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omint.sharepoint.com/teams/UKR_SP/Shared Documents/IOM Kyiv/PROCUREMENT/TENDERS/2023/11_UA1-2023-6001-8000_RRR_WASH/UA1-2023-7104_WASH_NORTH_KYIV PAG heating pipes replacing/Announcement documents/"/>
    </mc:Choice>
  </mc:AlternateContent>
  <xr:revisionPtr revIDLastSave="633" documentId="13_ncr:1_{A9EFB838-84ED-4C71-B17F-7FA7B3B0EC24}" xr6:coauthVersionLast="47" xr6:coauthVersionMax="47" xr10:uidLastSave="{6C844B09-1D59-41D2-B639-B00E95F414FB}"/>
  <bookViews>
    <workbookView xWindow="-108" yWindow="-108" windowWidth="23256" windowHeight="12576" xr2:uid="{3E3C7604-25E4-4963-A881-62F3CFE2EED8}"/>
  </bookViews>
  <sheets>
    <sheet name="Sheet1" sheetId="1" r:id="rId1"/>
  </sheets>
  <definedNames>
    <definedName name="_xlnm.Print_Area" localSheetId="0">Sheet1!$A$1:$H$58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" l="1"/>
  <c r="G43" i="1"/>
  <c r="G42" i="1"/>
  <c r="G39" i="1"/>
  <c r="F40" i="1" s="1"/>
  <c r="G36" i="1"/>
  <c r="G35" i="1"/>
  <c r="G32" i="1"/>
  <c r="G31" i="1"/>
  <c r="G30" i="1"/>
  <c r="G29" i="1"/>
  <c r="G28" i="1"/>
  <c r="F33" i="1" s="1"/>
  <c r="G25" i="1"/>
  <c r="G24" i="1"/>
  <c r="G23" i="1"/>
  <c r="G22" i="1"/>
  <c r="G19" i="1"/>
  <c r="G18" i="1"/>
  <c r="G17" i="1"/>
  <c r="G16" i="1"/>
  <c r="G15" i="1"/>
  <c r="F44" i="1" l="1"/>
  <c r="F26" i="1"/>
  <c r="F37" i="1"/>
  <c r="F20" i="1"/>
  <c r="G45" i="1" l="1"/>
</calcChain>
</file>

<file path=xl/sharedStrings.xml><?xml version="1.0" encoding="utf-8"?>
<sst xmlns="http://schemas.openxmlformats.org/spreadsheetml/2006/main" count="124" uniqueCount="105">
  <si>
    <t>№</t>
  </si>
  <si>
    <t xml:space="preserve">Payment terms (indicate details of payment terms offered) / </t>
  </si>
  <si>
    <t>Умови оплати (вкажіть деталі запропонованих умов оплати):</t>
  </si>
  <si>
    <t>Одиниця виміру</t>
  </si>
  <si>
    <t xml:space="preserve">Name of the Company /Найменування компанії: </t>
  </si>
  <si>
    <t>RFQ / ЗП: 4200597962</t>
  </si>
  <si>
    <t>Description of work / 
Опис робіт</t>
  </si>
  <si>
    <t xml:space="preserve">Quantity / </t>
  </si>
  <si>
    <t>Кількість</t>
  </si>
  <si>
    <t xml:space="preserve">Unit of measurement / </t>
  </si>
  <si>
    <t>Scope of Works / 
Обсяг робіт</t>
  </si>
  <si>
    <t xml:space="preserve">Proposed materials, equipment, etc. (if aplicable) / </t>
  </si>
  <si>
    <t>Запропоновані матеріали, вироби тощо (якщо застосовується)</t>
  </si>
  <si>
    <t>Development of soil in trenches and pits in the dump with an excavator\
Розробка ґрунту в траншеях та котлованах у відвал екскаватором</t>
  </si>
  <si>
    <t>1,2</t>
  </si>
  <si>
    <t>Manual soil development\
Розробка грунту вручну</t>
  </si>
  <si>
    <t>1,3</t>
  </si>
  <si>
    <t>Dismantling of an asphalt covering \
Демонтаж асфальтового покриття</t>
  </si>
  <si>
    <t>1,4</t>
  </si>
  <si>
    <t>Backfilling of trenches and pits with bulldozers\
Зворотнє засипання траншей та котлованiв бульдозерами</t>
  </si>
  <si>
    <t>1,5</t>
  </si>
  <si>
    <t>Soil compaction with pneumatic rammers \
Ущільнення ґрунту пневматичними трамбівками</t>
  </si>
  <si>
    <t>1,6</t>
  </si>
  <si>
    <t>Transportation of garbage up to 30 km\
Перевезення сміття до 30 км</t>
  </si>
  <si>
    <t>m3 / м3</t>
  </si>
  <si>
    <t>m2 / м2</t>
  </si>
  <si>
    <t>t / т</t>
  </si>
  <si>
    <t>Works must be performed according to and TOR
Manual soil development - 17m3 \
Роботи виконати згідно ТЗ 
Розробка грунту вручну - 17м3</t>
  </si>
  <si>
    <t>Works must be performed according to and TOR
Development of soil in trenches and pits in the dump with an excavator - 442 m3 \
Роботи виконати згідно ТЗ 
Розробка ґрунту в траншеях та котлованах у відвал екскаватором -442 м3</t>
  </si>
  <si>
    <t>Works must be performed according to and TOR
Dismantling of an asphalt covering- 40m2 \
Роботи виконати згідно ТЗ 
Демонтаж асфальтового покриття - 40 м2</t>
  </si>
  <si>
    <t>Works must be performed according to and TOR
Backfilling of trenches and pits with bulldozers - 459 m3 \
Роботи виконати згідно ТЗ 
Зворотнє засипання траншей та котлованiв бульдозерами - 459 м3</t>
  </si>
  <si>
    <t>Works must be performed according to and TOR
Soil compaction with pneumatic rammers- 459 m3 \
Роботи виконати згідно ТЗ 
Ущільнення ґрунту пневматичними трамбівками - 459 м3</t>
  </si>
  <si>
    <t>Works must be performed according to and TOR 
Transportation of garbage up to 30 km - 39 t\
Роботи виконати згідно ТЗ 
Перевезення сміття до 30 км - 39 т</t>
  </si>
  <si>
    <t xml:space="preserve">Subtotal 1 / Всього по розділу 1: </t>
  </si>
  <si>
    <t>Dismantling works and installation of slabs covering channels for pipes \ Демонтажні роботи та монтаж плит перекриття каналів для труб</t>
  </si>
  <si>
    <t xml:space="preserve">Exworks \ Земляні роботи </t>
  </si>
  <si>
    <t>Dismantling of slabs covering protective channels P-5-8 \ 
Демонтаж плит перекриття захисних каналів П-5-8</t>
  </si>
  <si>
    <t>2,2</t>
  </si>
  <si>
    <t>2,3</t>
  </si>
  <si>
    <t>Cleaning of protective channels from debris \ 
Очищення захисних каналів від сміття</t>
  </si>
  <si>
    <t>2,4</t>
  </si>
  <si>
    <t>Laying of slabs covering protective channels P-5-8 \ 
Укладання плит перекриття захисних каналів П-5-8</t>
  </si>
  <si>
    <t>Dismantling of steel pipes from protective channels of diameter 32-50 mm \ 
Демонтаж труб сталевих із захисних каналів  Ду 32-50 мм</t>
  </si>
  <si>
    <t>Works must be performed according to and TOR
Slabs for covering channels P-5-8 - 56 pcs \ 
Роботи виконати згідно ТЗ 
Плити перекриття каналів П-5-8 - 56 шт</t>
  </si>
  <si>
    <t xml:space="preserve">Works must be performed according to and TOR
1. Steel pipes OD 50 mm - 340 meters
2. Steel pipes Du 32 - 170 meters \
Роботи виконати згідно ТЗ 
1.Труби сталеві Ду 50 мм - 340 метрів
2.Труби сталеві Ду 32 - 170 метрів </t>
  </si>
  <si>
    <t xml:space="preserve">Works must be performed according to and TOR
Cleaning of protective channels from debris - 20 m3 \
Роботи виконати згідно ТЗ 
Очищення захисних каналів від сміття - 20 м3 </t>
  </si>
  <si>
    <t>pcs / штука</t>
  </si>
  <si>
    <t>m / м</t>
  </si>
  <si>
    <t>Laying of pipelines and installation of wells \ Укладання трубопроводів</t>
  </si>
  <si>
    <t>3,1</t>
  </si>
  <si>
    <t>Laying of heating pipes, pre-insulated in a protective metal shell with a diameter of -57/125 mm in boxes and installation of P-like compensators. \ 
Прокладання труб опалення , попередньо ізольовані в захисній металевій оболонці діаметер -57/125мм у коробах та встановлення компенсаторів П- подібних.</t>
  </si>
  <si>
    <t>3,2</t>
  </si>
  <si>
    <t>Laying of steel pipes Diameter-32mm \ 
Прокладання труб сталевих Діаметер-32мм</t>
  </si>
  <si>
    <t>3,3</t>
  </si>
  <si>
    <t>Arrangement of fixed shield supports from monolithic concrete \ 
Улаштування нерухомих щитових опор з монолітного бетону</t>
  </si>
  <si>
    <t>3,4</t>
  </si>
  <si>
    <t>Installation of ball valves with a diameter of 15-32 mm. \ 
Установлення кранів кульових діаметром Ду15- 32 мм.</t>
  </si>
  <si>
    <t>3,5</t>
  </si>
  <si>
    <t xml:space="preserve">Installation of steel flanged taps with a diameter of 50 mm \ 
Установлення кранів сталевих фланцевих дiаметром 50 мм </t>
  </si>
  <si>
    <t xml:space="preserve">Works must be performed according to and TOR\
Роботи виконати згідно ТЗ </t>
  </si>
  <si>
    <t>Works must be performed according to and TOR
1. Steel pipes, pre-insulated in a protective metal shell "Spiro" Ду57/125- 340 meters DSTU B V.2.5-31:2007
2. Set of insulation of joints Du57/125 - 60 pcs. DSTU B V.2.5-31:2007
3. Pre-insulated steel lead 90˚, diameter 57/125 mm - 16 pcs.
4. Flat welded flanges made of VSt3sp2 steel, pressure 1.6 MPa [16 kgf/cm2], diameter 50 mm - 8 pcs.\
Роботи виконати згідно ТЗ 
1.Труби сталеві, попередньо ізольовані в захисній металевій оболонці "Spiro" Ду57/125- 340 метрів  ДСТУ Б В.2.5-31:2007
2.Комплект ізоляції стиків Ду57/125- 60 шт.  ДСТУ Б В.2.5-31:2007 
3.Відвід сталевий попередньоізолований 90˚, діаметр 57/125 мм -16 шт.
4.Фланці плоскі приварні із сталі ВСт3сп2, тиск 1,6 МПа [16 кгс/см2], діаметр 50 мм- 8 шт.</t>
  </si>
  <si>
    <t>Works must be performed according to and TOR
Galvanized steel pipes, diameter 32 mm DSTU 8936:2019 -120 meters
Galvanized steel pipes, diameter 40 mm DSTU 8936:2019 - 50 meters\
Роботи виконати згідно ТЗ
Труби сталеві оцинковані, діаметр 32 мм ДСТУ 8936:2019 -120 метрів
Труби сталеві оцинковані, діаметр 40 мм ДСТУ 8936:2019 - 50 метрів</t>
  </si>
  <si>
    <t>Works must be performed according to and TOR
1.Ball valve internal/external thread D 15 mm. -6 pcs. DSTU EN 12266-1:2015
2.Ball valve internal/external thread D 32 mm. -2 pcs. DSTU EN\ 12266-1:2015 \
Роботи виконати згідно ТЗ 
1.Кран кульовий внутрішня/зовнішня різьба Ду 15 мм. -6 шт.  ДСТУ EN 12266-1:2015
2. Кран кульовий внутрішня/зовнішня різьба Ду 32 мм. -2 шт.  ДСТУ EN 12266-1:2015</t>
  </si>
  <si>
    <t xml:space="preserve">Works must be performed according to and TOR
Steel flanged ball valve, diameter 50 mm. - 4 pcs.\
Роботи виконати згідно ТЗ 
Кран кульовий фланцевий сталевий Ду 50 мм. - 4 шт. </t>
  </si>
  <si>
    <t xml:space="preserve">Subtotal 2 / Всього по розділу 2: </t>
  </si>
  <si>
    <t xml:space="preserve">Subtotal 3 / Всього по розділу 3: </t>
  </si>
  <si>
    <t>4,1</t>
  </si>
  <si>
    <t>Cutting into the existing networks of the heating system with a diameter of 57 mm.\
Врізування в діючі мережі системи опалення діаметер Ду 57 мм.</t>
  </si>
  <si>
    <t>4,2</t>
  </si>
  <si>
    <t>Cutting into the existing network of the hot water supply system with a diameter of 32 mm.\
Врізування в діючі мережі системи гарячого водопроводу діаметер Ду 32 мм.</t>
  </si>
  <si>
    <t xml:space="preserve">Works must be performed according to and TOR \
Роботи виконати згідно ТЗ </t>
  </si>
  <si>
    <t xml:space="preserve">Subtotal 4 / Всього по розділу 4: </t>
  </si>
  <si>
    <t>Additional works \ Додаткові роботи</t>
  </si>
  <si>
    <t>Installation of informational board \ 
Монтаж інформаційного щита</t>
  </si>
  <si>
    <t xml:space="preserve">Works must be performed according to and TOR
Installation of an information board (1000 * 1500 mm) on a construction site. Board should be liable installed including all necessary materials.
Роботи виконати згідно ТЗ 
Монтаж інформаційного щита (1000*1500 мм) на будівельному майданчику. Щит повинен бути надійно встановлений, включаючи усі необхідні матеріали. </t>
  </si>
  <si>
    <t>Arrangement of a sand base under pipelines\
Улаштування асфальтового покриття</t>
  </si>
  <si>
    <t>6,2</t>
  </si>
  <si>
    <t>Arrangement of a lawn from vegetable soil along with sowing grass \
Влаштування газону із рослинної землі разом з посівом трави</t>
  </si>
  <si>
    <t xml:space="preserve">Subtotal 5 / Всього по розділу 5: </t>
  </si>
  <si>
    <t xml:space="preserve">Subtotal 6 / Всього по розділу 6: </t>
  </si>
  <si>
    <r>
      <t xml:space="preserve">Unit Price including all suitable taxes and additional costs, </t>
    </r>
    <r>
      <rPr>
        <b/>
        <sz val="14"/>
        <color rgb="FFFF0000"/>
        <rFont val="Calibri"/>
        <family val="2"/>
        <scheme val="minor"/>
      </rPr>
      <t>UAH</t>
    </r>
    <r>
      <rPr>
        <b/>
        <sz val="14"/>
        <rFont val="Calibri"/>
        <family val="2"/>
        <scheme val="minor"/>
      </rPr>
      <t xml:space="preserve"> / </t>
    </r>
  </si>
  <si>
    <r>
      <t xml:space="preserve">Total Value including all suitable taxes and additional costs, </t>
    </r>
    <r>
      <rPr>
        <b/>
        <sz val="14"/>
        <color rgb="FFFF0000"/>
        <rFont val="Calibri"/>
        <family val="2"/>
        <scheme val="minor"/>
      </rPr>
      <t xml:space="preserve">UAH </t>
    </r>
    <r>
      <rPr>
        <b/>
        <sz val="14"/>
        <rFont val="Calibri"/>
        <family val="2"/>
        <scheme val="minor"/>
      </rPr>
      <t xml:space="preserve">/ </t>
    </r>
  </si>
  <si>
    <r>
      <t xml:space="preserve">Ціна за одиницю, включаючи усі можливі податки і додаткові витрати, </t>
    </r>
    <r>
      <rPr>
        <b/>
        <sz val="14"/>
        <color rgb="FFFF0000"/>
        <rFont val="Calibri"/>
        <family val="2"/>
        <scheme val="minor"/>
      </rPr>
      <t>UAH</t>
    </r>
  </si>
  <si>
    <r>
      <t xml:space="preserve">Загальна вартість, включаючи усі можливі податки і додаткові витрати, </t>
    </r>
    <r>
      <rPr>
        <b/>
        <sz val="14"/>
        <color rgb="FFFF0000"/>
        <rFont val="Calibri"/>
        <family val="2"/>
        <scheme val="minor"/>
      </rPr>
      <t>UAH</t>
    </r>
  </si>
  <si>
    <t>Improvement of the territory after repair works \ Благоустрій території після ремонтних робіт</t>
  </si>
  <si>
    <t>Connection to existing pipelines \ Під'єднання до існуючих трубопроводів</t>
  </si>
  <si>
    <t>1,1</t>
  </si>
  <si>
    <t>2,1</t>
  </si>
  <si>
    <t>5,1</t>
  </si>
  <si>
    <t>6,1</t>
  </si>
  <si>
    <r>
      <t xml:space="preserve">TOTAL, </t>
    </r>
    <r>
      <rPr>
        <b/>
        <sz val="18"/>
        <color rgb="FFFF0000"/>
        <rFont val="Calibri"/>
        <family val="2"/>
        <scheme val="minor"/>
      </rPr>
      <t xml:space="preserve">UAH, including all suitable taxes and additional costs </t>
    </r>
    <r>
      <rPr>
        <b/>
        <sz val="18"/>
        <color theme="1"/>
        <rFont val="Calibri"/>
        <family val="2"/>
        <scheme val="minor"/>
      </rPr>
      <t xml:space="preserve">/ ВСЬОГО, </t>
    </r>
    <r>
      <rPr>
        <b/>
        <sz val="18"/>
        <color rgb="FFFF0000"/>
        <rFont val="Calibri"/>
        <family val="2"/>
        <scheme val="minor"/>
      </rPr>
      <t>UAH, включаючи усі можливі податки і додаткові витрати</t>
    </r>
    <r>
      <rPr>
        <b/>
        <sz val="18"/>
        <color theme="1"/>
        <rFont val="Calibri"/>
        <family val="2"/>
        <scheme val="minor"/>
      </rPr>
      <t>:</t>
    </r>
  </si>
  <si>
    <t xml:space="preserve">BILL OF QUANTITIES (PRICE LIST) / ВІДОМІСТЬ ОБСЯГІВ РОБІТ (ПРАЙС ЛИСТ) </t>
  </si>
  <si>
    <t>Subject:</t>
  </si>
  <si>
    <t>Предмет:</t>
  </si>
  <si>
    <t>Term of service provision (calendar days)</t>
  </si>
  <si>
    <t>Термін надання послуг (календарних днів)</t>
  </si>
  <si>
    <t>Name of the Contractor's authorized person /</t>
  </si>
  <si>
    <t>Phone /</t>
  </si>
  <si>
    <t xml:space="preserve">ПІБ уповноваженої особи Підрядника: </t>
  </si>
  <si>
    <t>Телефон:</t>
  </si>
  <si>
    <t>Signature and stamp of the Contractor (if applicable) /</t>
  </si>
  <si>
    <t xml:space="preserve">Підпис та печатка Підрядника (за наявності): </t>
  </si>
  <si>
    <t>E-mail:</t>
  </si>
  <si>
    <t>Капітальний ремонт зовнішніх мереж системи опалення та гарячого водопроводу в Інституті педіатрії, акушерства і гінекології. вул. Платона Майбороди, 8, м. Київ, 04050, Україна</t>
  </si>
  <si>
    <t>Overhaul of external networks of the heating system and hot water supply in the Institute of Pediatrics, Obstetrics and Gynecology. 8, Platona Maiborody st., Kyiv, 04050, Ukraine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</si>
</sst>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  <charset val="204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indexed="8"/>
      <name val="Calibri"/>
      <family val="2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43" fontId="15" fillId="0" borderId="0" applyFon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13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49" fontId="1" fillId="0" borderId="12" xfId="0" applyNumberFormat="1" applyFont="1" applyBorder="1" applyAlignment="1">
      <alignment horizontal="center" vertical="center"/>
    </xf>
    <xf numFmtId="0" fontId="1" fillId="4" borderId="1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1" xfId="0" applyFont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4" fontId="1" fillId="4" borderId="12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4" fontId="1" fillId="4" borderId="17" xfId="0" applyNumberFormat="1" applyFont="1" applyFill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4" borderId="12" xfId="0" applyFont="1" applyFill="1" applyBorder="1" applyAlignment="1">
      <alignment horizontal="left" vertical="center" wrapText="1"/>
    </xf>
    <xf numFmtId="4" fontId="2" fillId="4" borderId="12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" fontId="7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49" fontId="1" fillId="0" borderId="18" xfId="0" applyNumberFormat="1" applyFont="1" applyBorder="1" applyAlignment="1">
      <alignment horizontal="center" vertical="center"/>
    </xf>
    <xf numFmtId="0" fontId="1" fillId="4" borderId="18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4" fontId="1" fillId="4" borderId="18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49" fontId="1" fillId="0" borderId="17" xfId="0" applyNumberFormat="1" applyFont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1" fillId="4" borderId="17" xfId="0" applyFont="1" applyFill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" fontId="2" fillId="4" borderId="18" xfId="0" applyNumberFormat="1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/>
    </xf>
    <xf numFmtId="4" fontId="2" fillId="4" borderId="17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0" fontId="2" fillId="4" borderId="24" xfId="0" applyFont="1" applyFill="1" applyBorder="1" applyAlignment="1">
      <alignment horizontal="left" vertical="center" wrapText="1"/>
    </xf>
    <xf numFmtId="4" fontId="2" fillId="4" borderId="24" xfId="0" applyNumberFormat="1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49" fontId="10" fillId="0" borderId="18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10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2" fillId="0" borderId="0" xfId="0" applyFont="1" applyAlignment="1">
      <alignment vertical="center" wrapText="1"/>
    </xf>
    <xf numFmtId="2" fontId="22" fillId="0" borderId="0" xfId="0" applyNumberFormat="1" applyFont="1" applyAlignment="1">
      <alignment horizontal="center" vertical="center" wrapText="1"/>
    </xf>
    <xf numFmtId="2" fontId="22" fillId="0" borderId="0" xfId="2" applyNumberFormat="1" applyFont="1" applyFill="1" applyBorder="1" applyAlignment="1">
      <alignment horizontal="center" vertical="center" wrapText="1"/>
    </xf>
    <xf numFmtId="4" fontId="22" fillId="0" borderId="0" xfId="2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2" fontId="22" fillId="0" borderId="1" xfId="2" applyNumberFormat="1" applyFont="1" applyFill="1" applyBorder="1" applyAlignment="1">
      <alignment horizontal="center" vertical="center" wrapText="1"/>
    </xf>
    <xf numFmtId="4" fontId="22" fillId="0" borderId="1" xfId="2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2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2" fontId="23" fillId="0" borderId="0" xfId="0" applyNumberFormat="1" applyFont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2" fontId="2" fillId="0" borderId="0" xfId="0" applyNumberFormat="1" applyFont="1" applyAlignment="1">
      <alignment horizontal="center" vertical="center"/>
    </xf>
    <xf numFmtId="0" fontId="1" fillId="0" borderId="1" xfId="0" applyFont="1" applyBorder="1"/>
    <xf numFmtId="4" fontId="5" fillId="0" borderId="7" xfId="0" applyNumberFormat="1" applyFont="1" applyBorder="1" applyAlignment="1">
      <alignment horizontal="center" vertical="center" wrapText="1"/>
    </xf>
    <xf numFmtId="4" fontId="5" fillId="0" borderId="21" xfId="0" applyNumberFormat="1" applyFont="1" applyBorder="1" applyAlignment="1">
      <alignment horizontal="center" vertical="center" wrapText="1"/>
    </xf>
    <xf numFmtId="4" fontId="5" fillId="0" borderId="22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horizontal="left" vertical="center" wrapText="1"/>
    </xf>
    <xf numFmtId="4" fontId="6" fillId="0" borderId="22" xfId="0" applyNumberFormat="1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21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4" fontId="6" fillId="0" borderId="26" xfId="0" applyNumberFormat="1" applyFont="1" applyBorder="1" applyAlignment="1">
      <alignment horizontal="left" vertical="center" wrapText="1"/>
    </xf>
    <xf numFmtId="4" fontId="6" fillId="0" borderId="27" xfId="0" applyNumberFormat="1" applyFont="1" applyBorder="1" applyAlignment="1">
      <alignment horizontal="left" vertical="center" wrapText="1"/>
    </xf>
    <xf numFmtId="4" fontId="5" fillId="0" borderId="16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</cellXfs>
  <cellStyles count="3">
    <cellStyle name="Comma" xfId="2" builtinId="3"/>
    <cellStyle name="Normal" xfId="0" builtinId="0"/>
    <cellStyle name="Обычный 2" xfId="1" xr:uid="{EF8D9994-41D4-4B04-A1ED-A449F16B8F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92B7C-99FD-4C36-96B0-B8296F418610}">
  <sheetPr>
    <pageSetUpPr fitToPage="1"/>
  </sheetPr>
  <dimension ref="A1:H57"/>
  <sheetViews>
    <sheetView tabSelected="1" view="pageBreakPreview" topLeftCell="A39" zoomScale="40" zoomScaleNormal="55" zoomScaleSheetLayoutView="40" workbookViewId="0">
      <selection activeCell="F50" sqref="A50:XFD50"/>
    </sheetView>
  </sheetViews>
  <sheetFormatPr defaultColWidth="8.88671875" defaultRowHeight="15.6" x14ac:dyDescent="0.3"/>
  <cols>
    <col min="1" max="1" width="5.44140625" style="1" customWidth="1"/>
    <col min="2" max="2" width="86.5546875" style="1" customWidth="1"/>
    <col min="3" max="3" width="76.5546875" style="1" customWidth="1"/>
    <col min="4" max="4" width="13.44140625" style="1" customWidth="1"/>
    <col min="5" max="5" width="18.5546875" style="1" customWidth="1"/>
    <col min="6" max="6" width="36.44140625" style="1" customWidth="1"/>
    <col min="7" max="7" width="32.109375" style="1" customWidth="1"/>
    <col min="8" max="8" width="70.33203125" style="1" customWidth="1"/>
    <col min="9" max="15" width="19.88671875" style="1" customWidth="1"/>
    <col min="16" max="16" width="29.6640625" style="1" customWidth="1"/>
    <col min="17" max="16384" width="8.88671875" style="1"/>
  </cols>
  <sheetData>
    <row r="1" spans="1:8" x14ac:dyDescent="0.3">
      <c r="A1" s="106"/>
      <c r="B1" s="106"/>
      <c r="C1" s="106"/>
      <c r="D1" s="106"/>
      <c r="E1" s="106"/>
      <c r="F1" s="3"/>
      <c r="G1" s="3"/>
    </row>
    <row r="2" spans="1:8" ht="34.799999999999997" customHeight="1" x14ac:dyDescent="0.3">
      <c r="A2" s="113" t="s">
        <v>91</v>
      </c>
      <c r="B2" s="113"/>
      <c r="C2" s="113"/>
      <c r="D2" s="113"/>
      <c r="E2" s="113"/>
      <c r="F2" s="113"/>
      <c r="G2" s="113"/>
      <c r="H2" s="113"/>
    </row>
    <row r="3" spans="1:8" ht="31.2" x14ac:dyDescent="0.3">
      <c r="A3" s="113" t="s">
        <v>5</v>
      </c>
      <c r="B3" s="113"/>
      <c r="C3" s="113"/>
      <c r="D3" s="113"/>
      <c r="E3" s="113"/>
      <c r="F3" s="113"/>
      <c r="G3" s="113"/>
      <c r="H3" s="113"/>
    </row>
    <row r="4" spans="1:8" ht="15.75" customHeight="1" x14ac:dyDescent="0.35">
      <c r="A4" s="107"/>
      <c r="B4" s="107"/>
      <c r="C4" s="12"/>
      <c r="D4" s="11"/>
      <c r="E4" s="11"/>
      <c r="F4" s="13"/>
      <c r="G4" s="13"/>
      <c r="H4" s="13"/>
    </row>
    <row r="5" spans="1:8" ht="34.799999999999997" customHeight="1" x14ac:dyDescent="0.35">
      <c r="A5" s="108" t="s">
        <v>4</v>
      </c>
      <c r="B5" s="108"/>
      <c r="C5" s="14"/>
      <c r="G5" s="13"/>
      <c r="H5" s="13"/>
    </row>
    <row r="6" spans="1:8" ht="25.8" x14ac:dyDescent="0.35">
      <c r="A6" s="63"/>
      <c r="B6" s="63"/>
      <c r="C6" s="12"/>
      <c r="G6" s="13"/>
      <c r="H6" s="13"/>
    </row>
    <row r="7" spans="1:8" ht="55.8" customHeight="1" x14ac:dyDescent="0.35">
      <c r="A7" s="63"/>
      <c r="B7" s="63" t="s">
        <v>92</v>
      </c>
      <c r="C7" s="114" t="s">
        <v>104</v>
      </c>
      <c r="D7" s="114"/>
      <c r="E7" s="114"/>
      <c r="F7" s="114"/>
      <c r="G7" s="114"/>
      <c r="H7" s="13"/>
    </row>
    <row r="8" spans="1:8" ht="60.6" customHeight="1" x14ac:dyDescent="0.35">
      <c r="A8" s="63"/>
      <c r="B8" s="63" t="s">
        <v>93</v>
      </c>
      <c r="C8" s="114" t="s">
        <v>103</v>
      </c>
      <c r="D8" s="114"/>
      <c r="E8" s="114"/>
      <c r="F8" s="114"/>
      <c r="G8" s="114"/>
      <c r="H8" s="13"/>
    </row>
    <row r="9" spans="1:8" x14ac:dyDescent="0.3">
      <c r="A9" s="2"/>
    </row>
    <row r="10" spans="1:8" ht="16.2" thickBot="1" x14ac:dyDescent="0.35">
      <c r="A10" s="2"/>
    </row>
    <row r="11" spans="1:8" ht="80.400000000000006" customHeight="1" thickBot="1" x14ac:dyDescent="0.35">
      <c r="A11" s="109" t="s">
        <v>0</v>
      </c>
      <c r="B11" s="111" t="s">
        <v>6</v>
      </c>
      <c r="C11" s="109" t="s">
        <v>10</v>
      </c>
      <c r="D11" s="15" t="s">
        <v>7</v>
      </c>
      <c r="E11" s="15" t="s">
        <v>9</v>
      </c>
      <c r="F11" s="16" t="s">
        <v>80</v>
      </c>
      <c r="G11" s="16" t="s">
        <v>81</v>
      </c>
      <c r="H11" s="16" t="s">
        <v>11</v>
      </c>
    </row>
    <row r="12" spans="1:8" ht="78" customHeight="1" thickBot="1" x14ac:dyDescent="0.35">
      <c r="A12" s="110"/>
      <c r="B12" s="112"/>
      <c r="C12" s="110"/>
      <c r="D12" s="17" t="s">
        <v>8</v>
      </c>
      <c r="E12" s="17" t="s">
        <v>3</v>
      </c>
      <c r="F12" s="18" t="s">
        <v>82</v>
      </c>
      <c r="G12" s="18" t="s">
        <v>83</v>
      </c>
      <c r="H12" s="18" t="s">
        <v>12</v>
      </c>
    </row>
    <row r="13" spans="1:8" ht="35.4" customHeight="1" thickBot="1" x14ac:dyDescent="0.35">
      <c r="A13" s="37">
        <v>1</v>
      </c>
      <c r="B13" s="95" t="s">
        <v>35</v>
      </c>
      <c r="C13" s="96"/>
      <c r="D13" s="96"/>
      <c r="E13" s="96"/>
      <c r="F13" s="96"/>
      <c r="G13" s="96"/>
      <c r="H13" s="97"/>
    </row>
    <row r="14" spans="1:8" ht="78" x14ac:dyDescent="0.3">
      <c r="A14" s="29" t="s">
        <v>86</v>
      </c>
      <c r="B14" s="30" t="s">
        <v>13</v>
      </c>
      <c r="C14" s="31" t="s">
        <v>28</v>
      </c>
      <c r="D14" s="32">
        <v>442</v>
      </c>
      <c r="E14" s="33" t="s">
        <v>24</v>
      </c>
      <c r="F14" s="34"/>
      <c r="G14" s="35">
        <f>D14*F14</f>
        <v>0</v>
      </c>
      <c r="H14" s="36"/>
    </row>
    <row r="15" spans="1:8" ht="66" customHeight="1" x14ac:dyDescent="0.3">
      <c r="A15" s="9" t="s">
        <v>14</v>
      </c>
      <c r="B15" s="10" t="s">
        <v>15</v>
      </c>
      <c r="C15" s="23" t="s">
        <v>27</v>
      </c>
      <c r="D15" s="19">
        <v>17</v>
      </c>
      <c r="E15" s="20" t="s">
        <v>24</v>
      </c>
      <c r="F15" s="6"/>
      <c r="G15" s="7">
        <f t="shared" ref="G15:G19" si="0">D15*F15</f>
        <v>0</v>
      </c>
      <c r="H15" s="8"/>
    </row>
    <row r="16" spans="1:8" ht="66" customHeight="1" x14ac:dyDescent="0.3">
      <c r="A16" s="9" t="s">
        <v>16</v>
      </c>
      <c r="B16" s="10" t="s">
        <v>17</v>
      </c>
      <c r="C16" s="23" t="s">
        <v>29</v>
      </c>
      <c r="D16" s="19">
        <v>40</v>
      </c>
      <c r="E16" s="20" t="s">
        <v>25</v>
      </c>
      <c r="F16" s="6"/>
      <c r="G16" s="7">
        <f t="shared" si="0"/>
        <v>0</v>
      </c>
      <c r="H16" s="8"/>
    </row>
    <row r="17" spans="1:8" ht="66" customHeight="1" x14ac:dyDescent="0.3">
      <c r="A17" s="9" t="s">
        <v>18</v>
      </c>
      <c r="B17" s="10" t="s">
        <v>19</v>
      </c>
      <c r="C17" s="23" t="s">
        <v>30</v>
      </c>
      <c r="D17" s="19">
        <v>459</v>
      </c>
      <c r="E17" s="20" t="s">
        <v>24</v>
      </c>
      <c r="F17" s="6"/>
      <c r="G17" s="7">
        <f t="shared" si="0"/>
        <v>0</v>
      </c>
      <c r="H17" s="8"/>
    </row>
    <row r="18" spans="1:8" ht="66" customHeight="1" x14ac:dyDescent="0.3">
      <c r="A18" s="9" t="s">
        <v>20</v>
      </c>
      <c r="B18" s="10" t="s">
        <v>21</v>
      </c>
      <c r="C18" s="23" t="s">
        <v>31</v>
      </c>
      <c r="D18" s="19">
        <v>459</v>
      </c>
      <c r="E18" s="20" t="s">
        <v>24</v>
      </c>
      <c r="F18" s="6"/>
      <c r="G18" s="7">
        <f t="shared" si="0"/>
        <v>0</v>
      </c>
      <c r="H18" s="8"/>
    </row>
    <row r="19" spans="1:8" ht="66" customHeight="1" thickBot="1" x14ac:dyDescent="0.35">
      <c r="A19" s="38" t="s">
        <v>22</v>
      </c>
      <c r="B19" s="39" t="s">
        <v>23</v>
      </c>
      <c r="C19" s="40" t="s">
        <v>32</v>
      </c>
      <c r="D19" s="21">
        <v>39</v>
      </c>
      <c r="E19" s="41" t="s">
        <v>26</v>
      </c>
      <c r="F19" s="42"/>
      <c r="G19" s="43">
        <f t="shared" si="0"/>
        <v>0</v>
      </c>
      <c r="H19" s="44"/>
    </row>
    <row r="20" spans="1:8" ht="66" customHeight="1" thickBot="1" x14ac:dyDescent="0.35">
      <c r="A20" s="98" t="s">
        <v>33</v>
      </c>
      <c r="B20" s="99"/>
      <c r="C20" s="99"/>
      <c r="D20" s="99"/>
      <c r="E20" s="100"/>
      <c r="F20" s="92">
        <f>SUM(G14:G19)</f>
        <v>0</v>
      </c>
      <c r="G20" s="93"/>
      <c r="H20" s="94"/>
    </row>
    <row r="21" spans="1:8" ht="66" customHeight="1" thickBot="1" x14ac:dyDescent="0.35">
      <c r="A21" s="37">
        <v>2</v>
      </c>
      <c r="B21" s="95" t="s">
        <v>34</v>
      </c>
      <c r="C21" s="96"/>
      <c r="D21" s="96"/>
      <c r="E21" s="96"/>
      <c r="F21" s="96"/>
      <c r="G21" s="96"/>
      <c r="H21" s="97"/>
    </row>
    <row r="22" spans="1:8" ht="62.4" x14ac:dyDescent="0.3">
      <c r="A22" s="29" t="s">
        <v>87</v>
      </c>
      <c r="B22" s="30" t="s">
        <v>36</v>
      </c>
      <c r="C22" s="30" t="s">
        <v>43</v>
      </c>
      <c r="D22" s="32">
        <v>56</v>
      </c>
      <c r="E22" s="33" t="s">
        <v>46</v>
      </c>
      <c r="F22" s="34"/>
      <c r="G22" s="35">
        <f t="shared" ref="G22:G25" si="1">D22*F22</f>
        <v>0</v>
      </c>
      <c r="H22" s="36"/>
    </row>
    <row r="23" spans="1:8" ht="93.6" x14ac:dyDescent="0.3">
      <c r="A23" s="9" t="s">
        <v>37</v>
      </c>
      <c r="B23" s="10" t="s">
        <v>42</v>
      </c>
      <c r="C23" s="10" t="s">
        <v>44</v>
      </c>
      <c r="D23" s="19">
        <v>510</v>
      </c>
      <c r="E23" s="20" t="s">
        <v>47</v>
      </c>
      <c r="F23" s="6"/>
      <c r="G23" s="7">
        <f t="shared" si="1"/>
        <v>0</v>
      </c>
      <c r="H23" s="8"/>
    </row>
    <row r="24" spans="1:8" ht="62.4" x14ac:dyDescent="0.3">
      <c r="A24" s="9" t="s">
        <v>38</v>
      </c>
      <c r="B24" s="10" t="s">
        <v>39</v>
      </c>
      <c r="C24" s="10" t="s">
        <v>45</v>
      </c>
      <c r="D24" s="19">
        <v>20</v>
      </c>
      <c r="E24" s="20" t="s">
        <v>24</v>
      </c>
      <c r="F24" s="6"/>
      <c r="G24" s="7">
        <f t="shared" si="1"/>
        <v>0</v>
      </c>
      <c r="H24" s="8"/>
    </row>
    <row r="25" spans="1:8" ht="46.2" customHeight="1" thickBot="1" x14ac:dyDescent="0.35">
      <c r="A25" s="38" t="s">
        <v>40</v>
      </c>
      <c r="B25" s="39" t="s">
        <v>41</v>
      </c>
      <c r="C25" s="40" t="s">
        <v>43</v>
      </c>
      <c r="D25" s="21">
        <v>56</v>
      </c>
      <c r="E25" s="45" t="s">
        <v>46</v>
      </c>
      <c r="F25" s="42"/>
      <c r="G25" s="43">
        <f t="shared" si="1"/>
        <v>0</v>
      </c>
      <c r="H25" s="44"/>
    </row>
    <row r="26" spans="1:8" ht="66" customHeight="1" thickBot="1" x14ac:dyDescent="0.35">
      <c r="A26" s="98" t="s">
        <v>64</v>
      </c>
      <c r="B26" s="99"/>
      <c r="C26" s="99"/>
      <c r="D26" s="99"/>
      <c r="E26" s="100"/>
      <c r="F26" s="92">
        <f>SUM(G22:G25)</f>
        <v>0</v>
      </c>
      <c r="G26" s="93"/>
      <c r="H26" s="94"/>
    </row>
    <row r="27" spans="1:8" ht="66" customHeight="1" thickBot="1" x14ac:dyDescent="0.35">
      <c r="A27" s="49">
        <v>3</v>
      </c>
      <c r="B27" s="95" t="s">
        <v>48</v>
      </c>
      <c r="C27" s="96"/>
      <c r="D27" s="96"/>
      <c r="E27" s="96"/>
      <c r="F27" s="96"/>
      <c r="G27" s="96"/>
      <c r="H27" s="97"/>
    </row>
    <row r="28" spans="1:8" ht="218.4" x14ac:dyDescent="0.3">
      <c r="A28" s="46" t="s">
        <v>49</v>
      </c>
      <c r="B28" s="31" t="s">
        <v>50</v>
      </c>
      <c r="C28" s="31" t="s">
        <v>60</v>
      </c>
      <c r="D28" s="47">
        <v>340</v>
      </c>
      <c r="E28" s="48" t="s">
        <v>47</v>
      </c>
      <c r="F28" s="34"/>
      <c r="G28" s="35">
        <f t="shared" ref="G28:G32" si="2">D28*F28</f>
        <v>0</v>
      </c>
      <c r="H28" s="36"/>
    </row>
    <row r="29" spans="1:8" ht="93.6" x14ac:dyDescent="0.3">
      <c r="A29" s="22" t="s">
        <v>51</v>
      </c>
      <c r="B29" s="23" t="s">
        <v>52</v>
      </c>
      <c r="C29" s="23" t="s">
        <v>61</v>
      </c>
      <c r="D29" s="24">
        <v>170</v>
      </c>
      <c r="E29" s="25" t="s">
        <v>47</v>
      </c>
      <c r="F29" s="6"/>
      <c r="G29" s="7">
        <f t="shared" si="2"/>
        <v>0</v>
      </c>
      <c r="H29" s="8"/>
    </row>
    <row r="30" spans="1:8" ht="31.2" x14ac:dyDescent="0.3">
      <c r="A30" s="22" t="s">
        <v>53</v>
      </c>
      <c r="B30" s="23" t="s">
        <v>54</v>
      </c>
      <c r="C30" s="23" t="s">
        <v>59</v>
      </c>
      <c r="D30" s="24">
        <v>4</v>
      </c>
      <c r="E30" s="25" t="s">
        <v>46</v>
      </c>
      <c r="F30" s="6"/>
      <c r="G30" s="7">
        <f t="shared" si="2"/>
        <v>0</v>
      </c>
      <c r="H30" s="8"/>
    </row>
    <row r="31" spans="1:8" ht="124.8" x14ac:dyDescent="0.3">
      <c r="A31" s="22" t="s">
        <v>55</v>
      </c>
      <c r="B31" s="23" t="s">
        <v>56</v>
      </c>
      <c r="C31" s="23" t="s">
        <v>62</v>
      </c>
      <c r="D31" s="24">
        <v>8</v>
      </c>
      <c r="E31" s="25" t="s">
        <v>46</v>
      </c>
      <c r="F31" s="6"/>
      <c r="G31" s="7">
        <f t="shared" si="2"/>
        <v>0</v>
      </c>
      <c r="H31" s="8"/>
    </row>
    <row r="32" spans="1:8" ht="63" thickBot="1" x14ac:dyDescent="0.35">
      <c r="A32" s="50" t="s">
        <v>57</v>
      </c>
      <c r="B32" s="40" t="s">
        <v>58</v>
      </c>
      <c r="C32" s="40" t="s">
        <v>63</v>
      </c>
      <c r="D32" s="51">
        <v>4</v>
      </c>
      <c r="E32" s="52" t="s">
        <v>46</v>
      </c>
      <c r="F32" s="42"/>
      <c r="G32" s="43">
        <f t="shared" si="2"/>
        <v>0</v>
      </c>
      <c r="H32" s="44"/>
    </row>
    <row r="33" spans="1:8" ht="66" customHeight="1" thickBot="1" x14ac:dyDescent="0.35">
      <c r="A33" s="98" t="s">
        <v>65</v>
      </c>
      <c r="B33" s="99"/>
      <c r="C33" s="99"/>
      <c r="D33" s="99"/>
      <c r="E33" s="100"/>
      <c r="F33" s="92">
        <f>SUM(G28:G32)</f>
        <v>0</v>
      </c>
      <c r="G33" s="93"/>
      <c r="H33" s="94"/>
    </row>
    <row r="34" spans="1:8" ht="66" customHeight="1" thickBot="1" x14ac:dyDescent="0.35">
      <c r="A34" s="37">
        <v>4</v>
      </c>
      <c r="B34" s="95" t="s">
        <v>85</v>
      </c>
      <c r="C34" s="96"/>
      <c r="D34" s="96"/>
      <c r="E34" s="96"/>
      <c r="F34" s="96"/>
      <c r="G34" s="96"/>
      <c r="H34" s="97"/>
    </row>
    <row r="35" spans="1:8" ht="66" customHeight="1" x14ac:dyDescent="0.3">
      <c r="A35" s="46" t="s">
        <v>66</v>
      </c>
      <c r="B35" s="31" t="s">
        <v>67</v>
      </c>
      <c r="C35" s="31" t="s">
        <v>70</v>
      </c>
      <c r="D35" s="47">
        <v>4</v>
      </c>
      <c r="E35" s="48" t="s">
        <v>46</v>
      </c>
      <c r="F35" s="34"/>
      <c r="G35" s="35">
        <f t="shared" ref="G35:G36" si="3">D35*F35</f>
        <v>0</v>
      </c>
      <c r="H35" s="36"/>
    </row>
    <row r="36" spans="1:8" ht="66" customHeight="1" thickBot="1" x14ac:dyDescent="0.35">
      <c r="A36" s="50" t="s">
        <v>68</v>
      </c>
      <c r="B36" s="40" t="s">
        <v>69</v>
      </c>
      <c r="C36" s="40" t="s">
        <v>70</v>
      </c>
      <c r="D36" s="51">
        <v>2</v>
      </c>
      <c r="E36" s="52" t="s">
        <v>46</v>
      </c>
      <c r="F36" s="42"/>
      <c r="G36" s="43">
        <f t="shared" si="3"/>
        <v>0</v>
      </c>
      <c r="H36" s="44"/>
    </row>
    <row r="37" spans="1:8" ht="66" customHeight="1" thickBot="1" x14ac:dyDescent="0.35">
      <c r="A37" s="98" t="s">
        <v>71</v>
      </c>
      <c r="B37" s="99"/>
      <c r="C37" s="99"/>
      <c r="D37" s="99"/>
      <c r="E37" s="100"/>
      <c r="F37" s="92">
        <f>SUM(G35:G36)</f>
        <v>0</v>
      </c>
      <c r="G37" s="93"/>
      <c r="H37" s="94"/>
    </row>
    <row r="38" spans="1:8" ht="66" customHeight="1" thickBot="1" x14ac:dyDescent="0.35">
      <c r="A38" s="37">
        <v>5</v>
      </c>
      <c r="B38" s="95" t="s">
        <v>72</v>
      </c>
      <c r="C38" s="96"/>
      <c r="D38" s="96"/>
      <c r="E38" s="96"/>
      <c r="F38" s="96"/>
      <c r="G38" s="96"/>
      <c r="H38" s="97"/>
    </row>
    <row r="39" spans="1:8" ht="109.8" thickBot="1" x14ac:dyDescent="0.35">
      <c r="A39" s="53" t="s">
        <v>88</v>
      </c>
      <c r="B39" s="54" t="s">
        <v>73</v>
      </c>
      <c r="C39" s="54" t="s">
        <v>74</v>
      </c>
      <c r="D39" s="55">
        <v>1</v>
      </c>
      <c r="E39" s="56" t="s">
        <v>46</v>
      </c>
      <c r="F39" s="5"/>
      <c r="G39" s="4">
        <f t="shared" ref="G39" si="4">D39*F39</f>
        <v>0</v>
      </c>
      <c r="H39" s="57"/>
    </row>
    <row r="40" spans="1:8" ht="66" customHeight="1" thickBot="1" x14ac:dyDescent="0.35">
      <c r="A40" s="98" t="s">
        <v>78</v>
      </c>
      <c r="B40" s="99"/>
      <c r="C40" s="99"/>
      <c r="D40" s="99"/>
      <c r="E40" s="100"/>
      <c r="F40" s="103">
        <f>SUM(G39)</f>
        <v>0</v>
      </c>
      <c r="G40" s="104"/>
      <c r="H40" s="105"/>
    </row>
    <row r="41" spans="1:8" ht="66" customHeight="1" thickBot="1" x14ac:dyDescent="0.35">
      <c r="A41" s="59">
        <v>6</v>
      </c>
      <c r="B41" s="101" t="s">
        <v>84</v>
      </c>
      <c r="C41" s="102"/>
      <c r="D41" s="102"/>
      <c r="E41" s="102"/>
      <c r="F41" s="96"/>
      <c r="G41" s="96"/>
      <c r="H41" s="97"/>
    </row>
    <row r="42" spans="1:8" ht="66" customHeight="1" x14ac:dyDescent="0.3">
      <c r="A42" s="58" t="s">
        <v>89</v>
      </c>
      <c r="B42" s="30" t="s">
        <v>75</v>
      </c>
      <c r="C42" s="31" t="s">
        <v>70</v>
      </c>
      <c r="D42" s="32">
        <v>40</v>
      </c>
      <c r="E42" s="33" t="s">
        <v>25</v>
      </c>
      <c r="F42" s="34"/>
      <c r="G42" s="35">
        <f t="shared" ref="G42:G43" si="5">D42*F42</f>
        <v>0</v>
      </c>
      <c r="H42" s="36"/>
    </row>
    <row r="43" spans="1:8" ht="66" customHeight="1" thickBot="1" x14ac:dyDescent="0.35">
      <c r="A43" s="60" t="s">
        <v>76</v>
      </c>
      <c r="B43" s="39" t="s">
        <v>77</v>
      </c>
      <c r="C43" s="40" t="s">
        <v>70</v>
      </c>
      <c r="D43" s="21">
        <v>850</v>
      </c>
      <c r="E43" s="45" t="s">
        <v>25</v>
      </c>
      <c r="F43" s="42"/>
      <c r="G43" s="43">
        <f t="shared" si="5"/>
        <v>0</v>
      </c>
      <c r="H43" s="44"/>
    </row>
    <row r="44" spans="1:8" ht="66" customHeight="1" thickBot="1" x14ac:dyDescent="0.35">
      <c r="A44" s="98" t="s">
        <v>79</v>
      </c>
      <c r="B44" s="99"/>
      <c r="C44" s="99"/>
      <c r="D44" s="99"/>
      <c r="E44" s="100"/>
      <c r="F44" s="92">
        <f>SUM(G42:G43)</f>
        <v>0</v>
      </c>
      <c r="G44" s="93"/>
      <c r="H44" s="94"/>
    </row>
    <row r="45" spans="1:8" ht="66.599999999999994" customHeight="1" thickBot="1" x14ac:dyDescent="0.5">
      <c r="A45" s="26"/>
      <c r="B45" s="13"/>
      <c r="C45" s="61"/>
      <c r="D45" s="61"/>
      <c r="E45" s="61"/>
      <c r="F45" s="62" t="s">
        <v>90</v>
      </c>
      <c r="G45" s="27">
        <f>F20+F26+F33+F37+F40+F44</f>
        <v>0</v>
      </c>
    </row>
    <row r="46" spans="1:8" ht="18" x14ac:dyDescent="0.35">
      <c r="A46" s="26"/>
      <c r="B46" s="28"/>
      <c r="C46" s="13"/>
      <c r="D46" s="13"/>
      <c r="E46" s="13"/>
      <c r="F46" s="13"/>
      <c r="G46" s="13"/>
    </row>
    <row r="47" spans="1:8" ht="23.4" customHeight="1" x14ac:dyDescent="0.3">
      <c r="A47" s="64"/>
      <c r="B47" s="69" t="s">
        <v>94</v>
      </c>
      <c r="C47" s="70"/>
      <c r="D47" s="71"/>
      <c r="E47" s="72"/>
      <c r="F47" s="73"/>
    </row>
    <row r="48" spans="1:8" ht="23.4" customHeight="1" x14ac:dyDescent="0.3">
      <c r="A48" s="64"/>
      <c r="B48" s="69" t="s">
        <v>95</v>
      </c>
      <c r="C48" s="74"/>
      <c r="D48" s="75"/>
      <c r="E48" s="76"/>
      <c r="F48" s="77"/>
    </row>
    <row r="49" spans="1:7" x14ac:dyDescent="0.3">
      <c r="A49" s="65"/>
      <c r="B49" s="78"/>
      <c r="C49" s="70"/>
      <c r="D49" s="71"/>
      <c r="E49" s="72"/>
      <c r="F49" s="73"/>
    </row>
    <row r="50" spans="1:7" ht="39.6" customHeight="1" x14ac:dyDescent="0.3">
      <c r="A50" s="67"/>
      <c r="B50" s="69" t="s">
        <v>1</v>
      </c>
      <c r="C50" s="84"/>
      <c r="D50" s="85"/>
      <c r="E50" s="86"/>
      <c r="F50" s="5"/>
    </row>
    <row r="51" spans="1:7" x14ac:dyDescent="0.3">
      <c r="A51" s="67"/>
      <c r="B51" s="69" t="s">
        <v>2</v>
      </c>
      <c r="C51" s="82"/>
      <c r="D51" s="87"/>
      <c r="E51" s="87"/>
      <c r="F51" s="88"/>
    </row>
    <row r="52" spans="1:7" x14ac:dyDescent="0.3">
      <c r="A52" s="68"/>
      <c r="B52" s="89"/>
      <c r="C52" s="84"/>
      <c r="D52" s="85"/>
      <c r="E52" s="86"/>
      <c r="F52" s="81"/>
    </row>
    <row r="53" spans="1:7" ht="40.200000000000003" customHeight="1" x14ac:dyDescent="0.3">
      <c r="A53" s="67"/>
      <c r="B53" s="69" t="s">
        <v>96</v>
      </c>
      <c r="C53" s="84"/>
      <c r="D53" s="85"/>
      <c r="E53" s="90" t="s">
        <v>97</v>
      </c>
    </row>
    <row r="54" spans="1:7" ht="36" customHeight="1" x14ac:dyDescent="0.3">
      <c r="A54" s="67"/>
      <c r="B54" s="69" t="s">
        <v>98</v>
      </c>
      <c r="C54" s="82"/>
      <c r="D54" s="83"/>
      <c r="E54" s="90" t="s">
        <v>99</v>
      </c>
      <c r="F54" s="88"/>
      <c r="G54" s="91"/>
    </row>
    <row r="55" spans="1:7" ht="43.2" customHeight="1" x14ac:dyDescent="0.3">
      <c r="A55" s="66"/>
      <c r="B55" s="3"/>
      <c r="C55" s="79"/>
      <c r="D55" s="83"/>
      <c r="E55" s="80"/>
      <c r="F55" s="81"/>
    </row>
    <row r="56" spans="1:7" ht="41.4" customHeight="1" x14ac:dyDescent="0.3">
      <c r="A56" s="67"/>
      <c r="B56" s="69" t="s">
        <v>100</v>
      </c>
      <c r="C56" s="84"/>
      <c r="D56" s="83"/>
      <c r="E56" s="86"/>
      <c r="F56" s="5"/>
    </row>
    <row r="57" spans="1:7" ht="26.4" customHeight="1" x14ac:dyDescent="0.3">
      <c r="A57" s="67"/>
      <c r="B57" s="69" t="s">
        <v>101</v>
      </c>
      <c r="C57" s="82"/>
      <c r="D57" s="83"/>
      <c r="E57" s="86" t="s">
        <v>102</v>
      </c>
      <c r="F57" s="88"/>
      <c r="G57" s="91"/>
    </row>
  </sheetData>
  <mergeCells count="28">
    <mergeCell ref="B13:H13"/>
    <mergeCell ref="A20:E20"/>
    <mergeCell ref="F20:H20"/>
    <mergeCell ref="B21:H21"/>
    <mergeCell ref="A26:E26"/>
    <mergeCell ref="A1:E1"/>
    <mergeCell ref="A4:B4"/>
    <mergeCell ref="A5:B5"/>
    <mergeCell ref="A11:A12"/>
    <mergeCell ref="B11:B12"/>
    <mergeCell ref="A3:H3"/>
    <mergeCell ref="A2:H2"/>
    <mergeCell ref="C11:C12"/>
    <mergeCell ref="C7:G7"/>
    <mergeCell ref="C8:G8"/>
    <mergeCell ref="F26:H26"/>
    <mergeCell ref="B27:H27"/>
    <mergeCell ref="F33:H33"/>
    <mergeCell ref="A33:E33"/>
    <mergeCell ref="B41:H41"/>
    <mergeCell ref="F44:H44"/>
    <mergeCell ref="A44:E44"/>
    <mergeCell ref="B34:H34"/>
    <mergeCell ref="A37:E37"/>
    <mergeCell ref="F37:H37"/>
    <mergeCell ref="B38:H38"/>
    <mergeCell ref="A40:E40"/>
    <mergeCell ref="F40:H40"/>
  </mergeCells>
  <phoneticPr fontId="3" type="noConversion"/>
  <printOptions horizontalCentered="1"/>
  <pageMargins left="0.25" right="0.25" top="0.36" bottom="0.32" header="0.3" footer="0.3"/>
  <pageSetup paperSize="9" scale="4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fe0feda-0241-41fd-b094-2cab0e277783">
      <Terms xmlns="http://schemas.microsoft.com/office/infopath/2007/PartnerControls"/>
    </lcf76f155ced4ddcb4097134ff3c332f>
    <TaxCatchAll xmlns="ee8a0f1f-092d-4910-914b-ce117c97006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F96BBF83F46343A24DBE8A937FD027" ma:contentTypeVersion="20" ma:contentTypeDescription="Create a new document." ma:contentTypeScope="" ma:versionID="73302f6da424e7371fc9ec5c61dacb71">
  <xsd:schema xmlns:xsd="http://www.w3.org/2001/XMLSchema" xmlns:xs="http://www.w3.org/2001/XMLSchema" xmlns:p="http://schemas.microsoft.com/office/2006/metadata/properties" xmlns:ns1="http://schemas.microsoft.com/sharepoint/v3" xmlns:ns2="0fe0feda-0241-41fd-b094-2cab0e277783" xmlns:ns3="ee8a0f1f-092d-4910-914b-ce117c97006c" targetNamespace="http://schemas.microsoft.com/office/2006/metadata/properties" ma:root="true" ma:fieldsID="36316efa94af5de991c75f0e13488c4a" ns1:_="" ns2:_="" ns3:_="">
    <xsd:import namespace="http://schemas.microsoft.com/sharepoint/v3"/>
    <xsd:import namespace="0fe0feda-0241-41fd-b094-2cab0e277783"/>
    <xsd:import namespace="ee8a0f1f-092d-4910-914b-ce117c970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e0feda-0241-41fd-b094-2cab0e2777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53f610b-9ee9-4302-9a9e-eaae0f0c7b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a0f1f-092d-4910-914b-ce117c970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1120766-8574-432e-a9be-d1c8d46398d4}" ma:internalName="TaxCatchAll" ma:showField="CatchAllData" ma:web="ee8a0f1f-092d-4910-914b-ce117c970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4F2630-97D8-42A3-AF72-456CE9C0B3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95237D-5D11-44E0-9872-0F8E57CF7CDF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ee8a0f1f-092d-4910-914b-ce117c97006c"/>
    <ds:schemaRef ds:uri="0fe0feda-0241-41fd-b094-2cab0e277783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92E7051-3D96-4B69-9021-A9BC47EF87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e0feda-0241-41fd-b094-2cab0e277783"/>
    <ds:schemaRef ds:uri="ee8a0f1f-092d-4910-914b-ce117c9700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KOSHEL Maksym</dc:creator>
  <cp:lastModifiedBy>SHAKHIN Maksym</cp:lastModifiedBy>
  <cp:lastPrinted>2022-08-18T16:04:11Z</cp:lastPrinted>
  <dcterms:created xsi:type="dcterms:W3CDTF">2019-06-13T14:26:11Z</dcterms:created>
  <dcterms:modified xsi:type="dcterms:W3CDTF">2024-01-08T11:07:33Z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59aa38-f392-4105-be92-628035578272_Enabled">
    <vt:lpwstr>true</vt:lpwstr>
  </property>
  <property fmtid="{D5CDD505-2E9C-101B-9397-08002B2CF9AE}" pid="3" name="MSIP_Label_2059aa38-f392-4105-be92-628035578272_SetDate">
    <vt:lpwstr>2020-06-09T10:36:56Z</vt:lpwstr>
  </property>
  <property fmtid="{D5CDD505-2E9C-101B-9397-08002B2CF9AE}" pid="4" name="MSIP_Label_2059aa38-f392-4105-be92-628035578272_Method">
    <vt:lpwstr>Standard</vt:lpwstr>
  </property>
  <property fmtid="{D5CDD505-2E9C-101B-9397-08002B2CF9AE}" pid="5" name="MSIP_Label_2059aa38-f392-4105-be92-628035578272_Name">
    <vt:lpwstr>IOMLb0020IN123173</vt:lpwstr>
  </property>
  <property fmtid="{D5CDD505-2E9C-101B-9397-08002B2CF9AE}" pid="6" name="MSIP_Label_2059aa38-f392-4105-be92-628035578272_SiteId">
    <vt:lpwstr>1588262d-23fb-43b4-bd6e-bce49c8e6186</vt:lpwstr>
  </property>
  <property fmtid="{D5CDD505-2E9C-101B-9397-08002B2CF9AE}" pid="7" name="MSIP_Label_2059aa38-f392-4105-be92-628035578272_ActionId">
    <vt:lpwstr>77010a49-3f48-471b-a1b5-00007f49f32c</vt:lpwstr>
  </property>
  <property fmtid="{D5CDD505-2E9C-101B-9397-08002B2CF9AE}" pid="8" name="MSIP_Label_2059aa38-f392-4105-be92-628035578272_ContentBits">
    <vt:lpwstr>0</vt:lpwstr>
  </property>
  <property fmtid="{D5CDD505-2E9C-101B-9397-08002B2CF9AE}" pid="9" name="ContentTypeId">
    <vt:lpwstr>0x0101003DF96BBF83F46343A24DBE8A937FD027</vt:lpwstr>
  </property>
  <property fmtid="{D5CDD505-2E9C-101B-9397-08002B2CF9AE}" pid="10" name="MediaServiceImageTags">
    <vt:lpwstr/>
  </property>
</Properties>
</file>