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10920"/>
  </bookViews>
  <sheets>
    <sheet name="Ак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3" l="1"/>
  <c r="M35" i="3"/>
  <c r="N25" i="3" l="1"/>
  <c r="M25" i="3"/>
  <c r="J14" i="3"/>
  <c r="E18" i="3"/>
  <c r="E19" i="3"/>
  <c r="E15" i="3"/>
  <c r="N35" i="3" l="1"/>
  <c r="N45" i="3" l="1"/>
  <c r="O45" i="3" s="1"/>
  <c r="L47" i="3"/>
  <c r="O35" i="3" l="1"/>
  <c r="G48" i="3" l="1"/>
  <c r="G47" i="3" l="1"/>
  <c r="G49" i="3" s="1"/>
  <c r="G50" i="3" s="1"/>
  <c r="O25" i="3"/>
</calcChain>
</file>

<file path=xl/sharedStrings.xml><?xml version="1.0" encoding="utf-8"?>
<sst xmlns="http://schemas.openxmlformats.org/spreadsheetml/2006/main" count="163" uniqueCount="102">
  <si>
    <t>№п/п</t>
  </si>
  <si>
    <t>Найменування роботи/послуги</t>
  </si>
  <si>
    <t>Одиниця виміру</t>
  </si>
  <si>
    <t>Кількість</t>
  </si>
  <si>
    <t>Ціна за одиницю</t>
  </si>
  <si>
    <t>Всього</t>
  </si>
  <si>
    <t>Вартість матеріалів</t>
  </si>
  <si>
    <t>Обсяг робіт</t>
  </si>
  <si>
    <t>Ідентифікаційний код_________________________________</t>
  </si>
  <si>
    <t>(дата складання акту)</t>
  </si>
  <si>
    <t>Договір №_____ від ___________________________</t>
  </si>
  <si>
    <r>
      <t>Найменування 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mbria"/>
        <family val="1"/>
        <charset val="204"/>
      </rPr>
      <t>єкта:</t>
    </r>
  </si>
  <si>
    <t>Назва підприємства, що виконує роботи ____________________________________________________________________________________________________________</t>
  </si>
  <si>
    <t>Загальна вартість виконаних робіт</t>
  </si>
  <si>
    <t>Роботи здав:</t>
  </si>
  <si>
    <t>Акт виконаних робіт  20</t>
  </si>
  <si>
    <t>Замовник _______________________________________________</t>
  </si>
  <si>
    <t>,</t>
  </si>
  <si>
    <t>Роботи підтвердив:</t>
  </si>
  <si>
    <t>Виконроб</t>
  </si>
  <si>
    <t>Керівник</t>
  </si>
  <si>
    <t>(назва посади)</t>
  </si>
  <si>
    <t>(прізвище, ім'я та по-батькові)</t>
  </si>
  <si>
    <t>Роботи прийняв:</t>
  </si>
  <si>
    <t>Технадзор</t>
  </si>
  <si>
    <t>Найменування матеріалів</t>
  </si>
  <si>
    <t>м2</t>
  </si>
  <si>
    <t>шт</t>
  </si>
  <si>
    <t>м3</t>
  </si>
  <si>
    <t>послуга</t>
  </si>
  <si>
    <t>Ціна за одиницю,грн</t>
  </si>
  <si>
    <t xml:space="preserve">Прокладка трубопроводу ф25 по стелі </t>
  </si>
  <si>
    <t>м.п</t>
  </si>
  <si>
    <t>Врізка в стояк+лічільник води+кран+фільтр+клапан</t>
  </si>
  <si>
    <t>труба ф25 полипропилен</t>
  </si>
  <si>
    <t>кран шаровий</t>
  </si>
  <si>
    <t xml:space="preserve">зворотний клапан </t>
  </si>
  <si>
    <t>фільтр сетчатий</t>
  </si>
  <si>
    <t>муфта 110</t>
  </si>
  <si>
    <t>тройник 110</t>
  </si>
  <si>
    <t>Загальна вартість матеріалів</t>
  </si>
  <si>
    <t>Загальна вартість робіт</t>
  </si>
  <si>
    <t>мп</t>
  </si>
  <si>
    <t>газоблок Д400 (100мм)</t>
  </si>
  <si>
    <t>клей для газоблоку - 25кг</t>
  </si>
  <si>
    <t>кабель ВВГнд 3*6</t>
  </si>
  <si>
    <t>кабель ВВГнд 3*10</t>
  </si>
  <si>
    <t>розетка</t>
  </si>
  <si>
    <t>Нарощування кабелю 3*10</t>
  </si>
  <si>
    <t>Монтаж кабелю 3*6</t>
  </si>
  <si>
    <t>Монтаж  кабельканалу</t>
  </si>
  <si>
    <t>Отвіри в стіні</t>
  </si>
  <si>
    <t>Монтаж  розетки</t>
  </si>
  <si>
    <t>Монтаж і коммутація автомату 40 А</t>
  </si>
  <si>
    <t>Монтаж і коммутація лічільника</t>
  </si>
  <si>
    <t>Монтаж клемних колодок</t>
  </si>
  <si>
    <t>клемна колодка</t>
  </si>
  <si>
    <t>ящик под счетчик ШМР -3Ф-Н-24</t>
  </si>
  <si>
    <t>електролічільник НІК  2102</t>
  </si>
  <si>
    <t>автомат 2П 40А</t>
  </si>
  <si>
    <t>Монтаж дверей Вікторія</t>
  </si>
  <si>
    <t>Улаштування дверного пройому-з обрамлінням кутикомта покраскою</t>
  </si>
  <si>
    <t>двері вікторія</t>
  </si>
  <si>
    <t>кутик 50*50*4</t>
  </si>
  <si>
    <t>кабель  канал</t>
  </si>
  <si>
    <t>м</t>
  </si>
  <si>
    <t>Монтаж каналізаційної труби,установка тройника, муфти врізка в стояк</t>
  </si>
  <si>
    <t>Влаштування  стіни із газоблоку 200мм</t>
  </si>
  <si>
    <t>колено ф110  45грд,</t>
  </si>
  <si>
    <t>труба ф110 полипропилен -2м</t>
  </si>
  <si>
    <t>сетка 50*50 ф3</t>
  </si>
  <si>
    <t>ЕППС - 50мм</t>
  </si>
  <si>
    <t>вент короб  60*120</t>
  </si>
  <si>
    <t>з,эднувач каналів  60*120</t>
  </si>
  <si>
    <t>коліно -- горізонт , вертікаль  60*120</t>
  </si>
  <si>
    <t>тройнік  -- 60*120</t>
  </si>
  <si>
    <t>робота</t>
  </si>
  <si>
    <t>матеріал</t>
  </si>
  <si>
    <t>сумма</t>
  </si>
  <si>
    <t>$</t>
  </si>
  <si>
    <t>автомат 2П32А MB250A Hager</t>
  </si>
  <si>
    <t>Монтаж і коммутація автомат 2П32А</t>
  </si>
  <si>
    <t>Монтаж ящика под лічільник</t>
  </si>
  <si>
    <t>амстронг</t>
  </si>
  <si>
    <t>Квартира 12,12а</t>
  </si>
  <si>
    <t>грн</t>
  </si>
  <si>
    <t>Доставка материала (газоблок+клей+ амстронг)</t>
  </si>
  <si>
    <t>Погрузка мусора на машину+вывоз</t>
  </si>
  <si>
    <t>Акт Виконаних робіт №63а</t>
  </si>
  <si>
    <t>смета на офіс+квартираа</t>
  </si>
  <si>
    <t>вуд1 цоколь (ремонт офис + квартира)</t>
  </si>
  <si>
    <t>Демонтаж перегородки із газоблоку 100мм</t>
  </si>
  <si>
    <t xml:space="preserve">Винос мусора з цокольного поверха </t>
  </si>
  <si>
    <t>Занос газоблоку та клею на цокольний поверх</t>
  </si>
  <si>
    <t>Улаштування перегородки із газоблоку 100 мм(санвузел+ санвузел)</t>
  </si>
  <si>
    <t>Демонтаж амстронга в МОП (для прокладки води та електрики)</t>
  </si>
  <si>
    <t>Улаштування амстронгу в МОП</t>
  </si>
  <si>
    <t xml:space="preserve">Улаштування стяжки </t>
  </si>
  <si>
    <t>грунтовка 2,5 кг</t>
  </si>
  <si>
    <t>Штрабування в цегляній стііні під каналіз.трубу</t>
  </si>
  <si>
    <t>Заробка штраби з утепленням</t>
  </si>
  <si>
    <t>Кран американка в санвузел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</si>
</sst>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6"/>
      <color theme="1"/>
      <name val="Cambria"/>
      <family val="1"/>
      <charset val="204"/>
    </font>
    <font>
      <i/>
      <sz val="8"/>
      <color theme="1"/>
      <name val="Cambria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mbria"/>
      <family val="1"/>
      <charset val="204"/>
    </font>
    <font>
      <b/>
      <sz val="16"/>
      <color rgb="FFFF0000"/>
      <name val="Cambria"/>
      <family val="1"/>
      <charset val="204"/>
    </font>
    <font>
      <b/>
      <sz val="11"/>
      <color rgb="FFFF0000"/>
      <name val="Cambria"/>
      <family val="1"/>
      <charset val="204"/>
    </font>
    <font>
      <sz val="14"/>
      <color rgb="FFFF0000"/>
      <name val="Cambria"/>
      <family val="1"/>
      <charset val="204"/>
    </font>
    <font>
      <b/>
      <i/>
      <sz val="11"/>
      <color theme="1"/>
      <name val="Cambria"/>
      <family val="1"/>
      <charset val="204"/>
    </font>
    <font>
      <u/>
      <sz val="11"/>
      <color theme="1"/>
      <name val="Cambria"/>
      <family val="1"/>
      <charset val="204"/>
    </font>
    <font>
      <i/>
      <sz val="9"/>
      <color theme="1"/>
      <name val="Cambria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sz val="12"/>
      <color theme="1"/>
      <name val="Cambria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  <font>
      <sz val="14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rgb="FF00B050"/>
      <name val="Cambria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2060"/>
      <name val="Calibri"/>
      <family val="2"/>
      <charset val="204"/>
    </font>
    <font>
      <sz val="12"/>
      <color rgb="FFFF0000"/>
      <name val="Cambria"/>
      <family val="1"/>
      <charset val="204"/>
    </font>
    <font>
      <sz val="12"/>
      <color rgb="FFFF0000"/>
      <name val="Calibri"/>
      <family val="2"/>
      <charset val="204"/>
    </font>
    <font>
      <b/>
      <sz val="14"/>
      <color rgb="FFFF0000"/>
      <name val="Cambria"/>
      <family val="1"/>
      <charset val="204"/>
    </font>
    <font>
      <b/>
      <i/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mbria"/>
      <family val="1"/>
      <charset val="204"/>
    </font>
    <font>
      <i/>
      <sz val="12"/>
      <color rgb="FFC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rgb="FFC00000"/>
      <name val="Cambria"/>
      <family val="1"/>
      <charset val="204"/>
    </font>
    <font>
      <sz val="11"/>
      <color rgb="FFC00000"/>
      <name val="Cambria"/>
      <family val="1"/>
      <charset val="204"/>
    </font>
    <font>
      <i/>
      <sz val="14"/>
      <name val="Calibri"/>
      <family val="2"/>
      <charset val="204"/>
      <scheme val="minor"/>
    </font>
    <font>
      <i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4"/>
      <color rgb="FFC00000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4" fontId="26" fillId="2" borderId="15" xfId="0" applyNumberFormat="1" applyFont="1" applyFill="1" applyBorder="1" applyAlignment="1">
      <alignment horizontal="righ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2" fontId="26" fillId="2" borderId="15" xfId="0" applyNumberFormat="1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2" fontId="26" fillId="2" borderId="19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2" fontId="25" fillId="0" borderId="1" xfId="0" applyNumberFormat="1" applyFont="1" applyBorder="1" applyAlignment="1">
      <alignment vertical="center"/>
    </xf>
    <xf numFmtId="2" fontId="27" fillId="0" borderId="21" xfId="0" applyNumberFormat="1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2" fontId="27" fillId="0" borderId="0" xfId="0" applyNumberFormat="1" applyFont="1" applyBorder="1" applyAlignment="1">
      <alignment horizontal="center" vertical="center"/>
    </xf>
    <xf numFmtId="3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1" fontId="22" fillId="2" borderId="8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2" fillId="3" borderId="8" xfId="0" applyNumberFormat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left" vertical="center" wrapText="1"/>
    </xf>
    <xf numFmtId="1" fontId="22" fillId="3" borderId="4" xfId="0" applyNumberFormat="1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center" vertical="center"/>
    </xf>
    <xf numFmtId="2" fontId="22" fillId="3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center" vertical="center"/>
    </xf>
    <xf numFmtId="2" fontId="20" fillId="4" borderId="7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4" fontId="22" fillId="4" borderId="7" xfId="0" applyNumberFormat="1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/>
    </xf>
    <xf numFmtId="2" fontId="22" fillId="4" borderId="7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2" fontId="20" fillId="4" borderId="13" xfId="0" applyNumberFormat="1" applyFont="1" applyFill="1" applyBorder="1" applyAlignment="1">
      <alignment horizontal="center" vertical="center"/>
    </xf>
    <xf numFmtId="1" fontId="22" fillId="4" borderId="8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2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/>
    </xf>
    <xf numFmtId="0" fontId="30" fillId="4" borderId="13" xfId="0" applyFont="1" applyFill="1" applyBorder="1" applyAlignment="1">
      <alignment horizontal="left" vertical="center"/>
    </xf>
    <xf numFmtId="0" fontId="31" fillId="4" borderId="7" xfId="0" applyFont="1" applyFill="1" applyBorder="1" applyAlignment="1">
      <alignment horizontal="center" vertical="center"/>
    </xf>
    <xf numFmtId="2" fontId="32" fillId="4" borderId="7" xfId="0" applyNumberFormat="1" applyFont="1" applyFill="1" applyBorder="1" applyAlignment="1">
      <alignment horizontal="center" vertical="center"/>
    </xf>
    <xf numFmtId="2" fontId="33" fillId="4" borderId="7" xfId="0" applyNumberFormat="1" applyFont="1" applyFill="1" applyBorder="1" applyAlignment="1">
      <alignment horizontal="center" vertical="center"/>
    </xf>
    <xf numFmtId="4" fontId="22" fillId="4" borderId="14" xfId="0" applyNumberFormat="1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left" vertical="center"/>
    </xf>
    <xf numFmtId="0" fontId="31" fillId="4" borderId="9" xfId="0" applyFont="1" applyFill="1" applyBorder="1" applyAlignment="1">
      <alignment horizontal="center" vertical="center"/>
    </xf>
    <xf numFmtId="2" fontId="32" fillId="4" borderId="9" xfId="0" applyNumberFormat="1" applyFont="1" applyFill="1" applyBorder="1" applyAlignment="1">
      <alignment horizontal="center" vertical="center"/>
    </xf>
    <xf numFmtId="2" fontId="33" fillId="4" borderId="9" xfId="0" applyNumberFormat="1" applyFont="1" applyFill="1" applyBorder="1" applyAlignment="1">
      <alignment horizontal="center" vertical="center"/>
    </xf>
    <xf numFmtId="4" fontId="22" fillId="4" borderId="9" xfId="0" applyNumberFormat="1" applyFont="1" applyFill="1" applyBorder="1" applyAlignment="1">
      <alignment horizontal="center" vertical="center" wrapText="1"/>
    </xf>
    <xf numFmtId="1" fontId="22" fillId="4" borderId="11" xfId="0" applyNumberFormat="1" applyFont="1" applyFill="1" applyBorder="1" applyAlignment="1">
      <alignment horizontal="left" vertical="center" wrapText="1"/>
    </xf>
    <xf numFmtId="0" fontId="23" fillId="4" borderId="9" xfId="0" applyFont="1" applyFill="1" applyBorder="1" applyAlignment="1">
      <alignment horizontal="center" vertical="center"/>
    </xf>
    <xf numFmtId="2" fontId="22" fillId="4" borderId="9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2" fontId="22" fillId="4" borderId="27" xfId="0" applyNumberFormat="1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2" fontId="32" fillId="5" borderId="7" xfId="0" applyNumberFormat="1" applyFont="1" applyFill="1" applyBorder="1" applyAlignment="1">
      <alignment horizontal="center" vertical="center"/>
    </xf>
    <xf numFmtId="2" fontId="33" fillId="5" borderId="7" xfId="0" applyNumberFormat="1" applyFont="1" applyFill="1" applyBorder="1" applyAlignment="1">
      <alignment horizontal="center" vertical="center"/>
    </xf>
    <xf numFmtId="4" fontId="22" fillId="5" borderId="14" xfId="0" applyNumberFormat="1" applyFont="1" applyFill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/>
    </xf>
    <xf numFmtId="2" fontId="22" fillId="5" borderId="7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 vertical="center"/>
    </xf>
    <xf numFmtId="2" fontId="32" fillId="5" borderId="1" xfId="0" applyNumberFormat="1" applyFont="1" applyFill="1" applyBorder="1" applyAlignment="1">
      <alignment horizontal="center" vertical="center"/>
    </xf>
    <xf numFmtId="2" fontId="33" fillId="5" borderId="1" xfId="0" applyNumberFormat="1" applyFont="1" applyFill="1" applyBorder="1" applyAlignment="1">
      <alignment horizontal="center" vertical="center"/>
    </xf>
    <xf numFmtId="4" fontId="2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" fontId="22" fillId="5" borderId="8" xfId="0" applyNumberFormat="1" applyFont="1" applyFill="1" applyBorder="1" applyAlignment="1">
      <alignment horizontal="left" vertical="center" wrapText="1"/>
    </xf>
    <xf numFmtId="0" fontId="30" fillId="5" borderId="24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center" vertical="center"/>
    </xf>
    <xf numFmtId="2" fontId="33" fillId="5" borderId="6" xfId="0" applyNumberFormat="1" applyFont="1" applyFill="1" applyBorder="1" applyAlignment="1">
      <alignment horizontal="center" vertical="center"/>
    </xf>
    <xf numFmtId="0" fontId="30" fillId="5" borderId="25" xfId="0" applyFont="1" applyFill="1" applyBorder="1" applyAlignment="1">
      <alignment horizontal="left" vertical="center"/>
    </xf>
    <xf numFmtId="1" fontId="22" fillId="5" borderId="5" xfId="0" applyNumberFormat="1" applyFont="1" applyFill="1" applyBorder="1" applyAlignment="1">
      <alignment horizontal="left" vertical="center" wrapText="1"/>
    </xf>
    <xf numFmtId="0" fontId="23" fillId="5" borderId="6" xfId="0" applyFont="1" applyFill="1" applyBorder="1" applyAlignment="1">
      <alignment horizontal="center" vertical="center"/>
    </xf>
    <xf numFmtId="2" fontId="22" fillId="5" borderId="6" xfId="0" applyNumberFormat="1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left" vertical="center"/>
    </xf>
    <xf numFmtId="0" fontId="31" fillId="5" borderId="9" xfId="0" applyFont="1" applyFill="1" applyBorder="1" applyAlignment="1">
      <alignment horizontal="center" vertical="center"/>
    </xf>
    <xf numFmtId="2" fontId="32" fillId="5" borderId="9" xfId="0" applyNumberFormat="1" applyFont="1" applyFill="1" applyBorder="1" applyAlignment="1">
      <alignment horizontal="center" vertical="center"/>
    </xf>
    <xf numFmtId="1" fontId="22" fillId="5" borderId="12" xfId="0" applyNumberFormat="1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center" vertical="center"/>
    </xf>
    <xf numFmtId="2" fontId="22" fillId="5" borderId="9" xfId="0" applyNumberFormat="1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2" fontId="23" fillId="0" borderId="28" xfId="0" applyNumberFormat="1" applyFont="1" applyBorder="1" applyAlignment="1">
      <alignment horizontal="center" vertical="center" wrapText="1"/>
    </xf>
    <xf numFmtId="4" fontId="21" fillId="0" borderId="28" xfId="0" applyNumberFormat="1" applyFont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 wrapText="1"/>
    </xf>
    <xf numFmtId="2" fontId="35" fillId="5" borderId="9" xfId="0" applyNumberFormat="1" applyFont="1" applyFill="1" applyBorder="1" applyAlignment="1">
      <alignment horizontal="center" vertical="center"/>
    </xf>
    <xf numFmtId="4" fontId="34" fillId="5" borderId="9" xfId="0" applyNumberFormat="1" applyFont="1" applyFill="1" applyBorder="1" applyAlignment="1">
      <alignment horizontal="center" vertical="center" wrapText="1"/>
    </xf>
    <xf numFmtId="4" fontId="34" fillId="0" borderId="28" xfId="0" applyNumberFormat="1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2" fontId="34" fillId="5" borderId="7" xfId="0" applyNumberFormat="1" applyFont="1" applyFill="1" applyBorder="1" applyAlignment="1">
      <alignment horizontal="center" vertical="center"/>
    </xf>
    <xf numFmtId="4" fontId="27" fillId="0" borderId="9" xfId="0" applyNumberFormat="1" applyFont="1" applyBorder="1" applyAlignment="1">
      <alignment vertical="center"/>
    </xf>
    <xf numFmtId="4" fontId="36" fillId="0" borderId="9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/>
    </xf>
    <xf numFmtId="2" fontId="22" fillId="3" borderId="6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2" fontId="41" fillId="3" borderId="1" xfId="0" applyNumberFormat="1" applyFont="1" applyFill="1" applyBorder="1" applyAlignment="1">
      <alignment horizontal="center" vertical="center"/>
    </xf>
    <xf numFmtId="4" fontId="42" fillId="3" borderId="1" xfId="0" applyNumberFormat="1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/>
    </xf>
    <xf numFmtId="2" fontId="41" fillId="3" borderId="7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/>
    </xf>
    <xf numFmtId="4" fontId="42" fillId="3" borderId="14" xfId="0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left" vertical="center"/>
    </xf>
    <xf numFmtId="0" fontId="46" fillId="3" borderId="1" xfId="0" applyFont="1" applyFill="1" applyBorder="1" applyAlignment="1">
      <alignment horizontal="center" vertical="center"/>
    </xf>
    <xf numFmtId="2" fontId="46" fillId="3" borderId="1" xfId="0" applyNumberFormat="1" applyFont="1" applyFill="1" applyBorder="1" applyAlignment="1">
      <alignment horizontal="center" vertical="center"/>
    </xf>
    <xf numFmtId="4" fontId="47" fillId="3" borderId="1" xfId="0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left" vertical="center"/>
    </xf>
    <xf numFmtId="0" fontId="45" fillId="3" borderId="14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center" vertical="center"/>
    </xf>
    <xf numFmtId="2" fontId="38" fillId="3" borderId="1" xfId="0" applyNumberFormat="1" applyFont="1" applyFill="1" applyBorder="1" applyAlignment="1">
      <alignment horizontal="center" vertical="center"/>
    </xf>
    <xf numFmtId="4" fontId="39" fillId="3" borderId="1" xfId="0" applyNumberFormat="1" applyFont="1" applyFill="1" applyBorder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/>
    </xf>
    <xf numFmtId="2" fontId="24" fillId="3" borderId="6" xfId="0" applyNumberFormat="1" applyFont="1" applyFill="1" applyBorder="1" applyAlignment="1">
      <alignment horizontal="center" vertical="center"/>
    </xf>
    <xf numFmtId="4" fontId="26" fillId="3" borderId="6" xfId="0" applyNumberFormat="1" applyFont="1" applyFill="1" applyBorder="1" applyAlignment="1">
      <alignment horizontal="center" vertical="center" wrapText="1"/>
    </xf>
    <xf numFmtId="1" fontId="22" fillId="3" borderId="6" xfId="0" applyNumberFormat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A2" zoomScale="80" zoomScaleNormal="80" workbookViewId="0">
      <selection activeCell="L21" sqref="L21"/>
    </sheetView>
  </sheetViews>
  <sheetFormatPr defaultColWidth="9.28515625" defaultRowHeight="14.25" x14ac:dyDescent="0.25"/>
  <cols>
    <col min="1" max="1" width="1.7109375" style="1" customWidth="1"/>
    <col min="2" max="2" width="5" style="1" customWidth="1"/>
    <col min="3" max="3" width="79.42578125" style="1" customWidth="1"/>
    <col min="4" max="4" width="10.5703125" style="1" customWidth="1"/>
    <col min="5" max="5" width="10.140625" style="11" customWidth="1"/>
    <col min="6" max="6" width="10.42578125" style="1" customWidth="1"/>
    <col min="7" max="7" width="17" style="1" customWidth="1"/>
    <col min="8" max="8" width="38" style="9" customWidth="1"/>
    <col min="9" max="9" width="9.85546875" style="1" customWidth="1"/>
    <col min="10" max="10" width="10" style="1" customWidth="1"/>
    <col min="11" max="11" width="9.85546875" style="9" customWidth="1"/>
    <col min="12" max="12" width="16.85546875" style="1" customWidth="1"/>
    <col min="13" max="13" width="10.7109375" style="1" customWidth="1"/>
    <col min="14" max="14" width="10.5703125" style="1" customWidth="1"/>
    <col min="15" max="15" width="12.42578125" style="1" customWidth="1"/>
    <col min="16" max="16384" width="9.28515625" style="1"/>
  </cols>
  <sheetData>
    <row r="1" spans="2:12" ht="20.25" hidden="1" customHeight="1" x14ac:dyDescent="0.25">
      <c r="E1" s="203" t="s">
        <v>15</v>
      </c>
      <c r="F1" s="203"/>
      <c r="G1" s="203"/>
      <c r="H1" s="16"/>
    </row>
    <row r="2" spans="2:12" s="9" customFormat="1" ht="20.25" customHeight="1" x14ac:dyDescent="0.25">
      <c r="D2" s="217" t="s">
        <v>88</v>
      </c>
      <c r="E2" s="217"/>
      <c r="F2" s="217"/>
      <c r="G2" s="217"/>
      <c r="H2" s="18" t="s">
        <v>89</v>
      </c>
    </row>
    <row r="3" spans="2:12" ht="15" x14ac:dyDescent="0.25">
      <c r="B3" s="218"/>
      <c r="C3" s="218"/>
      <c r="I3" s="204">
        <v>45307</v>
      </c>
      <c r="J3" s="205"/>
      <c r="K3" s="205"/>
      <c r="L3" s="205"/>
    </row>
    <row r="4" spans="2:12" x14ac:dyDescent="0.25">
      <c r="B4" s="23"/>
      <c r="I4" s="206" t="s">
        <v>9</v>
      </c>
      <c r="J4" s="207"/>
      <c r="K4" s="207"/>
      <c r="L4" s="207"/>
    </row>
    <row r="5" spans="2:12" x14ac:dyDescent="0.25">
      <c r="B5" s="1" t="s">
        <v>12</v>
      </c>
    </row>
    <row r="6" spans="2:12" ht="15" x14ac:dyDescent="0.25">
      <c r="B6" s="208" t="s">
        <v>8</v>
      </c>
      <c r="C6" s="209"/>
      <c r="D6" s="209"/>
      <c r="E6" s="209"/>
      <c r="F6" s="209"/>
      <c r="G6" s="209"/>
      <c r="H6" s="15"/>
    </row>
    <row r="7" spans="2:12" ht="15" x14ac:dyDescent="0.25">
      <c r="B7" s="215" t="s">
        <v>16</v>
      </c>
      <c r="C7" s="216"/>
      <c r="D7" s="4"/>
      <c r="E7" s="12"/>
      <c r="F7" s="4"/>
      <c r="G7" s="4"/>
      <c r="H7" s="15"/>
    </row>
    <row r="8" spans="2:12" ht="15" x14ac:dyDescent="0.25">
      <c r="B8" s="215" t="s">
        <v>10</v>
      </c>
      <c r="C8" s="209"/>
      <c r="D8" s="209"/>
      <c r="E8" s="209"/>
      <c r="F8" s="209"/>
      <c r="G8" s="209"/>
      <c r="H8" s="15"/>
    </row>
    <row r="9" spans="2:12" s="6" customFormat="1" ht="18.75" customHeight="1" x14ac:dyDescent="0.25">
      <c r="B9" s="219" t="s">
        <v>90</v>
      </c>
      <c r="C9" s="209"/>
      <c r="D9" s="209"/>
      <c r="E9" s="209"/>
      <c r="F9" s="209"/>
      <c r="G9" s="209"/>
      <c r="H9" s="15"/>
      <c r="K9" s="9"/>
    </row>
    <row r="10" spans="2:12" ht="15" x14ac:dyDescent="0.25">
      <c r="B10" s="208" t="s">
        <v>11</v>
      </c>
      <c r="C10" s="209"/>
      <c r="D10" s="209"/>
      <c r="E10" s="209"/>
      <c r="F10" s="209"/>
      <c r="G10" s="209"/>
      <c r="H10" s="15"/>
    </row>
    <row r="11" spans="2:12" ht="15" x14ac:dyDescent="0.25">
      <c r="B11" s="210" t="s">
        <v>0</v>
      </c>
      <c r="C11" s="210" t="s">
        <v>1</v>
      </c>
      <c r="D11" s="212" t="s">
        <v>17</v>
      </c>
      <c r="E11" s="213"/>
      <c r="F11" s="213"/>
      <c r="G11" s="214"/>
      <c r="H11" s="17"/>
      <c r="I11" s="212" t="s">
        <v>6</v>
      </c>
      <c r="J11" s="213"/>
      <c r="K11" s="213"/>
      <c r="L11" s="213"/>
    </row>
    <row r="12" spans="2:12" s="3" customFormat="1" ht="44.25" customHeight="1" x14ac:dyDescent="0.25">
      <c r="B12" s="211"/>
      <c r="C12" s="211"/>
      <c r="D12" s="2" t="s">
        <v>2</v>
      </c>
      <c r="E12" s="13" t="s">
        <v>7</v>
      </c>
      <c r="F12" s="2" t="s">
        <v>4</v>
      </c>
      <c r="G12" s="2" t="s">
        <v>5</v>
      </c>
      <c r="H12" s="24" t="s">
        <v>25</v>
      </c>
      <c r="I12" s="2" t="s">
        <v>2</v>
      </c>
      <c r="J12" s="2" t="s">
        <v>3</v>
      </c>
      <c r="K12" s="2" t="s">
        <v>30</v>
      </c>
      <c r="L12" s="2" t="s">
        <v>5</v>
      </c>
    </row>
    <row r="13" spans="2:12" s="3" customFormat="1" ht="20.25" customHeight="1" x14ac:dyDescent="0.25">
      <c r="B13" s="64"/>
      <c r="C13" s="25" t="s">
        <v>84</v>
      </c>
      <c r="D13" s="65"/>
      <c r="E13" s="66"/>
      <c r="F13" s="65"/>
      <c r="G13" s="67"/>
      <c r="H13" s="68"/>
      <c r="I13" s="69"/>
      <c r="J13" s="70"/>
      <c r="K13" s="71"/>
      <c r="L13" s="71"/>
    </row>
    <row r="14" spans="2:12" s="3" customFormat="1" ht="20.25" customHeight="1" x14ac:dyDescent="0.25">
      <c r="B14" s="172">
        <v>1</v>
      </c>
      <c r="C14" s="182" t="s">
        <v>91</v>
      </c>
      <c r="D14" s="173" t="s">
        <v>26</v>
      </c>
      <c r="E14" s="174">
        <v>5.8</v>
      </c>
      <c r="F14" s="173"/>
      <c r="G14" s="175"/>
      <c r="H14" s="72" t="s">
        <v>43</v>
      </c>
      <c r="I14" s="73" t="s">
        <v>28</v>
      </c>
      <c r="J14" s="74">
        <f>1.3+5</f>
        <v>6.3</v>
      </c>
      <c r="K14" s="75"/>
      <c r="L14" s="74"/>
    </row>
    <row r="15" spans="2:12" s="3" customFormat="1" ht="20.25" customHeight="1" x14ac:dyDescent="0.25">
      <c r="B15" s="172">
        <v>2</v>
      </c>
      <c r="C15" s="182" t="s">
        <v>94</v>
      </c>
      <c r="D15" s="176" t="s">
        <v>26</v>
      </c>
      <c r="E15" s="177">
        <f>6.22+5.8</f>
        <v>12.02</v>
      </c>
      <c r="F15" s="176"/>
      <c r="G15" s="175"/>
      <c r="H15" s="76" t="s">
        <v>44</v>
      </c>
      <c r="I15" s="73" t="s">
        <v>27</v>
      </c>
      <c r="J15" s="74">
        <v>8</v>
      </c>
      <c r="K15" s="75"/>
      <c r="L15" s="74"/>
    </row>
    <row r="16" spans="2:12" s="3" customFormat="1" ht="20.25" customHeight="1" x14ac:dyDescent="0.25">
      <c r="B16" s="172">
        <v>3</v>
      </c>
      <c r="C16" s="182" t="s">
        <v>67</v>
      </c>
      <c r="D16" s="176" t="s">
        <v>28</v>
      </c>
      <c r="E16" s="177">
        <v>4.62</v>
      </c>
      <c r="F16" s="176"/>
      <c r="G16" s="175"/>
      <c r="H16" s="76" t="s">
        <v>62</v>
      </c>
      <c r="I16" s="73" t="s">
        <v>27</v>
      </c>
      <c r="J16" s="74">
        <v>1</v>
      </c>
      <c r="K16" s="75"/>
      <c r="L16" s="74"/>
    </row>
    <row r="17" spans="1:15" s="3" customFormat="1" ht="20.25" customHeight="1" x14ac:dyDescent="0.25">
      <c r="B17" s="172">
        <v>4</v>
      </c>
      <c r="C17" s="186" t="s">
        <v>61</v>
      </c>
      <c r="D17" s="173" t="s">
        <v>29</v>
      </c>
      <c r="E17" s="174">
        <v>1</v>
      </c>
      <c r="F17" s="173"/>
      <c r="G17" s="175"/>
      <c r="H17" s="77" t="s">
        <v>63</v>
      </c>
      <c r="I17" s="78" t="s">
        <v>32</v>
      </c>
      <c r="J17" s="79">
        <v>6</v>
      </c>
      <c r="K17" s="80"/>
      <c r="L17" s="74"/>
    </row>
    <row r="18" spans="1:15" s="3" customFormat="1" ht="20.25" customHeight="1" x14ac:dyDescent="0.25">
      <c r="B18" s="172">
        <v>5</v>
      </c>
      <c r="C18" s="182" t="s">
        <v>92</v>
      </c>
      <c r="D18" s="176" t="s">
        <v>28</v>
      </c>
      <c r="E18" s="177">
        <f>0.58+0.83</f>
        <v>1.41</v>
      </c>
      <c r="F18" s="176"/>
      <c r="G18" s="175"/>
      <c r="H18" s="72" t="s">
        <v>98</v>
      </c>
      <c r="I18" s="73" t="s">
        <v>27</v>
      </c>
      <c r="J18" s="74">
        <v>1</v>
      </c>
      <c r="K18" s="75"/>
      <c r="L18" s="74"/>
    </row>
    <row r="19" spans="1:15" s="3" customFormat="1" ht="20.25" customHeight="1" x14ac:dyDescent="0.25">
      <c r="B19" s="172">
        <v>6</v>
      </c>
      <c r="C19" s="186" t="s">
        <v>93</v>
      </c>
      <c r="D19" s="173" t="s">
        <v>28</v>
      </c>
      <c r="E19" s="174">
        <f>4.62+1.2</f>
        <v>5.82</v>
      </c>
      <c r="F19" s="173"/>
      <c r="G19" s="175"/>
      <c r="H19" s="77" t="s">
        <v>70</v>
      </c>
      <c r="I19" s="78" t="s">
        <v>26</v>
      </c>
      <c r="J19" s="79">
        <v>0</v>
      </c>
      <c r="K19" s="80"/>
      <c r="L19" s="74"/>
    </row>
    <row r="20" spans="1:15" s="3" customFormat="1" ht="20.25" customHeight="1" x14ac:dyDescent="0.25">
      <c r="B20" s="172">
        <v>7</v>
      </c>
      <c r="C20" s="182" t="s">
        <v>95</v>
      </c>
      <c r="D20" s="176" t="s">
        <v>26</v>
      </c>
      <c r="E20" s="177">
        <v>12.8</v>
      </c>
      <c r="F20" s="176"/>
      <c r="G20" s="175"/>
      <c r="H20" s="72" t="s">
        <v>71</v>
      </c>
      <c r="I20" s="73" t="s">
        <v>26</v>
      </c>
      <c r="J20" s="74">
        <v>0</v>
      </c>
      <c r="K20" s="75"/>
      <c r="L20" s="74"/>
    </row>
    <row r="21" spans="1:15" s="3" customFormat="1" ht="20.25" customHeight="1" x14ac:dyDescent="0.25">
      <c r="B21" s="172">
        <v>8</v>
      </c>
      <c r="C21" s="186" t="s">
        <v>96</v>
      </c>
      <c r="D21" s="173" t="s">
        <v>26</v>
      </c>
      <c r="E21" s="174">
        <v>12.8</v>
      </c>
      <c r="F21" s="173"/>
      <c r="G21" s="175"/>
      <c r="H21" s="72" t="s">
        <v>72</v>
      </c>
      <c r="I21" s="73" t="s">
        <v>32</v>
      </c>
      <c r="J21" s="74">
        <v>0</v>
      </c>
      <c r="K21" s="75"/>
      <c r="L21" s="74"/>
    </row>
    <row r="22" spans="1:15" s="3" customFormat="1" ht="20.25" customHeight="1" x14ac:dyDescent="0.25">
      <c r="A22" s="178"/>
      <c r="B22" s="179">
        <v>9</v>
      </c>
      <c r="C22" s="187" t="s">
        <v>60</v>
      </c>
      <c r="D22" s="173" t="s">
        <v>27</v>
      </c>
      <c r="E22" s="174">
        <v>1</v>
      </c>
      <c r="F22" s="173"/>
      <c r="G22" s="180"/>
      <c r="H22" s="76" t="s">
        <v>73</v>
      </c>
      <c r="I22" s="73" t="s">
        <v>27</v>
      </c>
      <c r="J22" s="74">
        <v>0</v>
      </c>
      <c r="K22" s="75"/>
      <c r="L22" s="74"/>
    </row>
    <row r="23" spans="1:15" s="3" customFormat="1" ht="20.25" customHeight="1" x14ac:dyDescent="0.25">
      <c r="B23" s="193">
        <v>10</v>
      </c>
      <c r="C23" s="194" t="s">
        <v>97</v>
      </c>
      <c r="D23" s="195" t="s">
        <v>26</v>
      </c>
      <c r="E23" s="196">
        <v>0</v>
      </c>
      <c r="F23" s="195"/>
      <c r="G23" s="197"/>
      <c r="H23" s="198" t="s">
        <v>83</v>
      </c>
      <c r="I23" s="169" t="s">
        <v>26</v>
      </c>
      <c r="J23" s="170">
        <v>12.8</v>
      </c>
      <c r="K23" s="171"/>
      <c r="L23" s="170"/>
    </row>
    <row r="24" spans="1:15" s="3" customFormat="1" ht="24.75" customHeight="1" x14ac:dyDescent="0.25">
      <c r="B24" s="172">
        <v>11</v>
      </c>
      <c r="C24" s="186" t="s">
        <v>86</v>
      </c>
      <c r="D24" s="173" t="s">
        <v>85</v>
      </c>
      <c r="E24" s="174"/>
      <c r="F24" s="173"/>
      <c r="G24" s="175"/>
      <c r="H24" s="76" t="s">
        <v>74</v>
      </c>
      <c r="I24" s="73" t="s">
        <v>27</v>
      </c>
      <c r="J24" s="74">
        <v>0</v>
      </c>
      <c r="K24" s="75"/>
      <c r="L24" s="74"/>
      <c r="M24" s="154" t="s">
        <v>76</v>
      </c>
      <c r="N24" s="154" t="s">
        <v>77</v>
      </c>
      <c r="O24" s="154" t="s">
        <v>78</v>
      </c>
    </row>
    <row r="25" spans="1:15" s="3" customFormat="1" ht="20.25" customHeight="1" thickBot="1" x14ac:dyDescent="0.3">
      <c r="B25" s="181">
        <v>12</v>
      </c>
      <c r="C25" s="186" t="s">
        <v>87</v>
      </c>
      <c r="D25" s="183" t="s">
        <v>85</v>
      </c>
      <c r="E25" s="184"/>
      <c r="F25" s="183"/>
      <c r="G25" s="185"/>
      <c r="H25" s="76" t="s">
        <v>75</v>
      </c>
      <c r="I25" s="73" t="s">
        <v>27</v>
      </c>
      <c r="J25" s="74">
        <v>0</v>
      </c>
      <c r="K25" s="75"/>
      <c r="L25" s="74"/>
      <c r="M25" s="161">
        <f>G14+G15+G16+G17+G18+G19+G20+G21+G22+G24+G25+G23+G26+G27</f>
        <v>0</v>
      </c>
      <c r="N25" s="155">
        <f>L25+L24+L22+L21+L20+L19+L18+L17+L16+L15+L14+L23</f>
        <v>0</v>
      </c>
      <c r="O25" s="156">
        <f>M25+N25</f>
        <v>0</v>
      </c>
    </row>
    <row r="26" spans="1:15" s="3" customFormat="1" ht="20.25" customHeight="1" x14ac:dyDescent="0.25">
      <c r="B26" s="188"/>
      <c r="C26" s="189"/>
      <c r="D26" s="190"/>
      <c r="E26" s="191"/>
      <c r="F26" s="190"/>
      <c r="G26" s="192"/>
      <c r="H26" s="76"/>
      <c r="I26" s="73"/>
      <c r="J26" s="74"/>
      <c r="K26" s="75"/>
      <c r="L26" s="74"/>
      <c r="M26" s="166"/>
      <c r="N26" s="167"/>
      <c r="O26" s="168"/>
    </row>
    <row r="27" spans="1:15" s="3" customFormat="1" ht="20.25" customHeight="1" x14ac:dyDescent="0.25">
      <c r="B27" s="188"/>
      <c r="C27" s="189"/>
      <c r="D27" s="190"/>
      <c r="E27" s="191"/>
      <c r="F27" s="190"/>
      <c r="G27" s="192"/>
      <c r="H27" s="76"/>
      <c r="I27" s="73"/>
      <c r="J27" s="74"/>
      <c r="K27" s="75"/>
      <c r="L27" s="74"/>
      <c r="M27" s="166"/>
      <c r="N27" s="167"/>
      <c r="O27" s="168"/>
    </row>
    <row r="28" spans="1:15" s="3" customFormat="1" ht="20.25" customHeight="1" x14ac:dyDescent="0.25">
      <c r="B28" s="81">
        <v>1</v>
      </c>
      <c r="C28" s="82" t="s">
        <v>31</v>
      </c>
      <c r="D28" s="83" t="s">
        <v>32</v>
      </c>
      <c r="E28" s="84">
        <v>15.4</v>
      </c>
      <c r="F28" s="85"/>
      <c r="G28" s="86"/>
      <c r="H28" s="87" t="s">
        <v>34</v>
      </c>
      <c r="I28" s="88" t="s">
        <v>32</v>
      </c>
      <c r="J28" s="89">
        <v>15.4</v>
      </c>
      <c r="K28" s="90"/>
      <c r="L28" s="89"/>
      <c r="M28" s="154"/>
      <c r="N28" s="154"/>
      <c r="O28" s="154"/>
    </row>
    <row r="29" spans="1:15" s="3" customFormat="1" ht="20.25" customHeight="1" x14ac:dyDescent="0.25">
      <c r="B29" s="91">
        <v>2</v>
      </c>
      <c r="C29" s="92" t="s">
        <v>33</v>
      </c>
      <c r="D29" s="93" t="s">
        <v>29</v>
      </c>
      <c r="E29" s="94">
        <v>1</v>
      </c>
      <c r="F29" s="85"/>
      <c r="G29" s="86"/>
      <c r="H29" s="95" t="s">
        <v>35</v>
      </c>
      <c r="I29" s="96" t="s">
        <v>27</v>
      </c>
      <c r="J29" s="97">
        <v>2</v>
      </c>
      <c r="K29" s="98"/>
      <c r="L29" s="89"/>
      <c r="M29" s="154"/>
      <c r="N29" s="154"/>
      <c r="O29" s="154"/>
    </row>
    <row r="30" spans="1:15" s="3" customFormat="1" ht="20.25" customHeight="1" x14ac:dyDescent="0.25">
      <c r="B30" s="81">
        <v>3</v>
      </c>
      <c r="C30" s="92" t="s">
        <v>66</v>
      </c>
      <c r="D30" s="93" t="s">
        <v>32</v>
      </c>
      <c r="E30" s="84">
        <v>2</v>
      </c>
      <c r="F30" s="85"/>
      <c r="G30" s="99"/>
      <c r="H30" s="95" t="s">
        <v>37</v>
      </c>
      <c r="I30" s="96" t="s">
        <v>27</v>
      </c>
      <c r="J30" s="97">
        <v>1</v>
      </c>
      <c r="K30" s="98"/>
      <c r="L30" s="89"/>
      <c r="M30" s="154"/>
      <c r="N30" s="154"/>
      <c r="O30" s="154"/>
    </row>
    <row r="31" spans="1:15" s="3" customFormat="1" ht="20.25" customHeight="1" x14ac:dyDescent="0.25">
      <c r="B31" s="91">
        <v>4</v>
      </c>
      <c r="C31" s="92" t="s">
        <v>101</v>
      </c>
      <c r="D31" s="93" t="s">
        <v>27</v>
      </c>
      <c r="E31" s="100">
        <v>2</v>
      </c>
      <c r="F31" s="93"/>
      <c r="G31" s="99"/>
      <c r="H31" s="95" t="s">
        <v>36</v>
      </c>
      <c r="I31" s="96" t="s">
        <v>27</v>
      </c>
      <c r="J31" s="97">
        <v>1</v>
      </c>
      <c r="K31" s="98"/>
      <c r="L31" s="89"/>
      <c r="M31" s="154"/>
      <c r="N31" s="154"/>
      <c r="O31" s="154"/>
    </row>
    <row r="32" spans="1:15" s="3" customFormat="1" ht="20.25" customHeight="1" x14ac:dyDescent="0.25">
      <c r="B32" s="81">
        <v>5</v>
      </c>
      <c r="C32" s="101" t="s">
        <v>99</v>
      </c>
      <c r="D32" s="85" t="s">
        <v>32</v>
      </c>
      <c r="E32" s="84">
        <v>2</v>
      </c>
      <c r="F32" s="85"/>
      <c r="G32" s="99"/>
      <c r="H32" s="87" t="s">
        <v>69</v>
      </c>
      <c r="I32" s="88" t="s">
        <v>27</v>
      </c>
      <c r="J32" s="89">
        <v>1</v>
      </c>
      <c r="K32" s="90"/>
      <c r="L32" s="89"/>
      <c r="M32" s="154"/>
      <c r="N32" s="154"/>
      <c r="O32" s="154"/>
    </row>
    <row r="33" spans="1:15" s="3" customFormat="1" ht="20.25" customHeight="1" x14ac:dyDescent="0.25">
      <c r="B33" s="81">
        <v>6</v>
      </c>
      <c r="C33" s="101" t="s">
        <v>100</v>
      </c>
      <c r="D33" s="85" t="s">
        <v>32</v>
      </c>
      <c r="E33" s="84">
        <v>2</v>
      </c>
      <c r="F33" s="85"/>
      <c r="G33" s="99"/>
      <c r="H33" s="87" t="s">
        <v>68</v>
      </c>
      <c r="I33" s="88" t="s">
        <v>27</v>
      </c>
      <c r="J33" s="89">
        <v>2</v>
      </c>
      <c r="K33" s="90"/>
      <c r="L33" s="89"/>
      <c r="M33" s="154"/>
      <c r="N33" s="154"/>
      <c r="O33" s="154"/>
    </row>
    <row r="34" spans="1:15" s="3" customFormat="1" ht="20.25" customHeight="1" x14ac:dyDescent="0.25">
      <c r="B34" s="81"/>
      <c r="C34" s="102"/>
      <c r="D34" s="103"/>
      <c r="E34" s="104"/>
      <c r="F34" s="105"/>
      <c r="G34" s="106"/>
      <c r="H34" s="87" t="s">
        <v>38</v>
      </c>
      <c r="I34" s="88" t="s">
        <v>27</v>
      </c>
      <c r="J34" s="89">
        <v>1</v>
      </c>
      <c r="K34" s="90"/>
      <c r="L34" s="89"/>
      <c r="M34" s="154" t="s">
        <v>76</v>
      </c>
      <c r="N34" s="154" t="s">
        <v>77</v>
      </c>
      <c r="O34" s="154" t="s">
        <v>78</v>
      </c>
    </row>
    <row r="35" spans="1:15" s="3" customFormat="1" ht="20.25" customHeight="1" thickBot="1" x14ac:dyDescent="0.3">
      <c r="B35" s="107"/>
      <c r="C35" s="108"/>
      <c r="D35" s="109"/>
      <c r="E35" s="110"/>
      <c r="F35" s="111"/>
      <c r="G35" s="112"/>
      <c r="H35" s="113" t="s">
        <v>39</v>
      </c>
      <c r="I35" s="114" t="s">
        <v>27</v>
      </c>
      <c r="J35" s="115">
        <v>1</v>
      </c>
      <c r="K35" s="116"/>
      <c r="L35" s="117"/>
      <c r="M35" s="161">
        <f>G31+G30+G29+G28+G32+G33</f>
        <v>0</v>
      </c>
      <c r="N35" s="155">
        <f>L35+L34+L33+L32+L31+L30+L29+L28</f>
        <v>0</v>
      </c>
      <c r="O35" s="156">
        <f>M35+N35</f>
        <v>0</v>
      </c>
    </row>
    <row r="36" spans="1:15" s="3" customFormat="1" ht="20.25" customHeight="1" x14ac:dyDescent="0.25">
      <c r="B36" s="118">
        <v>1</v>
      </c>
      <c r="C36" s="119" t="s">
        <v>49</v>
      </c>
      <c r="D36" s="120" t="s">
        <v>42</v>
      </c>
      <c r="E36" s="121">
        <v>12</v>
      </c>
      <c r="F36" s="122"/>
      <c r="G36" s="123"/>
      <c r="H36" s="124" t="s">
        <v>45</v>
      </c>
      <c r="I36" s="125" t="s">
        <v>32</v>
      </c>
      <c r="J36" s="126">
        <v>12</v>
      </c>
      <c r="K36" s="127"/>
      <c r="L36" s="126"/>
      <c r="M36" s="154"/>
      <c r="N36" s="154"/>
      <c r="O36" s="154"/>
    </row>
    <row r="37" spans="1:15" s="3" customFormat="1" ht="20.25" customHeight="1" x14ac:dyDescent="0.25">
      <c r="B37" s="128">
        <v>2</v>
      </c>
      <c r="C37" s="129" t="s">
        <v>50</v>
      </c>
      <c r="D37" s="130" t="s">
        <v>32</v>
      </c>
      <c r="E37" s="131">
        <v>12</v>
      </c>
      <c r="F37" s="132"/>
      <c r="G37" s="133"/>
      <c r="H37" s="124" t="s">
        <v>46</v>
      </c>
      <c r="I37" s="134" t="s">
        <v>32</v>
      </c>
      <c r="J37" s="135">
        <v>10</v>
      </c>
      <c r="K37" s="162"/>
      <c r="L37" s="163"/>
      <c r="M37" s="154"/>
      <c r="N37" s="154"/>
      <c r="O37" s="154"/>
    </row>
    <row r="38" spans="1:15" s="3" customFormat="1" ht="20.25" customHeight="1" x14ac:dyDescent="0.25">
      <c r="B38" s="118">
        <v>3</v>
      </c>
      <c r="C38" s="129" t="s">
        <v>82</v>
      </c>
      <c r="D38" s="130" t="s">
        <v>27</v>
      </c>
      <c r="E38" s="131">
        <v>1</v>
      </c>
      <c r="F38" s="132"/>
      <c r="G38" s="133"/>
      <c r="H38" s="137" t="s">
        <v>57</v>
      </c>
      <c r="I38" s="134" t="s">
        <v>27</v>
      </c>
      <c r="J38" s="135">
        <v>1</v>
      </c>
      <c r="K38" s="136"/>
      <c r="L38" s="126"/>
      <c r="M38" s="154"/>
      <c r="N38" s="154"/>
      <c r="O38" s="154"/>
    </row>
    <row r="39" spans="1:15" s="3" customFormat="1" ht="20.25" customHeight="1" x14ac:dyDescent="0.25">
      <c r="B39" s="128">
        <v>4</v>
      </c>
      <c r="C39" s="138" t="s">
        <v>54</v>
      </c>
      <c r="D39" s="139" t="s">
        <v>27</v>
      </c>
      <c r="E39" s="131">
        <v>1</v>
      </c>
      <c r="F39" s="140"/>
      <c r="G39" s="133"/>
      <c r="H39" s="137" t="s">
        <v>58</v>
      </c>
      <c r="I39" s="134" t="s">
        <v>27</v>
      </c>
      <c r="J39" s="135">
        <v>1</v>
      </c>
      <c r="K39" s="136"/>
      <c r="L39" s="126"/>
      <c r="M39" s="154"/>
      <c r="N39" s="154"/>
      <c r="O39" s="154"/>
    </row>
    <row r="40" spans="1:15" s="3" customFormat="1" ht="20.25" customHeight="1" x14ac:dyDescent="0.25">
      <c r="B40" s="118">
        <v>5</v>
      </c>
      <c r="C40" s="141" t="s">
        <v>81</v>
      </c>
      <c r="D40" s="130" t="s">
        <v>27</v>
      </c>
      <c r="E40" s="131">
        <v>1</v>
      </c>
      <c r="F40" s="132"/>
      <c r="G40" s="133"/>
      <c r="H40" s="137" t="s">
        <v>80</v>
      </c>
      <c r="I40" s="134" t="s">
        <v>27</v>
      </c>
      <c r="J40" s="135">
        <v>1</v>
      </c>
      <c r="K40" s="136"/>
      <c r="L40" s="126"/>
      <c r="M40" s="154"/>
      <c r="N40" s="154"/>
      <c r="O40" s="154"/>
    </row>
    <row r="41" spans="1:15" s="3" customFormat="1" ht="20.25" customHeight="1" x14ac:dyDescent="0.25">
      <c r="B41" s="128">
        <v>6</v>
      </c>
      <c r="C41" s="129" t="s">
        <v>48</v>
      </c>
      <c r="D41" s="130" t="s">
        <v>27</v>
      </c>
      <c r="E41" s="131">
        <v>1</v>
      </c>
      <c r="F41" s="157"/>
      <c r="G41" s="158"/>
      <c r="H41" s="137" t="s">
        <v>59</v>
      </c>
      <c r="I41" s="134" t="s">
        <v>27</v>
      </c>
      <c r="J41" s="135">
        <v>1</v>
      </c>
      <c r="K41" s="136"/>
      <c r="L41" s="126"/>
      <c r="M41" s="154"/>
      <c r="N41" s="154"/>
      <c r="O41" s="154"/>
    </row>
    <row r="42" spans="1:15" s="3" customFormat="1" ht="20.25" customHeight="1" x14ac:dyDescent="0.25">
      <c r="B42" s="118">
        <v>7</v>
      </c>
      <c r="C42" s="129" t="s">
        <v>55</v>
      </c>
      <c r="D42" s="130" t="s">
        <v>27</v>
      </c>
      <c r="E42" s="131">
        <v>2</v>
      </c>
      <c r="F42" s="132"/>
      <c r="G42" s="133"/>
      <c r="H42" s="137" t="s">
        <v>47</v>
      </c>
      <c r="I42" s="134" t="s">
        <v>27</v>
      </c>
      <c r="J42" s="135">
        <v>1</v>
      </c>
      <c r="K42" s="162"/>
      <c r="L42" s="163"/>
      <c r="M42" s="154"/>
      <c r="N42" s="154"/>
      <c r="O42" s="154"/>
    </row>
    <row r="43" spans="1:15" s="3" customFormat="1" ht="20.25" customHeight="1" x14ac:dyDescent="0.25">
      <c r="B43" s="128">
        <v>8</v>
      </c>
      <c r="C43" s="129" t="s">
        <v>51</v>
      </c>
      <c r="D43" s="130" t="s">
        <v>27</v>
      </c>
      <c r="E43" s="131">
        <v>2</v>
      </c>
      <c r="F43" s="132"/>
      <c r="G43" s="133"/>
      <c r="H43" s="137" t="s">
        <v>56</v>
      </c>
      <c r="I43" s="134" t="s">
        <v>27</v>
      </c>
      <c r="J43" s="135">
        <v>2</v>
      </c>
      <c r="K43" s="136"/>
      <c r="L43" s="126"/>
      <c r="M43" s="154"/>
      <c r="N43" s="154"/>
      <c r="O43" s="154"/>
    </row>
    <row r="44" spans="1:15" s="3" customFormat="1" ht="20.25" customHeight="1" x14ac:dyDescent="0.25">
      <c r="B44" s="118">
        <v>9</v>
      </c>
      <c r="C44" s="129" t="s">
        <v>53</v>
      </c>
      <c r="D44" s="130" t="s">
        <v>27</v>
      </c>
      <c r="E44" s="131">
        <v>1</v>
      </c>
      <c r="F44" s="132"/>
      <c r="G44" s="133"/>
      <c r="H44" s="142" t="s">
        <v>64</v>
      </c>
      <c r="I44" s="143" t="s">
        <v>65</v>
      </c>
      <c r="J44" s="144">
        <v>10</v>
      </c>
      <c r="K44" s="145"/>
      <c r="L44" s="144"/>
      <c r="M44" s="154" t="s">
        <v>76</v>
      </c>
      <c r="N44" s="154" t="s">
        <v>77</v>
      </c>
      <c r="O44" s="154" t="s">
        <v>78</v>
      </c>
    </row>
    <row r="45" spans="1:15" s="3" customFormat="1" ht="20.25" customHeight="1" thickBot="1" x14ac:dyDescent="0.3">
      <c r="B45" s="146">
        <v>10</v>
      </c>
      <c r="C45" s="147" t="s">
        <v>52</v>
      </c>
      <c r="D45" s="148" t="s">
        <v>27</v>
      </c>
      <c r="E45" s="149">
        <v>1</v>
      </c>
      <c r="F45" s="159"/>
      <c r="G45" s="160"/>
      <c r="H45" s="150"/>
      <c r="I45" s="151"/>
      <c r="J45" s="152"/>
      <c r="K45" s="153"/>
      <c r="L45" s="152"/>
      <c r="M45" s="161">
        <f>G45+G44+G43+G42+G41+G40+G39+G38+G37+G36</f>
        <v>0</v>
      </c>
      <c r="N45" s="155">
        <f>L44+L43+L42+L41+L40+L39+L38+L37+L36</f>
        <v>0</v>
      </c>
      <c r="O45" s="156">
        <f>M45+N45</f>
        <v>0</v>
      </c>
    </row>
    <row r="46" spans="1:15" s="3" customFormat="1" ht="20.25" customHeight="1" thickBot="1" x14ac:dyDescent="0.3">
      <c r="B46" s="26"/>
      <c r="C46" s="27"/>
      <c r="D46" s="28"/>
      <c r="E46" s="29"/>
      <c r="F46" s="30"/>
      <c r="G46" s="30"/>
      <c r="H46" s="31"/>
      <c r="I46" s="32"/>
      <c r="J46" s="33"/>
      <c r="K46" s="34"/>
      <c r="L46" s="35"/>
      <c r="M46" s="154"/>
      <c r="N46" s="154"/>
      <c r="O46" s="154"/>
    </row>
    <row r="47" spans="1:15" s="3" customFormat="1" ht="17.25" customHeight="1" x14ac:dyDescent="0.25">
      <c r="B47" s="37"/>
      <c r="C47" s="38" t="s">
        <v>41</v>
      </c>
      <c r="D47" s="39"/>
      <c r="E47" s="39"/>
      <c r="F47" s="40"/>
      <c r="G47" s="41">
        <f>SUM(G14:G46)</f>
        <v>0</v>
      </c>
      <c r="H47" s="42"/>
      <c r="I47" s="43"/>
      <c r="J47" s="44"/>
      <c r="K47" s="45"/>
      <c r="L47" s="46">
        <f>SUM(L14:L46)</f>
        <v>0</v>
      </c>
    </row>
    <row r="48" spans="1:15" s="8" customFormat="1" ht="21.75" customHeight="1" x14ac:dyDescent="0.25">
      <c r="A48" s="1"/>
      <c r="B48" s="47"/>
      <c r="C48" s="48" t="s">
        <v>40</v>
      </c>
      <c r="D48" s="49"/>
      <c r="E48" s="49"/>
      <c r="F48" s="50"/>
      <c r="G48" s="51">
        <f>L47</f>
        <v>0</v>
      </c>
      <c r="H48" s="52"/>
      <c r="I48" s="50"/>
      <c r="J48" s="50"/>
      <c r="K48" s="50"/>
      <c r="L48" s="53"/>
    </row>
    <row r="49" spans="1:15" s="8" customFormat="1" ht="20.25" customHeight="1" thickBot="1" x14ac:dyDescent="0.3">
      <c r="A49" s="1"/>
      <c r="B49" s="54"/>
      <c r="C49" s="55" t="s">
        <v>13</v>
      </c>
      <c r="D49" s="56"/>
      <c r="E49" s="56"/>
      <c r="F49" s="57"/>
      <c r="G49" s="164">
        <f>G47+G48</f>
        <v>0</v>
      </c>
      <c r="H49" s="165"/>
      <c r="I49" s="201"/>
      <c r="J49" s="202"/>
      <c r="K49" s="57"/>
      <c r="L49" s="58"/>
    </row>
    <row r="50" spans="1:15" s="9" customFormat="1" ht="20.25" customHeight="1" x14ac:dyDescent="0.25">
      <c r="B50" s="59"/>
      <c r="C50" s="60"/>
      <c r="D50" s="60"/>
      <c r="E50" s="61"/>
      <c r="F50" s="59"/>
      <c r="G50" s="62">
        <f>G49/38.5</f>
        <v>0</v>
      </c>
      <c r="H50" s="63" t="s">
        <v>79</v>
      </c>
      <c r="I50" s="59"/>
      <c r="J50" s="59"/>
      <c r="K50" s="59"/>
      <c r="L50" s="59"/>
      <c r="O50" s="36"/>
    </row>
    <row r="51" spans="1:15" s="9" customFormat="1" ht="20.25" customHeight="1" x14ac:dyDescent="0.25">
      <c r="B51" s="10"/>
      <c r="C51" s="5"/>
      <c r="D51" s="5"/>
      <c r="E51" s="14"/>
      <c r="F51" s="10"/>
      <c r="G51" s="10"/>
      <c r="H51" s="10"/>
      <c r="I51" s="10"/>
      <c r="J51" s="10"/>
      <c r="K51" s="10"/>
      <c r="L51" s="10"/>
    </row>
    <row r="52" spans="1:15" s="8" customFormat="1" x14ac:dyDescent="0.25">
      <c r="A52" s="1"/>
      <c r="C52" s="7" t="s">
        <v>14</v>
      </c>
      <c r="D52" s="10"/>
      <c r="E52" s="10"/>
      <c r="F52" s="10"/>
      <c r="G52" s="10"/>
      <c r="H52" s="7" t="s">
        <v>18</v>
      </c>
      <c r="I52" s="10"/>
      <c r="J52" s="10"/>
      <c r="K52" s="10"/>
      <c r="L52" s="9"/>
    </row>
    <row r="53" spans="1:15" s="8" customFormat="1" ht="15" x14ac:dyDescent="0.25">
      <c r="A53" s="1"/>
      <c r="C53" s="19" t="s">
        <v>19</v>
      </c>
      <c r="D53" s="199"/>
      <c r="E53" s="199"/>
      <c r="F53" s="199"/>
      <c r="G53" s="20"/>
      <c r="H53" s="19" t="s">
        <v>20</v>
      </c>
      <c r="I53" s="199"/>
      <c r="J53" s="199"/>
      <c r="K53" s="199"/>
      <c r="L53" s="199"/>
    </row>
    <row r="54" spans="1:15" x14ac:dyDescent="0.25">
      <c r="C54" s="21" t="s">
        <v>21</v>
      </c>
      <c r="D54" s="22" t="s">
        <v>22</v>
      </c>
      <c r="E54" s="22"/>
      <c r="F54" s="22"/>
      <c r="G54" s="22"/>
      <c r="H54" s="21" t="s">
        <v>21</v>
      </c>
      <c r="I54" s="9"/>
      <c r="J54" s="22" t="s">
        <v>22</v>
      </c>
      <c r="K54" s="22"/>
      <c r="L54" s="9"/>
    </row>
    <row r="55" spans="1:15" x14ac:dyDescent="0.25">
      <c r="C55" s="9"/>
      <c r="D55" s="9"/>
      <c r="E55" s="9"/>
      <c r="F55" s="9"/>
      <c r="G55" s="9"/>
      <c r="I55" s="9"/>
      <c r="J55" s="9"/>
      <c r="L55" s="9"/>
    </row>
    <row r="56" spans="1:15" x14ac:dyDescent="0.25">
      <c r="C56" s="7" t="s">
        <v>23</v>
      </c>
      <c r="D56" s="9"/>
      <c r="E56" s="9"/>
      <c r="F56" s="9"/>
      <c r="G56" s="9"/>
      <c r="I56" s="9"/>
      <c r="J56" s="9"/>
      <c r="L56" s="9"/>
    </row>
    <row r="57" spans="1:15" ht="15" x14ac:dyDescent="0.25">
      <c r="C57" s="19" t="s">
        <v>24</v>
      </c>
      <c r="D57" s="200"/>
      <c r="E57" s="200"/>
      <c r="F57" s="200"/>
      <c r="G57" s="20"/>
      <c r="H57" s="7"/>
      <c r="I57" s="9"/>
      <c r="J57" s="9"/>
      <c r="L57" s="9"/>
    </row>
    <row r="58" spans="1:15" x14ac:dyDescent="0.25">
      <c r="C58" s="21" t="s">
        <v>21</v>
      </c>
      <c r="D58" s="22" t="s">
        <v>22</v>
      </c>
      <c r="E58" s="22"/>
      <c r="F58" s="22"/>
      <c r="G58" s="22"/>
      <c r="I58" s="9"/>
      <c r="J58" s="9"/>
      <c r="L58" s="9"/>
    </row>
    <row r="59" spans="1:15" x14ac:dyDescent="0.25">
      <c r="C59" s="9"/>
      <c r="D59" s="9"/>
      <c r="E59" s="9"/>
      <c r="F59" s="9"/>
      <c r="G59" s="9"/>
      <c r="H59" s="7"/>
      <c r="I59" s="9"/>
      <c r="J59" s="9"/>
      <c r="L59" s="9"/>
    </row>
    <row r="60" spans="1:15" x14ac:dyDescent="0.25">
      <c r="C60" s="9"/>
      <c r="D60" s="9"/>
      <c r="E60" s="9"/>
      <c r="F60" s="9"/>
      <c r="G60" s="9"/>
      <c r="I60" s="9"/>
      <c r="J60" s="9"/>
      <c r="L60" s="9"/>
    </row>
    <row r="61" spans="1:15" x14ac:dyDescent="0.25">
      <c r="C61" s="9"/>
      <c r="D61" s="9"/>
      <c r="E61" s="9"/>
      <c r="F61" s="9"/>
      <c r="G61" s="9"/>
      <c r="I61" s="9"/>
      <c r="J61" s="9"/>
      <c r="L61" s="9"/>
    </row>
  </sheetData>
  <mergeCells count="18">
    <mergeCell ref="B3:C3"/>
    <mergeCell ref="B9:G9"/>
    <mergeCell ref="D53:F53"/>
    <mergeCell ref="I53:L53"/>
    <mergeCell ref="D57:F57"/>
    <mergeCell ref="I49:J49"/>
    <mergeCell ref="E1:G1"/>
    <mergeCell ref="I3:L3"/>
    <mergeCell ref="I4:L4"/>
    <mergeCell ref="B6:G6"/>
    <mergeCell ref="B11:B12"/>
    <mergeCell ref="C11:C12"/>
    <mergeCell ref="D11:G11"/>
    <mergeCell ref="I11:L11"/>
    <mergeCell ref="B10:G10"/>
    <mergeCell ref="B7:C7"/>
    <mergeCell ref="B8:G8"/>
    <mergeCell ref="D2:G2"/>
  </mergeCells>
  <phoneticPr fontId="15" type="noConversion"/>
  <pageMargins left="0.23622047244094491" right="0.23622047244094491" top="0.74803149606299213" bottom="0.74803149606299213" header="0.31496062992125984" footer="0.31496062992125984"/>
  <pageSetup paperSize="8" scale="6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Пользователь Windows</cp:lastModifiedBy>
  <cp:lastPrinted>2024-01-16T15:24:28Z</cp:lastPrinted>
  <dcterms:created xsi:type="dcterms:W3CDTF">2019-03-20T15:31:42Z</dcterms:created>
  <dcterms:modified xsi:type="dcterms:W3CDTF">2024-01-26T04:46:10Z</dcterms:modified>
</cp:coreProperties>
</file>