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ЧАЯ 20.10.23\закупівлі\Біла Церква\"/>
    </mc:Choice>
  </mc:AlternateContent>
  <bookViews>
    <workbookView xWindow="0" yWindow="0" windowWidth="19200" windowHeight="628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K227" i="1" l="1"/>
  <c r="K157" i="1" l="1"/>
  <c r="K446" i="1"/>
  <c r="K445" i="1"/>
  <c r="K444" i="1"/>
  <c r="K443" i="1"/>
  <c r="K441" i="1"/>
  <c r="K440" i="1"/>
  <c r="K437" i="1"/>
  <c r="K436" i="1"/>
  <c r="K435" i="1"/>
  <c r="K434" i="1"/>
  <c r="K431" i="1"/>
  <c r="K432" i="1"/>
  <c r="K430" i="1"/>
  <c r="K423" i="1"/>
  <c r="K422" i="1"/>
  <c r="K421" i="1"/>
  <c r="K420" i="1"/>
  <c r="F420" i="1"/>
  <c r="F424" i="1" s="1"/>
  <c r="K417" i="1"/>
  <c r="K416" i="1"/>
  <c r="K415" i="1"/>
  <c r="K414" i="1"/>
  <c r="K413" i="1"/>
  <c r="K412" i="1"/>
  <c r="K410" i="1"/>
  <c r="K409" i="1"/>
  <c r="K408" i="1"/>
  <c r="K407" i="1"/>
  <c r="K402" i="1"/>
  <c r="K401" i="1"/>
  <c r="K400" i="1"/>
  <c r="K399" i="1"/>
  <c r="K395" i="1"/>
  <c r="K394" i="1"/>
  <c r="K393" i="1"/>
  <c r="K392" i="1"/>
  <c r="K390" i="1"/>
  <c r="K389" i="1"/>
  <c r="K385" i="1"/>
  <c r="K387" i="1"/>
  <c r="K386" i="1"/>
  <c r="K384" i="1"/>
  <c r="K383" i="1"/>
  <c r="K382" i="1"/>
  <c r="F342" i="1"/>
  <c r="F373" i="1"/>
  <c r="F377" i="1" s="1"/>
  <c r="K376" i="1"/>
  <c r="K375" i="1"/>
  <c r="K374" i="1"/>
  <c r="K373" i="1"/>
  <c r="K365" i="1"/>
  <c r="K366" i="1"/>
  <c r="K367" i="1"/>
  <c r="K368" i="1"/>
  <c r="K369" i="1"/>
  <c r="K370" i="1"/>
  <c r="K361" i="1"/>
  <c r="K362" i="1"/>
  <c r="K363" i="1"/>
  <c r="K364" i="1"/>
  <c r="K360" i="1"/>
  <c r="K359" i="1"/>
  <c r="K358" i="1"/>
  <c r="K357" i="1"/>
  <c r="K356" i="1"/>
  <c r="K354" i="1"/>
  <c r="K353" i="1"/>
  <c r="K352" i="1"/>
  <c r="K351" i="1"/>
  <c r="K344" i="1"/>
  <c r="K345" i="1"/>
  <c r="K346" i="1"/>
  <c r="K343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3" i="1"/>
  <c r="K322" i="1"/>
  <c r="K321" i="1"/>
  <c r="K320" i="1"/>
  <c r="K319" i="1"/>
  <c r="K318" i="1"/>
  <c r="K305" i="1"/>
  <c r="K311" i="1" s="1"/>
  <c r="K298" i="1"/>
  <c r="K297" i="1"/>
  <c r="K296" i="1"/>
  <c r="K295" i="1"/>
  <c r="K293" i="1"/>
  <c r="K292" i="1"/>
  <c r="K291" i="1"/>
  <c r="K290" i="1"/>
  <c r="K283" i="1"/>
  <c r="K279" i="1"/>
  <c r="K280" i="1"/>
  <c r="K281" i="1"/>
  <c r="K282" i="1"/>
  <c r="K278" i="1"/>
  <c r="K277" i="1"/>
  <c r="K276" i="1"/>
  <c r="K275" i="1"/>
  <c r="K274" i="1"/>
  <c r="K273" i="1"/>
  <c r="K272" i="1"/>
  <c r="K267" i="1"/>
  <c r="K266" i="1"/>
  <c r="K265" i="1"/>
  <c r="K268" i="1" s="1"/>
  <c r="K264" i="1"/>
  <c r="K263" i="1"/>
  <c r="K262" i="1"/>
  <c r="K255" i="1"/>
  <c r="K256" i="1"/>
  <c r="K257" i="1"/>
  <c r="K254" i="1"/>
  <c r="K250" i="1"/>
  <c r="K251" i="1"/>
  <c r="K252" i="1"/>
  <c r="K249" i="1"/>
  <c r="K248" i="1"/>
  <c r="K247" i="1"/>
  <c r="K246" i="1"/>
  <c r="K245" i="1"/>
  <c r="K244" i="1"/>
  <c r="K243" i="1"/>
  <c r="K240" i="1"/>
  <c r="K239" i="1"/>
  <c r="K238" i="1"/>
  <c r="K234" i="1"/>
  <c r="K233" i="1"/>
  <c r="K232" i="1"/>
  <c r="K229" i="1"/>
  <c r="K228" i="1"/>
  <c r="K226" i="1"/>
  <c r="K225" i="1"/>
  <c r="K224" i="1"/>
  <c r="K219" i="1"/>
  <c r="K223" i="1"/>
  <c r="K222" i="1"/>
  <c r="K221" i="1"/>
  <c r="K220" i="1"/>
  <c r="K424" i="1" l="1"/>
  <c r="K418" i="1"/>
  <c r="K340" i="1"/>
  <c r="K396" i="1"/>
  <c r="K377" i="1"/>
  <c r="K403" i="1"/>
  <c r="K447" i="1"/>
  <c r="K371" i="1"/>
  <c r="K347" i="1"/>
  <c r="K299" i="1"/>
  <c r="K284" i="1"/>
  <c r="K259" i="1"/>
  <c r="K218" i="1" l="1"/>
  <c r="K217" i="1"/>
  <c r="K216" i="1"/>
  <c r="K215" i="1"/>
  <c r="K214" i="1"/>
  <c r="K213" i="1"/>
  <c r="K208" i="1"/>
  <c r="K209" i="1"/>
  <c r="K210" i="1"/>
  <c r="K211" i="1"/>
  <c r="K207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6" i="1"/>
  <c r="K185" i="1"/>
  <c r="K184" i="1"/>
  <c r="K181" i="1"/>
  <c r="K180" i="1"/>
  <c r="K179" i="1"/>
  <c r="K178" i="1"/>
  <c r="K175" i="1"/>
  <c r="K176" i="1"/>
  <c r="K177" i="1"/>
  <c r="K174" i="1"/>
  <c r="K173" i="1"/>
  <c r="K172" i="1"/>
  <c r="K171" i="1"/>
  <c r="K170" i="1"/>
  <c r="K169" i="1"/>
  <c r="K168" i="1"/>
  <c r="K167" i="1"/>
  <c r="K165" i="1"/>
  <c r="K164" i="1"/>
  <c r="K163" i="1"/>
  <c r="K161" i="1"/>
  <c r="K160" i="1"/>
  <c r="K159" i="1"/>
  <c r="K127" i="1"/>
  <c r="K126" i="1"/>
  <c r="K125" i="1"/>
  <c r="K124" i="1"/>
  <c r="K123" i="1"/>
  <c r="K122" i="1"/>
  <c r="K121" i="1"/>
  <c r="K120" i="1"/>
  <c r="K116" i="1"/>
  <c r="K119" i="1"/>
  <c r="K118" i="1"/>
  <c r="K117" i="1"/>
  <c r="K115" i="1"/>
  <c r="K114" i="1"/>
  <c r="K113" i="1"/>
  <c r="K112" i="1"/>
  <c r="K105" i="1"/>
  <c r="K104" i="1"/>
  <c r="K103" i="1"/>
  <c r="K102" i="1"/>
  <c r="K101" i="1"/>
  <c r="K100" i="1"/>
  <c r="K99" i="1"/>
  <c r="K97" i="1"/>
  <c r="K96" i="1"/>
  <c r="K95" i="1"/>
  <c r="K94" i="1"/>
  <c r="K91" i="1"/>
  <c r="K90" i="1"/>
  <c r="K89" i="1"/>
  <c r="K88" i="1"/>
  <c r="K87" i="1"/>
  <c r="K86" i="1"/>
  <c r="K76" i="1"/>
  <c r="K75" i="1"/>
  <c r="K74" i="1"/>
  <c r="K73" i="1"/>
  <c r="K69" i="1"/>
  <c r="K72" i="1"/>
  <c r="K71" i="1"/>
  <c r="K70" i="1"/>
  <c r="K65" i="1"/>
  <c r="K68" i="1"/>
  <c r="K67" i="1"/>
  <c r="K66" i="1"/>
  <c r="K64" i="1"/>
  <c r="K61" i="1"/>
  <c r="K63" i="1"/>
  <c r="K62" i="1"/>
  <c r="K55" i="1"/>
  <c r="K54" i="1"/>
  <c r="K52" i="1"/>
  <c r="K51" i="1"/>
  <c r="K50" i="1"/>
  <c r="K49" i="1"/>
  <c r="K48" i="1"/>
  <c r="K47" i="1"/>
  <c r="K43" i="1"/>
  <c r="K45" i="1"/>
  <c r="K44" i="1"/>
  <c r="K42" i="1"/>
  <c r="K41" i="1"/>
  <c r="K40" i="1"/>
  <c r="K39" i="1"/>
  <c r="K56" i="1" l="1"/>
  <c r="K128" i="1"/>
  <c r="K204" i="1"/>
  <c r="K107" i="1"/>
  <c r="K77" i="1"/>
  <c r="K236" i="1"/>
  <c r="K182" i="1"/>
  <c r="K29" i="1"/>
  <c r="K28" i="1"/>
  <c r="K25" i="1"/>
  <c r="K26" i="1"/>
  <c r="K27" i="1"/>
  <c r="K24" i="1"/>
  <c r="K23" i="1"/>
  <c r="K22" i="1"/>
  <c r="K21" i="1"/>
  <c r="K20" i="1"/>
  <c r="K18" i="1"/>
  <c r="K17" i="1"/>
  <c r="K16" i="1"/>
  <c r="K12" i="1"/>
  <c r="K14" i="1"/>
  <c r="K13" i="1"/>
  <c r="K30" i="1" l="1"/>
  <c r="K451" i="1" s="1"/>
  <c r="F454" i="1" s="1"/>
  <c r="F169" i="1"/>
  <c r="F453" i="1" l="1"/>
  <c r="F235" i="1"/>
  <c r="F184" i="1"/>
  <c r="F200" i="1"/>
  <c r="F65" i="1"/>
  <c r="F54" i="1" l="1"/>
  <c r="F449" i="1"/>
  <c r="F450" i="1" s="1"/>
  <c r="F427" i="1"/>
  <c r="F428" i="1"/>
  <c r="F429" i="1"/>
  <c r="F430" i="1"/>
  <c r="F433" i="1"/>
  <c r="F434" i="1"/>
  <c r="F438" i="1"/>
  <c r="F439" i="1"/>
  <c r="F440" i="1"/>
  <c r="F441" i="1"/>
  <c r="F442" i="1"/>
  <c r="F443" i="1"/>
  <c r="F426" i="1"/>
  <c r="F406" i="1"/>
  <c r="F407" i="1"/>
  <c r="F411" i="1"/>
  <c r="F412" i="1"/>
  <c r="F413" i="1"/>
  <c r="F414" i="1"/>
  <c r="F405" i="1"/>
  <c r="F399" i="1"/>
  <c r="F398" i="1"/>
  <c r="F380" i="1"/>
  <c r="F381" i="1"/>
  <c r="F382" i="1"/>
  <c r="F385" i="1"/>
  <c r="F388" i="1"/>
  <c r="F389" i="1"/>
  <c r="F390" i="1"/>
  <c r="F391" i="1"/>
  <c r="F392" i="1"/>
  <c r="F379" i="1"/>
  <c r="F350" i="1"/>
  <c r="F351" i="1"/>
  <c r="F355" i="1"/>
  <c r="F356" i="1"/>
  <c r="F357" i="1"/>
  <c r="F358" i="1"/>
  <c r="F362" i="1"/>
  <c r="F370" i="1"/>
  <c r="F349" i="1"/>
  <c r="F343" i="1"/>
  <c r="F347" i="1" s="1"/>
  <c r="F314" i="1"/>
  <c r="F315" i="1"/>
  <c r="F316" i="1"/>
  <c r="F317" i="1"/>
  <c r="F318" i="1"/>
  <c r="F321" i="1"/>
  <c r="F324" i="1"/>
  <c r="F325" i="1"/>
  <c r="F326" i="1"/>
  <c r="F327" i="1"/>
  <c r="F331" i="1"/>
  <c r="F339" i="1"/>
  <c r="F313" i="1"/>
  <c r="F302" i="1"/>
  <c r="F303" i="1"/>
  <c r="F304" i="1"/>
  <c r="F305" i="1"/>
  <c r="F306" i="1"/>
  <c r="F307" i="1"/>
  <c r="F308" i="1"/>
  <c r="F309" i="1"/>
  <c r="F310" i="1"/>
  <c r="F301" i="1"/>
  <c r="F288" i="1"/>
  <c r="F289" i="1"/>
  <c r="F290" i="1"/>
  <c r="F294" i="1"/>
  <c r="F295" i="1"/>
  <c r="F287" i="1"/>
  <c r="F271" i="1"/>
  <c r="F272" i="1"/>
  <c r="F276" i="1"/>
  <c r="F280" i="1"/>
  <c r="F270" i="1"/>
  <c r="F262" i="1"/>
  <c r="F263" i="1"/>
  <c r="F264" i="1"/>
  <c r="F261" i="1"/>
  <c r="F241" i="1"/>
  <c r="F242" i="1"/>
  <c r="F243" i="1"/>
  <c r="F244" i="1"/>
  <c r="F245" i="1"/>
  <c r="F254" i="1"/>
  <c r="F255" i="1"/>
  <c r="F258" i="1"/>
  <c r="F238" i="1"/>
  <c r="F207" i="1"/>
  <c r="F212" i="1"/>
  <c r="F213" i="1"/>
  <c r="F214" i="1"/>
  <c r="F215" i="1"/>
  <c r="F216" i="1"/>
  <c r="F219" i="1"/>
  <c r="F224" i="1"/>
  <c r="F227" i="1"/>
  <c r="F228" i="1"/>
  <c r="F230" i="1"/>
  <c r="F231" i="1"/>
  <c r="F232" i="1"/>
  <c r="F233" i="1"/>
  <c r="F234" i="1"/>
  <c r="F206" i="1"/>
  <c r="F187" i="1"/>
  <c r="F188" i="1"/>
  <c r="F189" i="1"/>
  <c r="F190" i="1"/>
  <c r="F191" i="1"/>
  <c r="F162" i="1"/>
  <c r="F163" i="1"/>
  <c r="F166" i="1"/>
  <c r="F167" i="1"/>
  <c r="F168" i="1"/>
  <c r="F177" i="1"/>
  <c r="F178" i="1"/>
  <c r="F159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30" i="1"/>
  <c r="F110" i="1"/>
  <c r="F111" i="1"/>
  <c r="F112" i="1"/>
  <c r="F116" i="1"/>
  <c r="F120" i="1"/>
  <c r="F124" i="1"/>
  <c r="F109" i="1"/>
  <c r="F81" i="1"/>
  <c r="F82" i="1"/>
  <c r="F83" i="1"/>
  <c r="F84" i="1"/>
  <c r="F85" i="1"/>
  <c r="F86" i="1"/>
  <c r="F89" i="1"/>
  <c r="F92" i="1"/>
  <c r="F93" i="1"/>
  <c r="F94" i="1"/>
  <c r="F98" i="1"/>
  <c r="F99" i="1"/>
  <c r="F100" i="1"/>
  <c r="F101" i="1"/>
  <c r="F102" i="1"/>
  <c r="F106" i="1"/>
  <c r="F80" i="1"/>
  <c r="F59" i="1"/>
  <c r="F60" i="1"/>
  <c r="F69" i="1"/>
  <c r="F73" i="1"/>
  <c r="F58" i="1"/>
  <c r="F33" i="1"/>
  <c r="F34" i="1"/>
  <c r="F35" i="1"/>
  <c r="F36" i="1"/>
  <c r="F37" i="1"/>
  <c r="F38" i="1"/>
  <c r="F39" i="1"/>
  <c r="F40" i="1"/>
  <c r="F43" i="1"/>
  <c r="F46" i="1"/>
  <c r="F47" i="1"/>
  <c r="F48" i="1"/>
  <c r="F49" i="1"/>
  <c r="F50" i="1"/>
  <c r="F53" i="1"/>
  <c r="F32" i="1"/>
  <c r="F8" i="1"/>
  <c r="F9" i="1"/>
  <c r="F10" i="1"/>
  <c r="F11" i="1"/>
  <c r="F12" i="1"/>
  <c r="F15" i="1"/>
  <c r="F16" i="1"/>
  <c r="F19" i="1"/>
  <c r="F20" i="1"/>
  <c r="F21" i="1"/>
  <c r="F22" i="1"/>
  <c r="F23" i="1"/>
  <c r="F26" i="1"/>
  <c r="F27" i="1"/>
  <c r="F28" i="1"/>
  <c r="F7" i="1"/>
  <c r="F56" i="1" l="1"/>
  <c r="F30" i="1"/>
  <c r="F77" i="1"/>
  <c r="F299" i="1"/>
  <c r="F340" i="1"/>
  <c r="F157" i="1"/>
  <c r="F259" i="1"/>
  <c r="F311" i="1"/>
  <c r="F371" i="1"/>
  <c r="F128" i="1"/>
  <c r="F182" i="1"/>
  <c r="F268" i="1"/>
  <c r="F396" i="1"/>
  <c r="F403" i="1"/>
  <c r="F418" i="1"/>
  <c r="F447" i="1"/>
  <c r="F107" i="1"/>
  <c r="F284" i="1"/>
  <c r="F236" i="1"/>
  <c r="F204" i="1"/>
  <c r="F451" i="1" l="1"/>
  <c r="F452" i="1" s="1"/>
  <c r="F455" i="1" s="1"/>
  <c r="F456" i="1" l="1"/>
  <c r="F457" i="1" s="1"/>
</calcChain>
</file>

<file path=xl/sharedStrings.xml><?xml version="1.0" encoding="utf-8"?>
<sst xmlns="http://schemas.openxmlformats.org/spreadsheetml/2006/main" count="1184" uniqueCount="293">
  <si>
    <r>
      <rPr>
        <b/>
        <sz val="11"/>
        <rFont val="Calibri"/>
        <family val="1"/>
      </rPr>
      <t xml:space="preserve">№
</t>
    </r>
    <r>
      <rPr>
        <b/>
        <sz val="11"/>
        <rFont val="Calibri"/>
        <family val="1"/>
      </rPr>
      <t>з/п</t>
    </r>
  </si>
  <si>
    <r>
      <rPr>
        <b/>
        <sz val="11"/>
        <rFont val="Calibri"/>
        <family val="1"/>
      </rPr>
      <t>Найменування робіт</t>
    </r>
  </si>
  <si>
    <r>
      <rPr>
        <b/>
        <sz val="11"/>
        <rFont val="Calibri"/>
        <family val="1"/>
      </rPr>
      <t>Об'єм робіт</t>
    </r>
  </si>
  <si>
    <r>
      <rPr>
        <b/>
        <sz val="11"/>
        <rFont val="Calibri"/>
        <family val="1"/>
      </rPr>
      <t>Матеріал</t>
    </r>
  </si>
  <si>
    <r>
      <rPr>
        <b/>
        <sz val="11"/>
        <rFont val="Calibri"/>
        <family val="1"/>
      </rPr>
      <t>Примітки</t>
    </r>
  </si>
  <si>
    <r>
      <rPr>
        <b/>
        <sz val="11"/>
        <rFont val="Calibri"/>
        <family val="1"/>
      </rPr>
      <t>од. вим.</t>
    </r>
  </si>
  <si>
    <r>
      <rPr>
        <b/>
        <sz val="11"/>
        <rFont val="Calibri"/>
        <family val="1"/>
      </rPr>
      <t>Найменування</t>
    </r>
  </si>
  <si>
    <r>
      <rPr>
        <b/>
        <sz val="14"/>
        <rFont val="Calibri"/>
        <family val="1"/>
      </rPr>
      <t>1 поверх</t>
    </r>
  </si>
  <si>
    <r>
      <rPr>
        <b/>
        <sz val="12"/>
        <rFont val="Calibri"/>
        <family val="1"/>
      </rPr>
      <t>приміщення 5</t>
    </r>
  </si>
  <si>
    <r>
      <rPr>
        <sz val="10"/>
        <rFont val="Calibri"/>
        <family val="1"/>
      </rPr>
      <t>Демонтаж підвісної стелі типу "Армстронг"</t>
    </r>
  </si>
  <si>
    <r>
      <rPr>
        <sz val="10"/>
        <rFont val="Calibri"/>
        <family val="1"/>
      </rPr>
      <t>м²</t>
    </r>
  </si>
  <si>
    <r>
      <rPr>
        <i/>
        <sz val="10"/>
        <rFont val="Calibri"/>
        <family val="1"/>
      </rPr>
      <t>карти + профіля</t>
    </r>
  </si>
  <si>
    <r>
      <rPr>
        <sz val="10"/>
        <rFont val="Calibri"/>
        <family val="1"/>
      </rPr>
      <t xml:space="preserve">Демонтаж металопластикових дверей двостулкових  із коробками
</t>
    </r>
    <r>
      <rPr>
        <sz val="10"/>
        <rFont val="Calibri"/>
        <family val="1"/>
      </rPr>
      <t>1180х2370мм (із фрамугою)</t>
    </r>
  </si>
  <si>
    <r>
      <rPr>
        <sz val="10"/>
        <rFont val="Calibri"/>
        <family val="1"/>
      </rPr>
      <t>послуга</t>
    </r>
  </si>
  <si>
    <r>
      <rPr>
        <i/>
        <sz val="10"/>
        <rFont val="Calibri"/>
        <family val="1"/>
      </rPr>
      <t>зі збереженням</t>
    </r>
  </si>
  <si>
    <r>
      <rPr>
        <sz val="10"/>
        <rFont val="Calibri"/>
        <family val="1"/>
      </rPr>
      <t>Демонтаж плінтусів ПВХ</t>
    </r>
  </si>
  <si>
    <r>
      <rPr>
        <sz val="10"/>
        <rFont val="Calibri"/>
        <family val="1"/>
      </rPr>
      <t>м.п.</t>
    </r>
  </si>
  <si>
    <r>
      <rPr>
        <sz val="10"/>
        <rFont val="Calibri"/>
        <family val="1"/>
      </rPr>
      <t>Демонтаж вимикачів утопленого типу</t>
    </r>
  </si>
  <si>
    <r>
      <rPr>
        <sz val="10"/>
        <rFont val="Calibri"/>
        <family val="1"/>
      </rPr>
      <t>шт</t>
    </r>
  </si>
  <si>
    <r>
      <rPr>
        <sz val="10"/>
        <rFont val="Calibri"/>
        <family val="1"/>
      </rPr>
      <t>Демонтаж перегородок з гіпсокартону з утеплювачем</t>
    </r>
  </si>
  <si>
    <r>
      <rPr>
        <sz val="10"/>
        <rFont val="Calibri"/>
        <family val="1"/>
      </rPr>
      <t>Улаштування перегородок з гіпсокартону товщиною 100мм з утеплювачем з улаштуванням дверного прорізу 900х2100мм</t>
    </r>
  </si>
  <si>
    <r>
      <rPr>
        <b/>
        <i/>
        <sz val="10"/>
        <rFont val="Calibri"/>
        <family val="1"/>
      </rPr>
      <t xml:space="preserve">Профіль для монтажу перегородок Підрядник рахує самостійно Передбачити встановлення посиленого профілю для дверного
</t>
    </r>
    <r>
      <rPr>
        <b/>
        <i/>
        <sz val="10"/>
        <rFont val="Calibri"/>
        <family val="1"/>
      </rPr>
      <t>прорізу Утеплювач - раніше демонтований</t>
    </r>
  </si>
  <si>
    <r>
      <rPr>
        <sz val="10"/>
        <rFont val="Calibri"/>
        <family val="1"/>
      </rPr>
      <t xml:space="preserve">Монтаж дверей металевих одностулкових з рамами (Д4)
</t>
    </r>
    <r>
      <rPr>
        <sz val="10"/>
        <rFont val="Calibri"/>
        <family val="1"/>
      </rPr>
      <t>820х2120мм в стінах з гіпсокартону</t>
    </r>
  </si>
  <si>
    <r>
      <rPr>
        <i/>
        <sz val="10"/>
        <rFont val="Calibri"/>
        <family val="1"/>
      </rPr>
      <t>раніше демонтовані</t>
    </r>
  </si>
  <si>
    <r>
      <rPr>
        <sz val="10"/>
        <rFont val="Calibri"/>
        <family val="1"/>
      </rPr>
      <t>Улаштування дверних укосів</t>
    </r>
  </si>
  <si>
    <r>
      <rPr>
        <i/>
        <sz val="10"/>
        <rFont val="Calibri"/>
        <family val="1"/>
      </rPr>
      <t xml:space="preserve">кг л кг
</t>
    </r>
    <r>
      <rPr>
        <i/>
        <sz val="10"/>
        <rFont val="Calibri"/>
        <family val="1"/>
      </rPr>
      <t>шт</t>
    </r>
  </si>
  <si>
    <r>
      <rPr>
        <sz val="10"/>
        <rFont val="Calibri"/>
        <family val="1"/>
      </rPr>
      <t>Підготовка стін під фарбування механічним способом</t>
    </r>
  </si>
  <si>
    <r>
      <rPr>
        <b/>
        <i/>
        <sz val="10"/>
        <rFont val="Calibri"/>
        <family val="1"/>
      </rPr>
      <t xml:space="preserve">шліфування Електричною
</t>
    </r>
    <r>
      <rPr>
        <b/>
        <i/>
        <sz val="10"/>
        <rFont val="Calibri"/>
        <family val="1"/>
      </rPr>
      <t>шліфмашинкою</t>
    </r>
  </si>
  <si>
    <r>
      <rPr>
        <sz val="10"/>
        <rFont val="Calibri"/>
        <family val="1"/>
      </rPr>
      <t xml:space="preserve">Грунтування стін по фарбі та шпаклівці силікатними грунтовками за
</t>
    </r>
    <r>
      <rPr>
        <sz val="10"/>
        <rFont val="Calibri"/>
        <family val="1"/>
      </rPr>
      <t>2 рази</t>
    </r>
  </si>
  <si>
    <r>
      <rPr>
        <i/>
        <sz val="10"/>
        <rFont val="Calibri"/>
        <family val="1"/>
      </rPr>
      <t>Грунтовка Ceresit® CT-17 або аналог</t>
    </r>
  </si>
  <si>
    <r>
      <rPr>
        <i/>
        <sz val="10"/>
        <rFont val="Calibri"/>
        <family val="1"/>
      </rPr>
      <t>л</t>
    </r>
  </si>
  <si>
    <r>
      <rPr>
        <sz val="10"/>
        <rFont val="Calibri"/>
        <family val="1"/>
      </rPr>
      <t>Фарбування стін латексними водоемульсійними фарбами за 2</t>
    </r>
  </si>
  <si>
    <r>
      <rPr>
        <i/>
        <sz val="10"/>
        <rFont val="Calibri"/>
        <family val="1"/>
      </rPr>
      <t>Фарба Ceresit® IN 52 Super мат білий або аналог</t>
    </r>
  </si>
  <si>
    <r>
      <rPr>
        <sz val="10"/>
        <rFont val="Calibri"/>
        <family val="1"/>
      </rPr>
      <t>Улаштування лінолеуму</t>
    </r>
  </si>
  <si>
    <r>
      <rPr>
        <i/>
        <sz val="10"/>
        <rFont val="Calibri"/>
        <family val="1"/>
      </rPr>
      <t>Клей для лінолеума та ковролина Primus Primus 1,2 кг або аналог</t>
    </r>
  </si>
  <si>
    <r>
      <rPr>
        <i/>
        <sz val="10"/>
        <rFont val="Calibri"/>
        <family val="1"/>
      </rPr>
      <t>шт</t>
    </r>
  </si>
  <si>
    <r>
      <rPr>
        <b/>
        <i/>
        <sz val="10"/>
        <rFont val="Calibri"/>
        <family val="1"/>
      </rPr>
      <t xml:space="preserve">Лінолеум та шнур для зварювання -
</t>
    </r>
    <r>
      <rPr>
        <b/>
        <i/>
        <sz val="10"/>
        <rFont val="Calibri"/>
        <family val="1"/>
      </rPr>
      <t>матеріал Замовника</t>
    </r>
  </si>
  <si>
    <r>
      <rPr>
        <sz val="10"/>
        <rFont val="Calibri"/>
        <family val="1"/>
      </rPr>
      <t>Улаштування плінтусів з ПВХ</t>
    </r>
  </si>
  <si>
    <r>
      <rPr>
        <sz val="10"/>
        <rFont val="Calibri"/>
        <family val="1"/>
      </rPr>
      <t>Монтаж підвісної стелі типу "Армстронг"</t>
    </r>
  </si>
  <si>
    <r>
      <rPr>
        <i/>
        <sz val="10"/>
        <rFont val="Calibri"/>
        <family val="1"/>
      </rPr>
      <t xml:space="preserve">Колір профілю - білий
</t>
    </r>
    <r>
      <rPr>
        <i/>
        <sz val="10"/>
        <rFont val="Calibri"/>
        <family val="1"/>
      </rPr>
      <t>Плита підвісної стелі Armstrong® Ecomin Retail Board 600х600х12 мм</t>
    </r>
  </si>
  <si>
    <r>
      <rPr>
        <i/>
        <sz val="10"/>
        <rFont val="Calibri"/>
        <family val="1"/>
      </rPr>
      <t>кількість профілей Підрядник прораховує самостійно</t>
    </r>
  </si>
  <si>
    <r>
      <rPr>
        <sz val="10"/>
        <rFont val="Calibri"/>
        <family val="1"/>
      </rPr>
      <t>Монтаж ламп освітлення вбудованих в стелю типу "Армстронг"</t>
    </r>
  </si>
  <si>
    <r>
      <rPr>
        <i/>
        <sz val="10"/>
        <rFont val="Calibri"/>
        <family val="1"/>
      </rPr>
      <t xml:space="preserve">Світлодіодна панель LED Ledvance Eco Panel 6500 K 36 Вт IP40
</t>
    </r>
    <r>
      <rPr>
        <i/>
        <sz val="10"/>
        <rFont val="Calibri"/>
        <family val="1"/>
      </rPr>
      <t>білий</t>
    </r>
  </si>
  <si>
    <r>
      <rPr>
        <sz val="10"/>
        <rFont val="Calibri"/>
        <family val="1"/>
      </rPr>
      <t>Улаштування кутових відбійників</t>
    </r>
  </si>
  <si>
    <r>
      <rPr>
        <b/>
        <sz val="12"/>
        <rFont val="Calibri"/>
        <family val="1"/>
      </rPr>
      <t>приміщення 4, 2</t>
    </r>
  </si>
  <si>
    <r>
      <rPr>
        <sz val="10"/>
        <rFont val="Calibri"/>
        <family val="1"/>
      </rPr>
      <t xml:space="preserve">Демонтаж світильників вбудованих в підвісну стелю типу
</t>
    </r>
    <r>
      <rPr>
        <sz val="10"/>
        <rFont val="Calibri"/>
        <family val="1"/>
      </rPr>
      <t>"Армстронг"</t>
    </r>
  </si>
  <si>
    <r>
      <rPr>
        <sz val="10"/>
        <rFont val="Calibri"/>
        <family val="1"/>
      </rPr>
      <t xml:space="preserve">Демонтаж дверей металевих одностулкових із коробками (Д6)
</t>
    </r>
    <r>
      <rPr>
        <sz val="10"/>
        <rFont val="Calibri"/>
        <family val="1"/>
      </rPr>
      <t>1050х2050мм</t>
    </r>
  </si>
  <si>
    <r>
      <rPr>
        <i/>
        <sz val="10"/>
        <rFont val="Calibri"/>
        <family val="1"/>
      </rPr>
      <t xml:space="preserve">приміщення 4\2,
</t>
    </r>
    <r>
      <rPr>
        <i/>
        <sz val="10"/>
        <rFont val="Calibri"/>
        <family val="1"/>
      </rPr>
      <t>зі збереженням</t>
    </r>
  </si>
  <si>
    <r>
      <rPr>
        <i/>
        <sz val="10"/>
        <rFont val="Calibri"/>
        <family val="1"/>
      </rPr>
      <t>зі сторони прим.2 зі збереженням</t>
    </r>
  </si>
  <si>
    <r>
      <rPr>
        <sz val="10"/>
        <rFont val="Calibri"/>
        <family val="1"/>
      </rPr>
      <t>Демонтаж радіатора опалення</t>
    </r>
  </si>
  <si>
    <r>
      <rPr>
        <sz val="10"/>
        <rFont val="Calibri"/>
        <family val="1"/>
      </rPr>
      <t>Демонтаж та глушіння поліпропіленових труб опалення Ø25мм</t>
    </r>
  </si>
  <si>
    <r>
      <rPr>
        <i/>
        <sz val="10"/>
        <rFont val="Calibri"/>
        <family val="1"/>
      </rPr>
      <t>заглушка Valtec ППР 20мм</t>
    </r>
  </si>
  <si>
    <r>
      <rPr>
        <sz val="10"/>
        <rFont val="Calibri"/>
        <family val="1"/>
      </rPr>
      <t>Обшивка стін з сендвіч-панелей гіпсокартоном</t>
    </r>
  </si>
  <si>
    <r>
      <rPr>
        <i/>
        <sz val="10"/>
        <rFont val="Calibri"/>
        <family val="1"/>
      </rPr>
      <t>кріплення до сендвіч панелі</t>
    </r>
  </si>
  <si>
    <r>
      <rPr>
        <sz val="10"/>
        <rFont val="Calibri"/>
        <family val="1"/>
      </rPr>
      <t>Улаштування перегородок з гіпсокартону товщиною 100мм з утеплювачем</t>
    </r>
  </si>
  <si>
    <r>
      <rPr>
        <i/>
        <sz val="10"/>
        <rFont val="Calibri"/>
        <family val="1"/>
      </rPr>
      <t>Профіль для монтажу перегородок Підрядник рахує самостійно Утеплювач - раніше демонтований</t>
    </r>
  </si>
  <si>
    <r>
      <rPr>
        <sz val="10"/>
        <rFont val="Calibri"/>
        <family val="1"/>
      </rPr>
      <t xml:space="preserve">Фарбування стін латексними водоемульсійними фарбами за 2
</t>
    </r>
    <r>
      <rPr>
        <sz val="10"/>
        <rFont val="Calibri"/>
        <family val="1"/>
      </rPr>
      <t>рази</t>
    </r>
  </si>
  <si>
    <r>
      <rPr>
        <i/>
        <sz val="10"/>
        <rFont val="Calibri"/>
        <family val="1"/>
      </rPr>
      <t xml:space="preserve">раніше демонтовані зі сторони
</t>
    </r>
    <r>
      <rPr>
        <i/>
        <sz val="10"/>
        <rFont val="Calibri"/>
        <family val="1"/>
      </rPr>
      <t>прим.2</t>
    </r>
  </si>
  <si>
    <r>
      <rPr>
        <b/>
        <sz val="11"/>
        <rFont val="Calibri"/>
        <family val="1"/>
      </rPr>
      <t>Електро-монтажні роботи:</t>
    </r>
  </si>
  <si>
    <r>
      <rPr>
        <sz val="10"/>
        <rFont val="Calibri"/>
        <family val="1"/>
      </rPr>
      <t>Демонтаж розеток накладного типу</t>
    </r>
  </si>
  <si>
    <r>
      <rPr>
        <sz val="10"/>
        <rFont val="Calibri"/>
        <family val="1"/>
      </rPr>
      <t>Демонтаж розеток утопленого типу</t>
    </r>
  </si>
  <si>
    <r>
      <rPr>
        <sz val="10"/>
        <rFont val="Calibri"/>
        <family val="1"/>
      </rPr>
      <t>Демонтаж розеток комп'ютерних утопленого типу</t>
    </r>
  </si>
  <si>
    <r>
      <rPr>
        <i/>
        <sz val="10"/>
        <rFont val="Calibri"/>
        <family val="1"/>
      </rPr>
      <t xml:space="preserve">закупівля матеріалу, монтаж виконує
</t>
    </r>
    <r>
      <rPr>
        <i/>
        <sz val="10"/>
        <rFont val="Calibri"/>
        <family val="1"/>
      </rPr>
      <t>інша Підрядна організація</t>
    </r>
  </si>
  <si>
    <r>
      <rPr>
        <sz val="10"/>
        <rFont val="Calibri"/>
        <family val="1"/>
      </rPr>
      <t>Монтаж вимикачів утопленого типу в стінах з гіпсокартону</t>
    </r>
  </si>
  <si>
    <r>
      <rPr>
        <i/>
        <sz val="10"/>
        <rFont val="Calibri"/>
        <family val="1"/>
      </rPr>
      <t>з підключенням до живлення</t>
    </r>
  </si>
  <si>
    <r>
      <rPr>
        <sz val="10"/>
        <rFont val="Calibri"/>
        <family val="1"/>
      </rPr>
      <t>Монтаж розеток утопленого типу в стінах з гіпсокартону</t>
    </r>
  </si>
  <si>
    <r>
      <rPr>
        <b/>
        <sz val="14"/>
        <rFont val="Calibri"/>
        <family val="1"/>
      </rPr>
      <t>2 поверх</t>
    </r>
  </si>
  <si>
    <r>
      <rPr>
        <b/>
        <sz val="12"/>
        <rFont val="Calibri"/>
        <family val="1"/>
      </rPr>
      <t>приміщення 98, 103, 104</t>
    </r>
  </si>
  <si>
    <r>
      <rPr>
        <sz val="10"/>
        <rFont val="Calibri"/>
        <family val="1"/>
      </rPr>
      <t xml:space="preserve">Демонтаж дверей металевих одностулкових з рамами
</t>
    </r>
    <r>
      <rPr>
        <sz val="10"/>
        <rFont val="Calibri"/>
        <family val="1"/>
      </rPr>
      <t>1020х2120мм в стінах з гіпсокартону</t>
    </r>
  </si>
  <si>
    <r>
      <rPr>
        <sz val="10"/>
        <rFont val="Calibri"/>
        <family val="1"/>
      </rPr>
      <t xml:space="preserve">Демонтаж вікна з металопластика 880х1080мм в стінах з
</t>
    </r>
    <r>
      <rPr>
        <sz val="10"/>
        <rFont val="Calibri"/>
        <family val="1"/>
      </rPr>
      <t>гіпсокартону</t>
    </r>
  </si>
  <si>
    <r>
      <rPr>
        <sz val="10"/>
        <rFont val="Calibri"/>
        <family val="1"/>
      </rPr>
      <t>Демонтаж перегородок з гіпсокартону</t>
    </r>
  </si>
  <si>
    <r>
      <rPr>
        <sz val="10"/>
        <rFont val="Calibri"/>
        <family val="1"/>
      </rPr>
      <t>Демонтаж ламп освітлення підвісної стелі типу "Армстронг"</t>
    </r>
  </si>
  <si>
    <r>
      <rPr>
        <sz val="10"/>
        <rFont val="Calibri"/>
        <family val="1"/>
      </rPr>
      <t>Закладання дверних та віконних прорізів гіпсокартоном та утеплювачем</t>
    </r>
  </si>
  <si>
    <r>
      <rPr>
        <i/>
        <sz val="10"/>
        <rFont val="Calibri"/>
        <family val="1"/>
      </rPr>
      <t xml:space="preserve">профіля підрядник прораховує самостійно, утеплювач використати
</t>
    </r>
    <r>
      <rPr>
        <i/>
        <sz val="10"/>
        <rFont val="Calibri"/>
        <family val="1"/>
      </rPr>
      <t>демонтований</t>
    </r>
  </si>
  <si>
    <r>
      <rPr>
        <sz val="10"/>
        <rFont val="Calibri"/>
        <family val="1"/>
      </rPr>
      <t>Улаштування перегородок з гіпсокартону товщиною 100мм з утеплювачем з улаштуванням дверного прорізу 1050х2050мм, окремих віконних прорізів 880х1080мм (3шт)</t>
    </r>
  </si>
  <si>
    <r>
      <rPr>
        <b/>
        <i/>
        <sz val="10"/>
        <rFont val="Calibri"/>
        <family val="1"/>
      </rPr>
      <t xml:space="preserve">Профіль для монтажу перегородок Підрядник рахує самостійно Утеплювач - Замовника Передбачити встановлення посиленого профілю для дверного
</t>
    </r>
    <r>
      <rPr>
        <b/>
        <i/>
        <sz val="10"/>
        <rFont val="Calibri"/>
        <family val="1"/>
      </rPr>
      <t>прорізу</t>
    </r>
  </si>
  <si>
    <r>
      <rPr>
        <sz val="10"/>
        <rFont val="Calibri"/>
        <family val="1"/>
      </rPr>
      <t xml:space="preserve">Монтаж дверей металевих одностулкових з рамами 1020х2120мм
</t>
    </r>
    <r>
      <rPr>
        <sz val="10"/>
        <rFont val="Calibri"/>
        <family val="1"/>
      </rPr>
      <t>в стінах з гіпсокартону</t>
    </r>
  </si>
  <si>
    <r>
      <rPr>
        <i/>
        <sz val="11"/>
        <rFont val="Calibri"/>
        <family val="1"/>
      </rPr>
      <t>раніше демонтовані</t>
    </r>
  </si>
  <si>
    <r>
      <rPr>
        <sz val="10"/>
        <rFont val="Calibri"/>
        <family val="1"/>
      </rPr>
      <t xml:space="preserve">Монтаж вікон з металопластика 880х1080мм в стінах з
</t>
    </r>
    <r>
      <rPr>
        <sz val="10"/>
        <rFont val="Calibri"/>
        <family val="1"/>
      </rPr>
      <t>гіпсокартону</t>
    </r>
  </si>
  <si>
    <r>
      <rPr>
        <i/>
        <sz val="11"/>
        <rFont val="Calibri"/>
        <family val="1"/>
      </rPr>
      <t>раніше демонтовані з ІІІ-поверху</t>
    </r>
  </si>
  <si>
    <r>
      <rPr>
        <sz val="10"/>
        <rFont val="Calibri"/>
        <family val="1"/>
      </rPr>
      <t>Улаштування віконних укосів</t>
    </r>
  </si>
  <si>
    <r>
      <rPr>
        <sz val="10"/>
        <rFont val="Calibri"/>
        <family val="1"/>
      </rPr>
      <t>Демонтаж вимикачів одноклавішних утопленого типу</t>
    </r>
  </si>
  <si>
    <r>
      <rPr>
        <i/>
        <sz val="10"/>
        <rFont val="Calibri"/>
        <family val="1"/>
      </rPr>
      <t>з підключенням до живлення 1 вимикач - раніше демонтований</t>
    </r>
  </si>
  <si>
    <r>
      <rPr>
        <b/>
        <sz val="12"/>
        <rFont val="Calibri"/>
        <family val="1"/>
      </rPr>
      <t>приміщення 56, 115, 122-126 - ДЕМОНТАЖНІ РОБОТИ</t>
    </r>
  </si>
  <si>
    <r>
      <rPr>
        <sz val="10"/>
        <rFont val="Calibri"/>
        <family val="1"/>
      </rPr>
      <t xml:space="preserve">Демонтаж дверей металевих одностулкових з рамами (Д1)
</t>
    </r>
    <r>
      <rPr>
        <sz val="10"/>
        <rFont val="Calibri"/>
        <family val="1"/>
      </rPr>
      <t>1020х2120мм в стінах з гіпсокартону</t>
    </r>
  </si>
  <si>
    <r>
      <rPr>
        <sz val="10"/>
        <rFont val="Calibri"/>
        <family val="1"/>
      </rPr>
      <t xml:space="preserve">Демонтаж дверей металевих одностулкових з рамами (Д2, Д4)
</t>
    </r>
    <r>
      <rPr>
        <sz val="10"/>
        <rFont val="Calibri"/>
        <family val="1"/>
      </rPr>
      <t>820х2120мм в стінах з гіпсокартону</t>
    </r>
  </si>
  <si>
    <r>
      <rPr>
        <sz val="10"/>
        <rFont val="Calibri"/>
        <family val="1"/>
      </rPr>
      <t xml:space="preserve">Демонтаж дверей металевих одностулкових з рамами (Д3, Д5)
</t>
    </r>
    <r>
      <rPr>
        <sz val="10"/>
        <rFont val="Calibri"/>
        <family val="1"/>
      </rPr>
      <t>720х2120мм в стінах з гіпсокартону</t>
    </r>
  </si>
  <si>
    <r>
      <rPr>
        <sz val="10"/>
        <rFont val="Calibri"/>
        <family val="1"/>
      </rPr>
      <t>Демонтаж душового піддона</t>
    </r>
  </si>
  <si>
    <r>
      <rPr>
        <i/>
        <sz val="10"/>
        <rFont val="Calibri"/>
        <family val="1"/>
      </rPr>
      <t>прим. 123</t>
    </r>
  </si>
  <si>
    <r>
      <rPr>
        <sz val="10"/>
        <rFont val="Calibri"/>
        <family val="1"/>
      </rPr>
      <t>Демонтаж змішувача</t>
    </r>
  </si>
  <si>
    <r>
      <rPr>
        <sz val="10"/>
        <rFont val="Calibri"/>
        <family val="1"/>
      </rPr>
      <t xml:space="preserve">Демонтаж та глушіння поліпропіленових труб водопостачання
</t>
    </r>
    <r>
      <rPr>
        <sz val="10"/>
        <rFont val="Calibri"/>
        <family val="1"/>
      </rPr>
      <t>Ø25мм</t>
    </r>
  </si>
  <si>
    <r>
      <rPr>
        <sz val="10"/>
        <rFont val="Calibri"/>
        <family val="1"/>
      </rPr>
      <t>Демонтаж оздоблення стін з керамічних плиток</t>
    </r>
  </si>
  <si>
    <r>
      <rPr>
        <sz val="10"/>
        <rFont val="Calibri"/>
        <family val="1"/>
      </rPr>
      <t>Демонтаж ламп освітлення стельових</t>
    </r>
  </si>
  <si>
    <r>
      <rPr>
        <sz val="10"/>
        <rFont val="Calibri"/>
        <family val="1"/>
      </rPr>
      <t>Демонтаж оздоблення підлог з керамічних плиток</t>
    </r>
  </si>
  <si>
    <r>
      <rPr>
        <sz val="10"/>
        <rFont val="Calibri"/>
        <family val="1"/>
      </rPr>
      <t>Демонтаж стелі з гіпсокартону</t>
    </r>
  </si>
  <si>
    <r>
      <rPr>
        <i/>
        <sz val="10"/>
        <rFont val="Calibri"/>
        <family val="1"/>
      </rPr>
      <t>прим. 122</t>
    </r>
  </si>
  <si>
    <r>
      <rPr>
        <i/>
        <sz val="10"/>
        <rFont val="Calibri"/>
        <family val="1"/>
      </rPr>
      <t>зі збереженням, прим. 122</t>
    </r>
  </si>
  <si>
    <r>
      <rPr>
        <sz val="10"/>
        <rFont val="Calibri"/>
        <family val="1"/>
      </rPr>
      <t>Демонтаж лінолеуму</t>
    </r>
  </si>
  <si>
    <r>
      <rPr>
        <i/>
        <sz val="10"/>
        <rFont val="Calibri"/>
        <family val="1"/>
      </rPr>
      <t>прим. 126</t>
    </r>
  </si>
  <si>
    <r>
      <rPr>
        <i/>
        <sz val="10"/>
        <rFont val="Calibri"/>
        <family val="1"/>
      </rPr>
      <t>прим. 125</t>
    </r>
  </si>
  <si>
    <r>
      <rPr>
        <i/>
        <sz val="10"/>
        <rFont val="Calibri"/>
        <family val="1"/>
      </rPr>
      <t>зі збереженням, прим. 125</t>
    </r>
  </si>
  <si>
    <r>
      <rPr>
        <i/>
        <sz val="10"/>
        <rFont val="Calibri"/>
        <family val="1"/>
      </rPr>
      <t>прим. 115, 122, 125, 56</t>
    </r>
  </si>
  <si>
    <r>
      <rPr>
        <b/>
        <sz val="11"/>
        <rFont val="Calibri"/>
        <family val="1"/>
      </rPr>
      <t>МОНТАЖНІ роботи приміщення 122:</t>
    </r>
  </si>
  <si>
    <r>
      <rPr>
        <sz val="10"/>
        <rFont val="Calibri"/>
        <family val="1"/>
      </rPr>
      <t>Закладання дверних прорізів гіпсокартоном та утеплювачем</t>
    </r>
  </si>
  <si>
    <r>
      <rPr>
        <i/>
        <sz val="10"/>
        <rFont val="Calibri"/>
        <family val="1"/>
      </rPr>
      <t xml:space="preserve">проріз Д2 профіля підрядник прораховує самостійно, утеплювач використати
</t>
    </r>
    <r>
      <rPr>
        <i/>
        <sz val="10"/>
        <rFont val="Calibri"/>
        <family val="1"/>
      </rPr>
      <t>демонтований</t>
    </r>
  </si>
  <si>
    <r>
      <rPr>
        <sz val="10"/>
        <rFont val="Calibri"/>
        <family val="1"/>
      </rPr>
      <t>Улаштування підлог з лінолеуму</t>
    </r>
  </si>
  <si>
    <r>
      <rPr>
        <i/>
        <sz val="10"/>
        <rFont val="Calibri"/>
        <family val="1"/>
      </rPr>
      <t>раніше демонтований</t>
    </r>
  </si>
  <si>
    <r>
      <rPr>
        <i/>
        <sz val="10"/>
        <rFont val="Calibri"/>
        <family val="1"/>
      </rPr>
      <t>Світлодіодна панель Videx® 48 Вт 4100K (VL-Pb484W(2))</t>
    </r>
  </si>
  <si>
    <r>
      <rPr>
        <i/>
        <sz val="11"/>
        <rFont val="Calibri"/>
        <family val="1"/>
      </rPr>
      <t>раніше демонтовані + 2 нові</t>
    </r>
  </si>
  <si>
    <r>
      <rPr>
        <sz val="10"/>
        <rFont val="Calibri"/>
        <family val="1"/>
      </rPr>
      <t>Улаштування перегородок з гіпсокартону товщиною 100мм з утеплювачем з улаштуванням дверного прорізу 1050х2150мм</t>
    </r>
  </si>
  <si>
    <r>
      <rPr>
        <b/>
        <i/>
        <sz val="10"/>
        <rFont val="Calibri"/>
        <family val="1"/>
      </rPr>
      <t xml:space="preserve">Профіль для монтажу перегородок Підрядник рахує самостійно Утеплювач - демонтований Передбачити встановлення посиленого профілю для дверного
</t>
    </r>
    <r>
      <rPr>
        <b/>
        <i/>
        <sz val="10"/>
        <rFont val="Calibri"/>
        <family val="1"/>
      </rPr>
      <t>прорізу для приміщень 115\56, 123</t>
    </r>
  </si>
  <si>
    <r>
      <rPr>
        <sz val="10"/>
        <rFont val="Calibri"/>
        <family val="1"/>
      </rPr>
      <t xml:space="preserve">Монтаж дверей металевих одностулкових з рамами (Д1)
</t>
    </r>
    <r>
      <rPr>
        <sz val="10"/>
        <rFont val="Calibri"/>
        <family val="1"/>
      </rPr>
      <t>1020х2120мм в стінах з гіпсокартону</t>
    </r>
  </si>
  <si>
    <r>
      <rPr>
        <b/>
        <sz val="11"/>
        <rFont val="Calibri"/>
        <family val="1"/>
      </rPr>
      <t>МОНТАЖНІ роботи приміщення 126, 125 (внутрішні розміри приміщення в плані 2100х2390):</t>
    </r>
  </si>
  <si>
    <r>
      <rPr>
        <sz val="10"/>
        <rFont val="Calibri"/>
        <family val="1"/>
      </rPr>
      <t xml:space="preserve">Перенесееня труб ХВП та ГВП, каналізації в межах одного
</t>
    </r>
    <r>
      <rPr>
        <sz val="10"/>
        <rFont val="Calibri"/>
        <family val="1"/>
      </rPr>
      <t>приміщення</t>
    </r>
  </si>
  <si>
    <r>
      <rPr>
        <sz val="10"/>
        <rFont val="Calibri"/>
        <family val="1"/>
      </rPr>
      <t>Улаштування перегородок з газобетонних блоків товщиною 100мм з улаштуванням дверного прорізу 850х2150мм</t>
    </r>
  </si>
  <si>
    <r>
      <rPr>
        <i/>
        <sz val="10"/>
        <rFont val="Calibri"/>
        <family val="1"/>
      </rPr>
      <t>рулонна гідроізоляція під 1 шар кладки, витрати клею прийняти відповідно до обсягу кладки</t>
    </r>
  </si>
  <si>
    <r>
      <rPr>
        <sz val="10"/>
        <rFont val="Calibri"/>
        <family val="1"/>
      </rPr>
      <t xml:space="preserve">Монтаж дверей металевих одностулкових з рамами (Д2)
</t>
    </r>
    <r>
      <rPr>
        <sz val="10"/>
        <rFont val="Calibri"/>
        <family val="1"/>
      </rPr>
      <t>820х2120мм в стінах з гіпсокартону</t>
    </r>
  </si>
  <si>
    <r>
      <rPr>
        <sz val="10"/>
        <rFont val="Calibri"/>
        <family val="1"/>
      </rPr>
      <t>Улаштування гідроізоляції підлоги в 2 шари товщиною 2мм</t>
    </r>
  </si>
  <si>
    <r>
      <rPr>
        <i/>
        <sz val="10"/>
        <rFont val="Calibri"/>
        <family val="1"/>
      </rPr>
      <t>Еластична гідроізоляція Sika® Сікаластік Стоп Аква 260 7кг</t>
    </r>
  </si>
  <si>
    <r>
      <rPr>
        <i/>
        <sz val="10"/>
        <rFont val="Calibri"/>
        <family val="1"/>
      </rPr>
      <t>1 шар=1мм</t>
    </r>
  </si>
  <si>
    <r>
      <rPr>
        <sz val="10"/>
        <rFont val="Calibri"/>
        <family val="1"/>
      </rPr>
      <t>Улаштування гідроізоляції стін в 2 шари товщиною 2мм</t>
    </r>
  </si>
  <si>
    <r>
      <rPr>
        <sz val="10"/>
        <rFont val="Calibri"/>
        <family val="1"/>
      </rPr>
      <t>Улаштування зливових трапів</t>
    </r>
  </si>
  <si>
    <r>
      <rPr>
        <i/>
        <sz val="10"/>
        <rFont val="Calibri"/>
        <family val="1"/>
      </rPr>
      <t xml:space="preserve">Лінійний трап для душу Rhein з накладкою з нержавіючої сталі
</t>
    </r>
    <r>
      <rPr>
        <i/>
        <sz val="10"/>
        <rFont val="Calibri"/>
        <family val="1"/>
      </rPr>
      <t>під плитку 750 мм або аналог</t>
    </r>
  </si>
  <si>
    <r>
      <rPr>
        <sz val="10"/>
        <rFont val="Calibri"/>
        <family val="1"/>
      </rPr>
      <t>Улаштування підлог з керамічнних плиток</t>
    </r>
  </si>
  <si>
    <r>
      <rPr>
        <sz val="10"/>
        <rFont val="Calibri"/>
        <family val="1"/>
      </rPr>
      <t>Улаштування стін з керамічнних плиток</t>
    </r>
  </si>
  <si>
    <r>
      <rPr>
        <b/>
        <i/>
        <sz val="10"/>
        <rFont val="Calibri"/>
        <family val="1"/>
      </rPr>
      <t>сіра - 1.2м від підлоги світло-сіра - полоса біла - до стелі</t>
    </r>
  </si>
  <si>
    <r>
      <rPr>
        <sz val="10"/>
        <rFont val="Calibri"/>
        <family val="1"/>
      </rPr>
      <t>Улуштування стелі з гіпсокартону</t>
    </r>
  </si>
  <si>
    <r>
      <rPr>
        <i/>
        <sz val="10"/>
        <rFont val="Calibri"/>
        <family val="1"/>
      </rPr>
      <t xml:space="preserve">Профіля підрядник прораховує
</t>
    </r>
    <r>
      <rPr>
        <i/>
        <sz val="10"/>
        <rFont val="Calibri"/>
        <family val="1"/>
      </rPr>
      <t>самостійно</t>
    </r>
  </si>
  <si>
    <r>
      <rPr>
        <sz val="10"/>
        <rFont val="Calibri"/>
        <family val="1"/>
      </rPr>
      <t xml:space="preserve">Фарбування стель латексними водоемульсійними фарбами за 2
</t>
    </r>
    <r>
      <rPr>
        <sz val="10"/>
        <rFont val="Calibri"/>
        <family val="1"/>
      </rPr>
      <t>рази</t>
    </r>
  </si>
  <si>
    <r>
      <rPr>
        <sz val="10"/>
        <rFont val="Calibri"/>
        <family val="1"/>
      </rPr>
      <t>Монтаж труб ПЕ підведення водопостачання та водовідведення</t>
    </r>
  </si>
  <si>
    <r>
      <rPr>
        <sz val="10"/>
        <rFont val="Calibri"/>
        <family val="1"/>
      </rPr>
      <t>Монтаж вмивальника на підставці</t>
    </r>
  </si>
  <si>
    <r>
      <rPr>
        <i/>
        <sz val="10"/>
        <rFont val="Calibri"/>
        <family val="1"/>
      </rPr>
      <t>матеріал Замовника</t>
    </r>
  </si>
  <si>
    <r>
      <rPr>
        <sz val="10"/>
        <rFont val="Calibri"/>
        <family val="1"/>
      </rPr>
      <t xml:space="preserve">Монтаж та під'єднання змішувача до системи водопостачання та
</t>
    </r>
    <r>
      <rPr>
        <sz val="10"/>
        <rFont val="Calibri"/>
        <family val="1"/>
      </rPr>
      <t>каналізації</t>
    </r>
  </si>
  <si>
    <r>
      <rPr>
        <sz val="10"/>
        <rFont val="Calibri"/>
        <family val="1"/>
      </rPr>
      <t>Монтаж фена настінного</t>
    </r>
  </si>
  <si>
    <r>
      <rPr>
        <sz val="10"/>
        <rFont val="Calibri"/>
        <family val="1"/>
      </rPr>
      <t>Монтаж ламп освітлення</t>
    </r>
  </si>
  <si>
    <r>
      <rPr>
        <i/>
        <sz val="10"/>
        <rFont val="Calibri"/>
        <family val="1"/>
      </rPr>
      <t xml:space="preserve">Світильник стельовий Nowodvorski Tahoe I IP44 Biały Matte
</t>
    </r>
    <r>
      <rPr>
        <i/>
        <sz val="10"/>
        <rFont val="Calibri"/>
        <family val="1"/>
      </rPr>
      <t>(10036) або аналог</t>
    </r>
  </si>
  <si>
    <r>
      <rPr>
        <sz val="10"/>
        <rFont val="Calibri"/>
        <family val="1"/>
      </rPr>
      <t>Монтаж дзеркала на стіну з гіпсокартону</t>
    </r>
  </si>
  <si>
    <r>
      <rPr>
        <sz val="10"/>
        <rFont val="Calibri"/>
        <family val="1"/>
      </rPr>
      <t>Монтаж електричної рукосушарки</t>
    </r>
  </si>
  <si>
    <r>
      <rPr>
        <b/>
        <sz val="11"/>
        <rFont val="Calibri"/>
        <family val="1"/>
      </rPr>
      <t>МОНТАЖНІ роботи приміщення 123:</t>
    </r>
  </si>
  <si>
    <r>
      <rPr>
        <i/>
        <sz val="10"/>
        <rFont val="Calibri"/>
        <family val="1"/>
      </rPr>
      <t xml:space="preserve">проріз Д4 профіля підрядник прораховує самостійно, утеплювач використати
</t>
    </r>
    <r>
      <rPr>
        <i/>
        <sz val="10"/>
        <rFont val="Calibri"/>
        <family val="1"/>
      </rPr>
      <t>демонтований</t>
    </r>
  </si>
  <si>
    <r>
      <rPr>
        <sz val="10"/>
        <rFont val="Calibri"/>
        <family val="1"/>
      </rPr>
      <t xml:space="preserve">Монтаж дверей металевих одностулкових з рамами (Д5)
</t>
    </r>
    <r>
      <rPr>
        <sz val="10"/>
        <rFont val="Calibri"/>
        <family val="1"/>
      </rPr>
      <t>720х2120мм в стінах з гіпсокартону</t>
    </r>
  </si>
  <si>
    <r>
      <rPr>
        <sz val="10"/>
        <rFont val="Calibri"/>
        <family val="1"/>
      </rPr>
      <t>Монтаж електричної рушникосушарки</t>
    </r>
  </si>
  <si>
    <r>
      <rPr>
        <b/>
        <sz val="11"/>
        <rFont val="Calibri"/>
        <family val="1"/>
      </rPr>
      <t>МОНТАЖНІ роботи приміщення 59:</t>
    </r>
  </si>
  <si>
    <r>
      <rPr>
        <b/>
        <sz val="11"/>
        <rFont val="Calibri"/>
        <family val="1"/>
      </rPr>
      <t>Електро-монтажні роботи приміщення 56, 115, 122-126:</t>
    </r>
  </si>
  <si>
    <r>
      <rPr>
        <i/>
        <sz val="10"/>
        <rFont val="Calibri"/>
        <family val="1"/>
      </rPr>
      <t>нове приміщення 122</t>
    </r>
  </si>
  <si>
    <r>
      <rPr>
        <i/>
        <sz val="10"/>
        <rFont val="Calibri"/>
        <family val="1"/>
      </rPr>
      <t xml:space="preserve">нове приміщення 125, 126, 123, 115,
</t>
    </r>
    <r>
      <rPr>
        <i/>
        <sz val="10"/>
        <rFont val="Calibri"/>
        <family val="1"/>
      </rPr>
      <t>124</t>
    </r>
  </si>
  <si>
    <r>
      <rPr>
        <b/>
        <sz val="12"/>
        <rFont val="Calibri"/>
        <family val="1"/>
      </rPr>
      <t>приміщення 130, 147</t>
    </r>
  </si>
  <si>
    <r>
      <rPr>
        <sz val="10"/>
        <rFont val="Calibri"/>
        <family val="1"/>
      </rPr>
      <t>Улаштування дврного прорізу 950х2150мм в стінах з гіпсокартону</t>
    </r>
  </si>
  <si>
    <r>
      <rPr>
        <b/>
        <i/>
        <sz val="10"/>
        <rFont val="Calibri"/>
        <family val="1"/>
      </rPr>
      <t xml:space="preserve">Передбачити встановлення посиленого профілю для дверного
</t>
    </r>
    <r>
      <rPr>
        <b/>
        <i/>
        <sz val="10"/>
        <rFont val="Calibri"/>
        <family val="1"/>
      </rPr>
      <t>прорізу</t>
    </r>
  </si>
  <si>
    <r>
      <rPr>
        <sz val="10"/>
        <rFont val="Calibri"/>
        <family val="1"/>
      </rPr>
      <t xml:space="preserve">Монтаж дверей металевих одностулкових з рамами 920х2120мм в
</t>
    </r>
    <r>
      <rPr>
        <sz val="10"/>
        <rFont val="Calibri"/>
        <family val="1"/>
      </rPr>
      <t>стінах з гіпсокартону</t>
    </r>
  </si>
  <si>
    <r>
      <rPr>
        <sz val="10"/>
        <rFont val="Calibri"/>
        <family val="1"/>
      </rPr>
      <t xml:space="preserve">Демонтаж дверей металевих одностулкових з рамами
</t>
    </r>
    <r>
      <rPr>
        <sz val="10"/>
        <rFont val="Calibri"/>
        <family val="1"/>
      </rPr>
      <t>720х2120мм в стінах з гіпсокартону</t>
    </r>
  </si>
  <si>
    <r>
      <rPr>
        <sz val="10"/>
        <rFont val="Calibri"/>
        <family val="1"/>
      </rPr>
      <t>Демонтаж ламп освітлення вбудованих в стелю типу "Армстронг"</t>
    </r>
  </si>
  <si>
    <r>
      <rPr>
        <b/>
        <i/>
        <sz val="10"/>
        <rFont val="Calibri"/>
        <family val="1"/>
      </rPr>
      <t>Профіль для монтажу перегородок Підрядник рахує самостійно Утеплювач - демонтований</t>
    </r>
  </si>
  <si>
    <r>
      <rPr>
        <b/>
        <sz val="12"/>
        <rFont val="Calibri"/>
        <family val="1"/>
      </rPr>
      <t>приміщення 182 (нове)</t>
    </r>
  </si>
  <si>
    <r>
      <rPr>
        <sz val="10"/>
        <rFont val="Calibri"/>
        <family val="1"/>
      </rPr>
      <t>Улаштування дврного прорізу 1050х2150мм в стінах з гіпсокартону</t>
    </r>
  </si>
  <si>
    <r>
      <rPr>
        <sz val="10"/>
        <rFont val="Calibri"/>
        <family val="1"/>
      </rPr>
      <t xml:space="preserve">Монтаж дверей металевих одностулкових із коробками
</t>
    </r>
    <r>
      <rPr>
        <sz val="10"/>
        <rFont val="Calibri"/>
        <family val="1"/>
      </rPr>
      <t>1050х2050мм</t>
    </r>
  </si>
  <si>
    <r>
      <rPr>
        <i/>
        <sz val="10"/>
        <rFont val="Calibri"/>
        <family val="1"/>
      </rPr>
      <t xml:space="preserve">з приміщення 4\2,
</t>
    </r>
    <r>
      <rPr>
        <i/>
        <sz val="10"/>
        <rFont val="Calibri"/>
        <family val="1"/>
      </rPr>
      <t>раніше демонтовані</t>
    </r>
  </si>
  <si>
    <r>
      <rPr>
        <b/>
        <sz val="12"/>
        <rFont val="Calibri"/>
        <family val="1"/>
      </rPr>
      <t>приміщення 180</t>
    </r>
  </si>
  <si>
    <r>
      <rPr>
        <b/>
        <i/>
        <sz val="10"/>
        <rFont val="Calibri"/>
        <family val="1"/>
      </rPr>
      <t>Профіль для монтажу перегородок Підрядник рахує самостійно Утеплювач - раніше демонтований</t>
    </r>
  </si>
  <si>
    <r>
      <rPr>
        <sz val="10"/>
        <rFont val="Calibri"/>
        <family val="1"/>
      </rPr>
      <t>Закладання віконних прорізів 880х1080мм гіпсокартоном</t>
    </r>
  </si>
  <si>
    <r>
      <rPr>
        <i/>
        <sz val="10"/>
        <rFont val="Calibri"/>
        <family val="1"/>
      </rPr>
      <t>раніше демонтована</t>
    </r>
  </si>
  <si>
    <r>
      <rPr>
        <b/>
        <sz val="12"/>
        <rFont val="Calibri"/>
        <family val="1"/>
      </rPr>
      <t>приміщення 178.2 (нове)</t>
    </r>
  </si>
  <si>
    <r>
      <rPr>
        <sz val="10"/>
        <rFont val="Calibri"/>
        <family val="1"/>
      </rPr>
      <t>Улаштування перегородок з гіпсокартону товщиною 100мм з утеплювачем з улаштуванням дверного прорізу 1050х2150мм та віконним прорізом 900х1100мм (2шт)</t>
    </r>
  </si>
  <si>
    <r>
      <rPr>
        <sz val="10"/>
        <rFont val="Calibri"/>
        <family val="1"/>
      </rPr>
      <t xml:space="preserve">Монтаж дверей металевих одностулкових з рамами (Д6)
</t>
    </r>
    <r>
      <rPr>
        <sz val="10"/>
        <rFont val="Calibri"/>
        <family val="1"/>
      </rPr>
      <t>1020х2120мм в стінах з гіпсокартону</t>
    </r>
  </si>
  <si>
    <r>
      <rPr>
        <sz val="10"/>
        <rFont val="Calibri"/>
        <family val="1"/>
      </rPr>
      <t xml:space="preserve">Монтаж вікна з металопластика 880х1080мм в стінах з
</t>
    </r>
    <r>
      <rPr>
        <sz val="10"/>
        <rFont val="Calibri"/>
        <family val="1"/>
      </rPr>
      <t>гіпсокартону</t>
    </r>
  </si>
  <si>
    <t>кільк</t>
  </si>
  <si>
    <t>Ціна за од грн</t>
  </si>
  <si>
    <t>Сума 
 грн</t>
  </si>
  <si>
    <t>кількість</t>
  </si>
  <si>
    <r>
      <t>Цііна</t>
    </r>
    <r>
      <rPr>
        <b/>
        <i/>
        <sz val="11"/>
        <rFont val="Calibri"/>
        <family val="2"/>
        <charset val="204"/>
      </rPr>
      <t xml:space="preserve"> за од грн</t>
    </r>
  </si>
  <si>
    <t>Сума в грн</t>
  </si>
  <si>
    <t>приміщення 181</t>
  </si>
  <si>
    <t>Всього по розділу</t>
  </si>
  <si>
    <t>Електро-монтажні роботи:</t>
  </si>
  <si>
    <t>Встого по розділу</t>
  </si>
  <si>
    <t xml:space="preserve">Всього </t>
  </si>
  <si>
    <t>МОНТАЖНІ роботи приміщення 115:</t>
  </si>
  <si>
    <t>3 поверх</t>
  </si>
  <si>
    <t>приміщення 182</t>
  </si>
  <si>
    <t>ПДВ 20 %</t>
  </si>
  <si>
    <t>Еластична гідроізоляція Sika® Сікаластік Стоп Аква 260 7кг</t>
  </si>
  <si>
    <t>Фен настінний Trento 2000W білий або аналог</t>
  </si>
  <si>
    <t>Дзеркало 800х1000мм 2мм</t>
  </si>
  <si>
    <t xml:space="preserve">Витрати на відрядження </t>
  </si>
  <si>
    <t xml:space="preserve">                                                       </t>
  </si>
  <si>
    <t xml:space="preserve">                                                         </t>
  </si>
  <si>
    <t>KRAFT Профіль Nova Т24 S24xH38x3600 RAL9003</t>
  </si>
  <si>
    <t>шт</t>
  </si>
  <si>
    <t>KRAFT Профіль Nova Т24 S24xH25x1200 RAL9003</t>
  </si>
  <si>
    <t>KRAFT Профіль Nova Т24 S24xH25x600 RAL9003</t>
  </si>
  <si>
    <t>KRAFT Профіль Nova Пристінний L S24xH19x3000 RAL9003</t>
  </si>
  <si>
    <t>Пружинний підвіс (толщ. 0,80 мм)</t>
  </si>
  <si>
    <t>Прут металевий з гачком  500 мм</t>
  </si>
  <si>
    <t>Дріт з вушком 500мм (не оцинк.)</t>
  </si>
  <si>
    <t>Шпаклівка фінішна Knauf® SuperFinish або аналог</t>
  </si>
  <si>
    <t>кг</t>
  </si>
  <si>
    <t>Стрічка-сітка для швів SEMIN® BANDE GRILLAGEE армуюча зі скловолокна 50 мм 20 м</t>
  </si>
  <si>
    <r>
      <t xml:space="preserve">Гіпсокартон вологостійкий Knauf®  або аналог 3000x1200х12,5 </t>
    </r>
    <r>
      <rPr>
        <i/>
        <sz val="10"/>
        <rFont val="Calibri"/>
        <family val="1"/>
      </rPr>
      <t xml:space="preserve">
</t>
    </r>
  </si>
  <si>
    <t>лист</t>
  </si>
  <si>
    <t>Оздоблювальний Куточок ПВХ SAN DECOR® SD 15х15 білий 2,7 м</t>
  </si>
  <si>
    <t xml:space="preserve">Шпаківка - Knauf® SuperFinish або аналог Грунтовка - Ceresit® CT-17 
</t>
  </si>
  <si>
    <t xml:space="preserve"> Фарба -Ceresit® IN 52 Super мат білий</t>
  </si>
  <si>
    <t xml:space="preserve">кг </t>
  </si>
  <si>
    <t>заглушка (права\ліва)</t>
  </si>
  <si>
    <r>
      <t>ПВХ плінтус Korner EVO-70 Алюміний</t>
    </r>
    <r>
      <rPr>
        <i/>
        <sz val="10"/>
        <rFont val="Calibri"/>
        <family val="1"/>
      </rPr>
      <t xml:space="preserve">
</t>
    </r>
  </si>
  <si>
    <t xml:space="preserve"> кут внутрішній/кут зовнішній</t>
  </si>
  <si>
    <t xml:space="preserve">м.п. </t>
  </si>
  <si>
    <t xml:space="preserve">Оздоблювальний куточок ТМ «Арфен»®  CG50B, 3000мм, колір білий
</t>
  </si>
  <si>
    <t>Клей на водній основі KIILTO EXTRA, DENLAKS TK-580 або аналог</t>
  </si>
  <si>
    <t xml:space="preserve">шт </t>
  </si>
  <si>
    <r>
      <t xml:space="preserve">Гіпсокартон вологостійкий Knauf®  або аналог 2500x1200х12,5 мм
</t>
    </r>
    <r>
      <rPr>
        <i/>
        <sz val="10"/>
        <rFont val="Calibri"/>
        <family val="1"/>
      </rPr>
      <t xml:space="preserve">
</t>
    </r>
  </si>
  <si>
    <r>
      <t xml:space="preserve">Гіпсокартон вологостійкий Knauf®  або аналог 3000x1200х12,5 мм
</t>
    </r>
    <r>
      <rPr>
        <i/>
        <sz val="10"/>
        <rFont val="Calibri"/>
        <family val="1"/>
      </rPr>
      <t/>
    </r>
  </si>
  <si>
    <t>кут внутрішній</t>
  </si>
  <si>
    <t>кут зовнішній</t>
  </si>
  <si>
    <t>кут внутрішній/кут зовнішній</t>
  </si>
  <si>
    <r>
      <t xml:space="preserve">ПВХ плінтус Korner EVO-70 Алюміний </t>
    </r>
    <r>
      <rPr>
        <i/>
        <sz val="10"/>
        <rFont val="Calibri"/>
        <family val="1"/>
      </rPr>
      <t xml:space="preserve">
</t>
    </r>
  </si>
  <si>
    <t>компл</t>
  </si>
  <si>
    <t>м.п.</t>
  </si>
  <si>
    <t>мл</t>
  </si>
  <si>
    <t xml:space="preserve">Супорт металевий Shneider® Unica New 2 модуля (NU7002) </t>
  </si>
  <si>
    <t xml:space="preserve">Рамка 1-постова, алюміній, горизонтальний/вертикальний монтаж, Shneider® UNICA NEW STUDIO (NU200230) </t>
  </si>
  <si>
    <t>Установча коробка гіпсокартон</t>
  </si>
  <si>
    <t>Розетка комп'ютерна подвійна, RJ45 Cat.6 UTP, алюміній, Shneider® UNICA NEW (NU341430*2шт.)</t>
  </si>
  <si>
    <t>Вимикач двоклавішний простий, алюміній, Schneider® UNICA NEW (NU310130*2шт.)</t>
  </si>
  <si>
    <t>Супорт металевий Shneider® Unica New 2 модуля (NU7002)</t>
  </si>
  <si>
    <t xml:space="preserve"> Рамка 5-постова, алюміній, горизонтальний/вертикальний монтаж, Schneider® UNICA NEW STUDIO (NU201030)</t>
  </si>
  <si>
    <t>Розетка із заземленням та шторками, самозатискні клеми, алюміній, Schneider® UNICA NEW</t>
  </si>
  <si>
    <t xml:space="preserve"> Установча коробка гіпсокартон</t>
  </si>
  <si>
    <t xml:space="preserve"> Рамка 3-постова, алюміній, горизонтальний/вертикальний монтаж, Schneider® UNICA NEW STUDIO (NU200630)</t>
  </si>
  <si>
    <t>Розетка із заземленням та шторками, самозатискні клеми, алюміній, Schneider® UNICA NEW (NU305730)</t>
  </si>
  <si>
    <r>
      <t>Гіпсокартон вологостійкий Knauf®  або аналог 2500x1200х12,5 мм</t>
    </r>
    <r>
      <rPr>
        <i/>
        <sz val="10"/>
        <rFont val="Calibri"/>
        <family val="1"/>
      </rPr>
      <t xml:space="preserve">
</t>
    </r>
  </si>
  <si>
    <r>
      <t xml:space="preserve">Гіпсокартон вологостійкий Knauf®  або аналог 3000x1200х12,5 мм
</t>
    </r>
    <r>
      <rPr>
        <i/>
        <sz val="10"/>
        <rFont val="Calibri"/>
        <family val="1"/>
      </rPr>
      <t xml:space="preserve">
</t>
    </r>
  </si>
  <si>
    <t>л</t>
  </si>
  <si>
    <t>Грунтовка - Ceresit® CT-17 або аналог</t>
  </si>
  <si>
    <t>Фарба -Ceresit® IN 52 Super мат білий</t>
  </si>
  <si>
    <t xml:space="preserve">Шпаківка - Knauf® SuperFinish або аналог
</t>
  </si>
  <si>
    <t>Алюміний кут внутрішній</t>
  </si>
  <si>
    <t xml:space="preserve">ПВХ плінтус Korner EVO-70 
</t>
  </si>
  <si>
    <t xml:space="preserve">Розетка комп'ютерна подвійна, RJ45 Cat.6 UTP, алюміній, Shneider® UNICA NEW (NU341430*2шт.)
</t>
  </si>
  <si>
    <t xml:space="preserve">Рамка 1-постова, алюміній, горизонтальний/вертикальний монтаж, Shneider® UNICA NEW STUDIO </t>
  </si>
  <si>
    <t xml:space="preserve">Вимикач двоклавішний простий, алюміній, Schneider® UNICA NEW (NU310130*2шт.)
</t>
  </si>
  <si>
    <t>Рамка 5-постова, алюміній, горизонтальний/вертикальний монтаж, Schneider® UNICA NEW STUDIO (NU201030)</t>
  </si>
  <si>
    <t xml:space="preserve">Розетка із заземленням та шторками, самозатискні клеми, алюміній, Schneider® UNICA NEW 
</t>
  </si>
  <si>
    <t>Рамка 3-постова, алюміній, горизонтальний/вертикальний монтаж, Schneider® UNICA NEW STUDIO (NU200630)</t>
  </si>
  <si>
    <t xml:space="preserve">лист
</t>
  </si>
  <si>
    <t xml:space="preserve">Гіпсокартон вологостійкий Knauf®  або аналог 2300x1200х12,5 мм
</t>
  </si>
  <si>
    <r>
      <rPr>
        <i/>
        <sz val="10"/>
        <rFont val="Calibri"/>
        <family val="1"/>
      </rPr>
      <t xml:space="preserve">Гіпсокартон вологостійкий Knauf®  або аналог 2500x1200х12,5 мм
</t>
    </r>
    <r>
      <rPr>
        <i/>
        <sz val="10"/>
        <rFont val="Calibri"/>
        <family val="1"/>
      </rPr>
      <t/>
    </r>
  </si>
  <si>
    <t xml:space="preserve">Гіпсокартон вологостійкий Knauf®  або аналог 3000x1200х12,5 мм
</t>
  </si>
  <si>
    <t xml:space="preserve"> Алюміний кут внутрішній</t>
  </si>
  <si>
    <t xml:space="preserve">ПВХ плінтус Korner EVO-70
</t>
  </si>
  <si>
    <t>Перегородочні блоки "СтоунЛайт" (Завод Орієнтир-Буделемент)® або аналог (b)100х(h)200х(l)600мм клас бетону B2,5</t>
  </si>
  <si>
    <t>Перемичка армована з газобетону (b)100х(h)200х(l)1200мм клас бетону В2,5</t>
  </si>
  <si>
    <t>Клейова суміш "SILTEK®"  або аналог</t>
  </si>
  <si>
    <t xml:space="preserve">Рулонна гідроізоляція  на бітумній основі 
</t>
  </si>
  <si>
    <t>Кріплення монтажні до стін з сендвіч панелей</t>
  </si>
  <si>
    <t>м³</t>
  </si>
  <si>
    <t>к-т</t>
  </si>
  <si>
    <t xml:space="preserve">м²
</t>
  </si>
  <si>
    <t>Клей для плитки Ceresit® CM 11 Plus</t>
  </si>
  <si>
    <t xml:space="preserve">Плитка Cersanit Флойд Лайт Грей Мат Ректификат 60x60 або аналог
</t>
  </si>
  <si>
    <t>Фуга Ceresit CE 40 AQUASTATIC (ширина шва 1-6мм) № 10 2 кг світло-сірий</t>
  </si>
  <si>
    <t xml:space="preserve">м² 
</t>
  </si>
  <si>
    <t>Плитка Emigres Слемі 20601 20x60 або аналог</t>
  </si>
  <si>
    <t xml:space="preserve"> Клей для плитки Ceresit® CM 11 Plus або аналог</t>
  </si>
  <si>
    <t>Плитка Allore Group Brilliant White F P R Satin 60x60 см</t>
  </si>
  <si>
    <t>Фуга Ceresit CE 40 AQUASTATIC (ширина шва 1-6мм) №01 5 кг білий або аналог</t>
  </si>
  <si>
    <t xml:space="preserve">Гіпсокартон вологостійкий Knauf®  або аналог 2500x1200х12,5 мм
</t>
  </si>
  <si>
    <t xml:space="preserve">Труба ПЕ 25мм
</t>
  </si>
  <si>
    <t>Труба каналізаційна 50мм</t>
  </si>
  <si>
    <t xml:space="preserve">м.п.
</t>
  </si>
  <si>
    <t xml:space="preserve">ПВХ плінтус Korner EVO-70
 </t>
  </si>
  <si>
    <t>Супорт металевий Shneider®</t>
  </si>
  <si>
    <t xml:space="preserve">Рамка 1-постова Shneider® Sedna SDN5800160 алюміній </t>
  </si>
  <si>
    <t xml:space="preserve">Вимикач прохідний одноклавішний Schneider® Sedna SDN0400160 алюміній
</t>
  </si>
  <si>
    <t xml:space="preserve">Вимикач одноклавішний Schneider® Sedna SDN0100160, алюміній 
</t>
  </si>
  <si>
    <t xml:space="preserve">Розетка із заземленням та шторками Schneider® Sedna SDN3000160 алюміній
</t>
  </si>
  <si>
    <t xml:space="preserve">Грунтовка - Ceresit® CT-17 або аналог </t>
  </si>
  <si>
    <t xml:space="preserve">Шпаківка - Knauf® SuperFinish або аналог 
</t>
  </si>
  <si>
    <t xml:space="preserve">ПВХ плінтус Korner EVO-70 Алюміний 
</t>
  </si>
  <si>
    <t>заглушка Valtec ППР 20мм</t>
  </si>
  <si>
    <t>Рамка 1-постова Shneider® Sedna SDN5800160 алюміній</t>
  </si>
  <si>
    <r>
      <rPr>
        <i/>
        <sz val="10"/>
        <rFont val="Calibri"/>
        <family val="1"/>
      </rPr>
      <t>кг л кг
шт</t>
    </r>
  </si>
  <si>
    <t xml:space="preserve">Шпаківка - Knauf® SuperFinish або аналог  
</t>
  </si>
  <si>
    <t xml:space="preserve">Гіпсокартон вологостійкий Knauf®  або аналог 2000x1200х12,5 мм
</t>
  </si>
  <si>
    <t xml:space="preserve">шт
</t>
  </si>
  <si>
    <t xml:space="preserve"> Витратні матеріали 0,5% від вартості матеріалу</t>
  </si>
  <si>
    <t xml:space="preserve">                                                                                              Всього по розділу матеріали, грн</t>
  </si>
  <si>
    <t>Всього по розділу роботи, грн</t>
  </si>
  <si>
    <t xml:space="preserve"> Транспортні витрати, 5 % від вартості матеріалів</t>
  </si>
  <si>
    <t>Всього по розділам, без ПДВ, грн</t>
  </si>
  <si>
    <t>Разом по кошторису з ПДВ, грн</t>
  </si>
  <si>
    <t xml:space="preserve">Фарба </t>
  </si>
  <si>
    <r>
      <rPr>
        <b/>
        <sz val="16"/>
        <rFont val="Calibri"/>
        <family val="1"/>
      </rPr>
      <t xml:space="preserve">                                                                             </t>
    </r>
    <r>
      <rPr>
        <sz val="16"/>
        <rFont val="Calibri"/>
        <family val="2"/>
        <charset val="204"/>
      </rPr>
      <t xml:space="preserve">  </t>
    </r>
    <r>
      <rPr>
        <b/>
        <sz val="20"/>
        <rFont val="Calibri"/>
        <family val="2"/>
        <charset val="204"/>
      </rPr>
      <t xml:space="preserve">Комерційна пропозиція
на виконання робіт з Реконструкції приміщень 1-3 поверхів будівлі Лабораторного корпусу, за адресою: м. Біла Церква
</t>
    </r>
    <r>
      <rPr>
        <b/>
        <vertAlign val="superscript"/>
        <sz val="10"/>
        <rFont val="Calibri"/>
        <family val="2"/>
        <charset val="204"/>
      </rPr>
      <t xml:space="preserve">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</si>
</sst>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₴_-;\-* #,##0.00\ _₴_-;_-* &quot;-&quot;??\ _₴_-;_-@_-"/>
    <numFmt numFmtId="164" formatCode="0.0"/>
    <numFmt numFmtId="165" formatCode="0.000"/>
  </numFmts>
  <fonts count="38" x14ac:knownFonts="1">
    <font>
      <sz val="10"/>
      <color rgb="FF000000"/>
      <name val="Times New Roman"/>
      <charset val="204"/>
    </font>
    <font>
      <b/>
      <sz val="11"/>
      <name val="Calibri"/>
      <family val="2"/>
      <charset val="204"/>
    </font>
    <font>
      <b/>
      <sz val="9"/>
      <color rgb="FF000000"/>
      <name val="Calibri"/>
      <family val="2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sz val="10"/>
      <color rgb="FF000000"/>
      <name val="Calibri"/>
      <family val="2"/>
    </font>
    <font>
      <sz val="10"/>
      <name val="Calibri"/>
      <family val="2"/>
      <charset val="204"/>
    </font>
    <font>
      <i/>
      <sz val="10"/>
      <name val="Calibri"/>
      <family val="2"/>
      <charset val="204"/>
    </font>
    <font>
      <i/>
      <sz val="10"/>
      <color rgb="FF000000"/>
      <name val="Calibri"/>
      <family val="2"/>
    </font>
    <font>
      <i/>
      <sz val="11"/>
      <name val="Calibri"/>
      <family val="2"/>
      <charset val="204"/>
    </font>
    <font>
      <b/>
      <i/>
      <sz val="10"/>
      <name val="Calibri"/>
      <family val="2"/>
      <charset val="204"/>
    </font>
    <font>
      <b/>
      <sz val="12"/>
      <name val="Calibri"/>
      <family val="1"/>
    </font>
    <font>
      <b/>
      <sz val="16"/>
      <name val="Calibri"/>
      <family val="1"/>
    </font>
    <font>
      <b/>
      <sz val="11"/>
      <name val="Calibri"/>
      <family val="1"/>
    </font>
    <font>
      <sz val="10"/>
      <name val="Calibri"/>
      <family val="1"/>
    </font>
    <font>
      <b/>
      <sz val="14"/>
      <name val="Calibri"/>
      <family val="1"/>
    </font>
    <font>
      <i/>
      <sz val="10"/>
      <name val="Calibri"/>
      <family val="1"/>
    </font>
    <font>
      <b/>
      <i/>
      <sz val="10"/>
      <name val="Calibri"/>
      <family val="1"/>
    </font>
    <font>
      <i/>
      <sz val="11"/>
      <name val="Calibri"/>
      <family val="1"/>
    </font>
    <font>
      <b/>
      <i/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</font>
    <font>
      <sz val="10"/>
      <name val="Calibri"/>
      <family val="2"/>
      <charset val="204"/>
    </font>
    <font>
      <i/>
      <sz val="10"/>
      <name val="Calibri"/>
      <family val="2"/>
      <charset val="204"/>
    </font>
    <font>
      <sz val="14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6"/>
      <name val="Calibri"/>
      <family val="2"/>
      <charset val="204"/>
    </font>
    <font>
      <b/>
      <sz val="20"/>
      <name val="Calibri"/>
      <family val="2"/>
      <charset val="204"/>
    </font>
    <font>
      <b/>
      <vertAlign val="superscript"/>
      <sz val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BD4B4"/>
      </patternFill>
    </fill>
    <fill>
      <patternFill patternType="solid">
        <fgColor rgb="FFB7DEE8"/>
      </patternFill>
    </fill>
    <fill>
      <patternFill patternType="solid">
        <fgColor rgb="FFEBF0DE"/>
      </patternFill>
    </fill>
    <fill>
      <patternFill patternType="solid">
        <fgColor rgb="FFFCE9D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3" fillId="0" borderId="0" applyFont="0" applyFill="0" applyBorder="0" applyAlignment="0" applyProtection="0"/>
  </cellStyleXfs>
  <cellXfs count="202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1" fontId="2" fillId="0" borderId="2" xfId="0" applyNumberFormat="1" applyFont="1" applyFill="1" applyBorder="1" applyAlignment="1">
      <alignment horizontal="center" vertical="top" shrinkToFit="1"/>
    </xf>
    <xf numFmtId="1" fontId="5" fillId="0" borderId="2" xfId="0" applyNumberFormat="1" applyFont="1" applyFill="1" applyBorder="1" applyAlignment="1">
      <alignment horizontal="center" vertical="top" shrinkToFi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wrapText="1"/>
    </xf>
    <xf numFmtId="1" fontId="24" fillId="6" borderId="7" xfId="0" applyNumberFormat="1" applyFont="1" applyFill="1" applyBorder="1" applyAlignment="1">
      <alignment horizontal="center" vertical="top" shrinkToFit="1"/>
    </xf>
    <xf numFmtId="0" fontId="25" fillId="6" borderId="7" xfId="0" applyFont="1" applyFill="1" applyBorder="1" applyAlignment="1">
      <alignment horizontal="left" vertical="top" wrapText="1"/>
    </xf>
    <xf numFmtId="0" fontId="25" fillId="6" borderId="7" xfId="0" applyFont="1" applyFill="1" applyBorder="1" applyAlignment="1">
      <alignment horizontal="center" vertical="top" wrapText="1"/>
    </xf>
    <xf numFmtId="0" fontId="20" fillId="0" borderId="7" xfId="0" applyFont="1" applyFill="1" applyBorder="1" applyAlignment="1">
      <alignment horizontal="left" wrapText="1"/>
    </xf>
    <xf numFmtId="0" fontId="31" fillId="0" borderId="7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left" vertical="top" wrapText="1"/>
    </xf>
    <xf numFmtId="1" fontId="5" fillId="0" borderId="1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left" vertical="center" wrapText="1"/>
    </xf>
    <xf numFmtId="1" fontId="5" fillId="0" borderId="8" xfId="0" applyNumberFormat="1" applyFont="1" applyFill="1" applyBorder="1" applyAlignment="1">
      <alignment horizontal="center" vertical="top" shrinkToFit="1"/>
    </xf>
    <xf numFmtId="0" fontId="6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 wrapText="1"/>
    </xf>
    <xf numFmtId="164" fontId="5" fillId="0" borderId="8" xfId="0" applyNumberFormat="1" applyFont="1" applyFill="1" applyBorder="1" applyAlignment="1">
      <alignment horizontal="center" vertical="top" shrinkToFit="1"/>
    </xf>
    <xf numFmtId="0" fontId="0" fillId="0" borderId="8" xfId="0" applyFill="1" applyBorder="1" applyAlignment="1">
      <alignment horizontal="left" wrapText="1"/>
    </xf>
    <xf numFmtId="0" fontId="0" fillId="0" borderId="8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 indent="2"/>
    </xf>
    <xf numFmtId="2" fontId="5" fillId="0" borderId="8" xfId="0" applyNumberFormat="1" applyFont="1" applyFill="1" applyBorder="1" applyAlignment="1">
      <alignment horizontal="center" vertical="top" shrinkToFit="1"/>
    </xf>
    <xf numFmtId="1" fontId="5" fillId="0" borderId="8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 wrapText="1" indent="2"/>
    </xf>
    <xf numFmtId="0" fontId="7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top" wrapText="1"/>
    </xf>
    <xf numFmtId="1" fontId="8" fillId="0" borderId="8" xfId="0" applyNumberFormat="1" applyFont="1" applyFill="1" applyBorder="1" applyAlignment="1">
      <alignment horizontal="center" vertical="top" shrinkToFit="1"/>
    </xf>
    <xf numFmtId="164" fontId="5" fillId="0" borderId="8" xfId="0" applyNumberFormat="1" applyFont="1" applyFill="1" applyBorder="1" applyAlignment="1">
      <alignment horizontal="right" vertical="top" indent="2" shrinkToFit="1"/>
    </xf>
    <xf numFmtId="0" fontId="0" fillId="0" borderId="8" xfId="0" applyFill="1" applyBorder="1" applyAlignment="1">
      <alignment horizontal="left" vertical="top" wrapText="1" indent="1"/>
    </xf>
    <xf numFmtId="0" fontId="14" fillId="0" borderId="8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center" vertical="center" wrapText="1"/>
    </xf>
    <xf numFmtId="1" fontId="22" fillId="0" borderId="8" xfId="0" applyNumberFormat="1" applyFont="1" applyFill="1" applyBorder="1" applyAlignment="1">
      <alignment horizontal="center" vertical="center" shrinkToFit="1"/>
    </xf>
    <xf numFmtId="164" fontId="22" fillId="0" borderId="8" xfId="0" applyNumberFormat="1" applyFont="1" applyFill="1" applyBorder="1" applyAlignment="1">
      <alignment horizontal="center" vertical="top" shrinkToFit="1"/>
    </xf>
    <xf numFmtId="164" fontId="5" fillId="0" borderId="8" xfId="0" applyNumberFormat="1" applyFont="1" applyFill="1" applyBorder="1" applyAlignment="1">
      <alignment horizontal="right" vertical="top" indent="1" shrinkToFit="1"/>
    </xf>
    <xf numFmtId="0" fontId="7" fillId="0" borderId="8" xfId="0" applyFont="1" applyFill="1" applyBorder="1" applyAlignment="1">
      <alignment horizontal="center" vertical="center" wrapText="1"/>
    </xf>
    <xf numFmtId="164" fontId="22" fillId="0" borderId="8" xfId="0" applyNumberFormat="1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left" vertical="top" wrapText="1" indent="2"/>
    </xf>
    <xf numFmtId="0" fontId="20" fillId="0" borderId="8" xfId="0" applyFont="1" applyFill="1" applyBorder="1" applyAlignment="1">
      <alignment horizontal="left" vertical="top" wrapText="1" indent="2"/>
    </xf>
    <xf numFmtId="1" fontId="22" fillId="0" borderId="8" xfId="0" applyNumberFormat="1" applyFont="1" applyFill="1" applyBorder="1" applyAlignment="1">
      <alignment horizontal="center" vertical="top" shrinkToFit="1"/>
    </xf>
    <xf numFmtId="0" fontId="20" fillId="0" borderId="8" xfId="0" applyFont="1" applyFill="1" applyBorder="1" applyAlignment="1">
      <alignment horizontal="center" vertical="top" wrapText="1"/>
    </xf>
    <xf numFmtId="2" fontId="5" fillId="0" borderId="8" xfId="0" applyNumberFormat="1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center" wrapText="1" indent="2"/>
    </xf>
    <xf numFmtId="0" fontId="0" fillId="5" borderId="8" xfId="0" applyFill="1" applyBorder="1" applyAlignment="1">
      <alignment horizontal="left" wrapText="1"/>
    </xf>
    <xf numFmtId="0" fontId="7" fillId="0" borderId="8" xfId="0" applyFont="1" applyFill="1" applyBorder="1" applyAlignment="1">
      <alignment horizontal="right" vertical="center" wrapText="1" indent="2"/>
    </xf>
    <xf numFmtId="0" fontId="6" fillId="0" borderId="8" xfId="0" applyFont="1" applyFill="1" applyBorder="1" applyAlignment="1">
      <alignment horizontal="right" vertical="top" wrapText="1" indent="2"/>
    </xf>
    <xf numFmtId="0" fontId="20" fillId="0" borderId="8" xfId="0" applyFont="1" applyFill="1" applyBorder="1" applyAlignment="1">
      <alignment horizontal="left" vertical="top" wrapText="1" indent="1"/>
    </xf>
    <xf numFmtId="0" fontId="7" fillId="0" borderId="8" xfId="0" applyFont="1" applyFill="1" applyBorder="1" applyAlignment="1">
      <alignment horizontal="left" vertical="top" wrapText="1" indent="2"/>
    </xf>
    <xf numFmtId="0" fontId="29" fillId="0" borderId="8" xfId="0" applyFont="1" applyFill="1" applyBorder="1" applyAlignment="1">
      <alignment horizontal="center" vertical="top" wrapText="1"/>
    </xf>
    <xf numFmtId="0" fontId="30" fillId="0" borderId="8" xfId="0" applyFont="1" applyFill="1" applyBorder="1" applyAlignment="1">
      <alignment horizontal="center" vertical="top" wrapText="1"/>
    </xf>
    <xf numFmtId="164" fontId="5" fillId="0" borderId="8" xfId="0" applyNumberFormat="1" applyFont="1" applyFill="1" applyBorder="1" applyAlignment="1">
      <alignment horizontal="right" vertical="center" indent="1" shrinkToFit="1"/>
    </xf>
    <xf numFmtId="164" fontId="5" fillId="0" borderId="8" xfId="0" applyNumberFormat="1" applyFont="1" applyFill="1" applyBorder="1" applyAlignment="1">
      <alignment horizontal="right" vertical="center" indent="2" shrinkToFit="1"/>
    </xf>
    <xf numFmtId="1" fontId="28" fillId="0" borderId="8" xfId="0" applyNumberFormat="1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left" vertical="top" wrapText="1"/>
    </xf>
    <xf numFmtId="0" fontId="27" fillId="0" borderId="8" xfId="0" applyFont="1" applyFill="1" applyBorder="1" applyAlignment="1">
      <alignment horizontal="left" vertical="top" wrapText="1" indent="2"/>
    </xf>
    <xf numFmtId="0" fontId="27" fillId="0" borderId="8" xfId="0" applyFont="1" applyFill="1" applyBorder="1" applyAlignment="1">
      <alignment horizontal="center" vertical="top" wrapText="1"/>
    </xf>
    <xf numFmtId="0" fontId="30" fillId="0" borderId="8" xfId="0" applyFont="1" applyFill="1" applyBorder="1" applyAlignment="1">
      <alignment horizontal="left" vertical="top" wrapText="1" indent="2"/>
    </xf>
    <xf numFmtId="164" fontId="28" fillId="0" borderId="8" xfId="0" applyNumberFormat="1" applyFont="1" applyFill="1" applyBorder="1" applyAlignment="1">
      <alignment horizontal="right" vertical="center" indent="1" shrinkToFit="1"/>
    </xf>
    <xf numFmtId="164" fontId="8" fillId="0" borderId="8" xfId="0" applyNumberFormat="1" applyFont="1" applyFill="1" applyBorder="1" applyAlignment="1">
      <alignment horizontal="center" vertical="top" shrinkToFit="1"/>
    </xf>
    <xf numFmtId="0" fontId="32" fillId="0" borderId="2" xfId="0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shrinkToFit="1"/>
    </xf>
    <xf numFmtId="2" fontId="22" fillId="0" borderId="8" xfId="0" applyNumberFormat="1" applyFont="1" applyFill="1" applyBorder="1" applyAlignment="1">
      <alignment horizontal="center" vertical="top" shrinkToFit="1"/>
    </xf>
    <xf numFmtId="0" fontId="20" fillId="0" borderId="8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center" wrapText="1"/>
    </xf>
    <xf numFmtId="2" fontId="0" fillId="0" borderId="8" xfId="1" applyNumberFormat="1" applyFont="1" applyFill="1" applyBorder="1" applyAlignment="1">
      <alignment horizontal="center" wrapText="1"/>
    </xf>
    <xf numFmtId="2" fontId="27" fillId="0" borderId="8" xfId="0" applyNumberFormat="1" applyFont="1" applyFill="1" applyBorder="1" applyAlignment="1">
      <alignment horizontal="center" vertical="top" wrapText="1"/>
    </xf>
    <xf numFmtId="2" fontId="0" fillId="0" borderId="8" xfId="1" applyNumberFormat="1" applyFont="1" applyFill="1" applyBorder="1" applyAlignment="1">
      <alignment horizontal="center" vertical="top" wrapText="1"/>
    </xf>
    <xf numFmtId="2" fontId="0" fillId="0" borderId="8" xfId="0" applyNumberFormat="1" applyFill="1" applyBorder="1" applyAlignment="1">
      <alignment horizontal="center" vertical="top" wrapText="1"/>
    </xf>
    <xf numFmtId="2" fontId="8" fillId="0" borderId="8" xfId="1" applyNumberFormat="1" applyFont="1" applyFill="1" applyBorder="1" applyAlignment="1">
      <alignment horizontal="center" vertical="top" shrinkToFit="1"/>
    </xf>
    <xf numFmtId="2" fontId="20" fillId="0" borderId="8" xfId="0" applyNumberFormat="1" applyFont="1" applyFill="1" applyBorder="1" applyAlignment="1">
      <alignment horizontal="center" vertical="top" wrapText="1"/>
    </xf>
    <xf numFmtId="1" fontId="5" fillId="0" borderId="8" xfId="0" applyNumberFormat="1" applyFont="1" applyFill="1" applyBorder="1" applyAlignment="1">
      <alignment horizontal="center" vertical="top" wrapText="1" shrinkToFit="1"/>
    </xf>
    <xf numFmtId="2" fontId="5" fillId="0" borderId="8" xfId="0" applyNumberFormat="1" applyFont="1" applyFill="1" applyBorder="1" applyAlignment="1">
      <alignment horizontal="center" vertical="top" wrapText="1" shrinkToFit="1"/>
    </xf>
    <xf numFmtId="2" fontId="8" fillId="0" borderId="8" xfId="0" applyNumberFormat="1" applyFont="1" applyFill="1" applyBorder="1" applyAlignment="1">
      <alignment horizontal="center" vertical="top" shrinkToFit="1"/>
    </xf>
    <xf numFmtId="2" fontId="7" fillId="0" borderId="8" xfId="0" applyNumberFormat="1" applyFont="1" applyFill="1" applyBorder="1" applyAlignment="1">
      <alignment horizontal="center" vertical="top" wrapText="1"/>
    </xf>
    <xf numFmtId="2" fontId="0" fillId="0" borderId="8" xfId="0" applyNumberFormat="1" applyFill="1" applyBorder="1" applyAlignment="1">
      <alignment horizontal="left" vertical="top" wrapText="1" indent="1"/>
    </xf>
    <xf numFmtId="0" fontId="14" fillId="0" borderId="8" xfId="0" applyFont="1" applyFill="1" applyBorder="1" applyAlignment="1">
      <alignment horizontal="left" vertical="top" wrapText="1" indent="1"/>
    </xf>
    <xf numFmtId="2" fontId="0" fillId="0" borderId="8" xfId="0" applyNumberFormat="1" applyFill="1" applyBorder="1" applyAlignment="1">
      <alignment horizontal="left" vertical="top" wrapText="1" indent="2"/>
    </xf>
    <xf numFmtId="2" fontId="6" fillId="0" borderId="8" xfId="0" applyNumberFormat="1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right" vertical="top" indent="1" shrinkToFit="1"/>
    </xf>
    <xf numFmtId="2" fontId="22" fillId="0" borderId="8" xfId="0" applyNumberFormat="1" applyFont="1" applyFill="1" applyBorder="1" applyAlignment="1">
      <alignment horizontal="right" vertical="top" indent="1" shrinkToFit="1"/>
    </xf>
    <xf numFmtId="2" fontId="5" fillId="0" borderId="8" xfId="0" applyNumberFormat="1" applyFont="1" applyFill="1" applyBorder="1" applyAlignment="1">
      <alignment horizontal="right" vertical="center" indent="1" shrinkToFit="1"/>
    </xf>
    <xf numFmtId="2" fontId="5" fillId="0" borderId="8" xfId="0" applyNumberFormat="1" applyFont="1" applyFill="1" applyBorder="1" applyAlignment="1">
      <alignment horizontal="right" vertical="top" indent="2" shrinkToFit="1"/>
    </xf>
    <xf numFmtId="0" fontId="34" fillId="0" borderId="8" xfId="0" applyFont="1" applyFill="1" applyBorder="1" applyAlignment="1">
      <alignment horizontal="center" vertical="top" wrapText="1"/>
    </xf>
    <xf numFmtId="0" fontId="34" fillId="0" borderId="8" xfId="0" applyFont="1" applyFill="1" applyBorder="1" applyAlignment="1">
      <alignment horizontal="left" vertical="top" wrapText="1" indent="2"/>
    </xf>
    <xf numFmtId="0" fontId="34" fillId="0" borderId="8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left" vertical="top" wrapText="1" indent="1"/>
    </xf>
    <xf numFmtId="0" fontId="27" fillId="0" borderId="8" xfId="0" applyFont="1" applyFill="1" applyBorder="1" applyAlignment="1">
      <alignment horizontal="center" vertical="center" wrapText="1"/>
    </xf>
    <xf numFmtId="2" fontId="27" fillId="0" borderId="8" xfId="0" applyNumberFormat="1" applyFont="1" applyFill="1" applyBorder="1" applyAlignment="1">
      <alignment horizontal="center" vertical="center" wrapText="1"/>
    </xf>
    <xf numFmtId="2" fontId="20" fillId="0" borderId="8" xfId="0" applyNumberFormat="1" applyFont="1" applyFill="1" applyBorder="1" applyAlignment="1">
      <alignment horizontal="left" vertical="top" wrapText="1" indent="2"/>
    </xf>
    <xf numFmtId="2" fontId="0" fillId="0" borderId="8" xfId="0" applyNumberFormat="1" applyFill="1" applyBorder="1" applyAlignment="1">
      <alignment horizontal="left" vertical="top" wrapText="1"/>
    </xf>
    <xf numFmtId="2" fontId="21" fillId="0" borderId="8" xfId="0" applyNumberFormat="1" applyFont="1" applyFill="1" applyBorder="1" applyAlignment="1">
      <alignment horizontal="center" vertical="center" wrapText="1"/>
    </xf>
    <xf numFmtId="2" fontId="21" fillId="0" borderId="8" xfId="0" applyNumberFormat="1" applyFont="1" applyFill="1" applyBorder="1" applyAlignment="1">
      <alignment horizontal="center" vertical="top" wrapText="1"/>
    </xf>
    <xf numFmtId="2" fontId="20" fillId="0" borderId="2" xfId="0" applyNumberFormat="1" applyFont="1" applyFill="1" applyBorder="1" applyAlignment="1">
      <alignment horizontal="center" vertical="top" shrinkToFit="1"/>
    </xf>
    <xf numFmtId="4" fontId="20" fillId="0" borderId="2" xfId="0" applyNumberFormat="1" applyFont="1" applyFill="1" applyBorder="1" applyAlignment="1">
      <alignment horizontal="center" vertical="top" shrinkToFit="1"/>
    </xf>
    <xf numFmtId="2" fontId="20" fillId="0" borderId="8" xfId="0" applyNumberFormat="1" applyFont="1" applyFill="1" applyBorder="1" applyAlignment="1">
      <alignment horizontal="left" vertical="top" wrapText="1" indent="1"/>
    </xf>
    <xf numFmtId="2" fontId="22" fillId="0" borderId="8" xfId="0" applyNumberFormat="1" applyFont="1" applyFill="1" applyBorder="1" applyAlignment="1">
      <alignment horizontal="center" vertical="center" shrinkToFit="1"/>
    </xf>
    <xf numFmtId="2" fontId="0" fillId="0" borderId="8" xfId="0" applyNumberFormat="1" applyFill="1" applyBorder="1" applyAlignment="1">
      <alignment horizontal="left" vertical="center" wrapText="1"/>
    </xf>
    <xf numFmtId="2" fontId="7" fillId="0" borderId="8" xfId="0" applyNumberFormat="1" applyFont="1" applyFill="1" applyBorder="1" applyAlignment="1">
      <alignment horizontal="left" vertical="top" wrapText="1" indent="2"/>
    </xf>
    <xf numFmtId="2" fontId="29" fillId="0" borderId="8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right" vertical="top" wrapText="1" indent="2"/>
    </xf>
    <xf numFmtId="2" fontId="30" fillId="0" borderId="8" xfId="0" applyNumberFormat="1" applyFont="1" applyFill="1" applyBorder="1" applyAlignment="1">
      <alignment horizontal="center" vertical="top" wrapText="1"/>
    </xf>
    <xf numFmtId="2" fontId="27" fillId="0" borderId="8" xfId="0" applyNumberFormat="1" applyFont="1" applyFill="1" applyBorder="1" applyAlignment="1">
      <alignment horizontal="center" wrapText="1"/>
    </xf>
    <xf numFmtId="2" fontId="23" fillId="0" borderId="8" xfId="0" applyNumberFormat="1" applyFont="1" applyFill="1" applyBorder="1" applyAlignment="1">
      <alignment horizontal="center" vertical="top" shrinkToFit="1"/>
    </xf>
    <xf numFmtId="0" fontId="20" fillId="0" borderId="8" xfId="0" applyFont="1" applyFill="1" applyBorder="1" applyAlignment="1">
      <alignment horizontal="center" wrapText="1"/>
    </xf>
    <xf numFmtId="2" fontId="28" fillId="0" borderId="8" xfId="0" applyNumberFormat="1" applyFont="1" applyFill="1" applyBorder="1" applyAlignment="1">
      <alignment horizontal="center" vertical="center" shrinkToFit="1"/>
    </xf>
    <xf numFmtId="2" fontId="28" fillId="0" borderId="8" xfId="0" applyNumberFormat="1" applyFont="1" applyFill="1" applyBorder="1" applyAlignment="1">
      <alignment horizontal="center" vertical="top" shrinkToFit="1"/>
    </xf>
    <xf numFmtId="0" fontId="1" fillId="7" borderId="8" xfId="0" applyFont="1" applyFill="1" applyBorder="1" applyAlignment="1">
      <alignment horizontal="left" vertical="top" wrapText="1"/>
    </xf>
    <xf numFmtId="0" fontId="6" fillId="7" borderId="8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center" vertical="center" wrapText="1"/>
    </xf>
    <xf numFmtId="1" fontId="5" fillId="7" borderId="8" xfId="0" applyNumberFormat="1" applyFont="1" applyFill="1" applyBorder="1" applyAlignment="1">
      <alignment horizontal="center" vertical="center" shrinkToFit="1"/>
    </xf>
    <xf numFmtId="0" fontId="6" fillId="7" borderId="8" xfId="0" applyFont="1" applyFill="1" applyBorder="1" applyAlignment="1">
      <alignment horizontal="center" vertical="top" wrapText="1"/>
    </xf>
    <xf numFmtId="1" fontId="5" fillId="0" borderId="7" xfId="0" applyNumberFormat="1" applyFont="1" applyFill="1" applyBorder="1" applyAlignment="1">
      <alignment horizontal="center" vertical="top" shrinkToFit="1"/>
    </xf>
    <xf numFmtId="0" fontId="6" fillId="0" borderId="7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Fill="1" applyBorder="1" applyAlignment="1">
      <alignment horizontal="center" vertical="top" shrinkToFit="1"/>
    </xf>
    <xf numFmtId="0" fontId="0" fillId="0" borderId="8" xfId="0" applyFill="1" applyBorder="1" applyAlignment="1">
      <alignment horizontal="center" vertical="center" wrapText="1"/>
    </xf>
    <xf numFmtId="2" fontId="24" fillId="6" borderId="7" xfId="0" applyNumberFormat="1" applyFont="1" applyFill="1" applyBorder="1" applyAlignment="1">
      <alignment horizontal="center" vertical="top" shrinkToFit="1"/>
    </xf>
    <xf numFmtId="0" fontId="27" fillId="0" borderId="8" xfId="0" applyFont="1" applyFill="1" applyBorder="1" applyAlignment="1">
      <alignment horizontal="center" wrapText="1"/>
    </xf>
    <xf numFmtId="165" fontId="24" fillId="6" borderId="7" xfId="0" applyNumberFormat="1" applyFont="1" applyFill="1" applyBorder="1" applyAlignment="1">
      <alignment horizontal="center" vertical="top" shrinkToFit="1"/>
    </xf>
    <xf numFmtId="1" fontId="24" fillId="6" borderId="16" xfId="0" applyNumberFormat="1" applyFont="1" applyFill="1" applyBorder="1" applyAlignment="1">
      <alignment horizontal="center" vertical="top" shrinkToFit="1"/>
    </xf>
    <xf numFmtId="0" fontId="3" fillId="6" borderId="17" xfId="0" applyFont="1" applyFill="1" applyBorder="1" applyAlignment="1">
      <alignment horizontal="left" vertical="top" wrapText="1"/>
    </xf>
    <xf numFmtId="0" fontId="25" fillId="6" borderId="1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center" vertical="top" shrinkToFit="1"/>
    </xf>
    <xf numFmtId="4" fontId="24" fillId="6" borderId="18" xfId="0" applyNumberFormat="1" applyFont="1" applyFill="1" applyBorder="1" applyAlignment="1">
      <alignment horizontal="center" vertical="top" shrinkToFit="1"/>
    </xf>
    <xf numFmtId="1" fontId="24" fillId="6" borderId="7" xfId="0" applyNumberFormat="1" applyFont="1" applyFill="1" applyBorder="1" applyAlignment="1">
      <alignment vertical="center" shrinkToFit="1"/>
    </xf>
    <xf numFmtId="0" fontId="3" fillId="6" borderId="7" xfId="0" applyFont="1" applyFill="1" applyBorder="1" applyAlignment="1">
      <alignment vertical="center" wrapText="1"/>
    </xf>
    <xf numFmtId="0" fontId="25" fillId="6" borderId="7" xfId="0" applyFont="1" applyFill="1" applyBorder="1" applyAlignment="1">
      <alignment vertical="center" wrapText="1"/>
    </xf>
    <xf numFmtId="2" fontId="24" fillId="6" borderId="7" xfId="0" applyNumberFormat="1" applyFont="1" applyFill="1" applyBorder="1" applyAlignment="1">
      <alignment vertical="center" shrinkToFit="1"/>
    </xf>
    <xf numFmtId="0" fontId="24" fillId="0" borderId="7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 wrapText="1"/>
    </xf>
    <xf numFmtId="2" fontId="24" fillId="0" borderId="7" xfId="0" applyNumberFormat="1" applyFon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2" xfId="0" applyFont="1" applyFill="1" applyBorder="1" applyAlignment="1">
      <alignment vertical="top" wrapText="1"/>
    </xf>
    <xf numFmtId="0" fontId="0" fillId="0" borderId="2" xfId="0" applyFill="1" applyBorder="1" applyAlignment="1">
      <alignment wrapText="1"/>
    </xf>
    <xf numFmtId="1" fontId="2" fillId="0" borderId="2" xfId="0" applyNumberFormat="1" applyFont="1" applyFill="1" applyBorder="1" applyAlignment="1">
      <alignment vertical="top" shrinkToFit="1"/>
    </xf>
    <xf numFmtId="0" fontId="7" fillId="0" borderId="8" xfId="0" applyFont="1" applyFill="1" applyBorder="1" applyAlignment="1">
      <alignment vertical="top" wrapText="1"/>
    </xf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vertical="top" wrapText="1"/>
    </xf>
    <xf numFmtId="0" fontId="0" fillId="0" borderId="8" xfId="0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top" wrapText="1"/>
    </xf>
    <xf numFmtId="0" fontId="0" fillId="5" borderId="8" xfId="0" applyFill="1" applyBorder="1" applyAlignment="1">
      <alignment wrapText="1"/>
    </xf>
    <xf numFmtId="0" fontId="27" fillId="0" borderId="8" xfId="0" applyFont="1" applyFill="1" applyBorder="1" applyAlignment="1">
      <alignment vertical="top" wrapText="1"/>
    </xf>
    <xf numFmtId="0" fontId="0" fillId="0" borderId="7" xfId="0" applyFill="1" applyBorder="1" applyAlignment="1">
      <alignment wrapText="1"/>
    </xf>
    <xf numFmtId="0" fontId="0" fillId="0" borderId="0" xfId="0" applyFill="1" applyBorder="1" applyAlignment="1">
      <alignment vertical="top"/>
    </xf>
    <xf numFmtId="0" fontId="0" fillId="0" borderId="13" xfId="0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7" fillId="0" borderId="13" xfId="0" applyFont="1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top" wrapText="1"/>
    </xf>
    <xf numFmtId="0" fontId="0" fillId="6" borderId="0" xfId="0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 indent="12"/>
    </xf>
    <xf numFmtId="0" fontId="1" fillId="0" borderId="6" xfId="0" applyFont="1" applyFill="1" applyBorder="1" applyAlignment="1">
      <alignment horizontal="left" vertical="top" wrapText="1" indent="2"/>
    </xf>
    <xf numFmtId="0" fontId="1" fillId="0" borderId="5" xfId="0" applyFont="1" applyFill="1" applyBorder="1" applyAlignment="1">
      <alignment horizontal="left" vertical="top" wrapText="1" indent="2"/>
    </xf>
    <xf numFmtId="0" fontId="1" fillId="0" borderId="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left" vertical="top" wrapText="1" indent="4"/>
    </xf>
    <xf numFmtId="0" fontId="4" fillId="3" borderId="7" xfId="0" applyFont="1" applyFill="1" applyBorder="1" applyAlignment="1">
      <alignment horizontal="left" vertical="top" wrapText="1" indent="4"/>
    </xf>
    <xf numFmtId="0" fontId="4" fillId="3" borderId="10" xfId="0" applyFont="1" applyFill="1" applyBorder="1" applyAlignment="1">
      <alignment horizontal="left" vertical="top" wrapText="1" indent="4"/>
    </xf>
    <xf numFmtId="0" fontId="4" fillId="3" borderId="8" xfId="0" applyFont="1" applyFill="1" applyBorder="1" applyAlignment="1">
      <alignment horizontal="left" vertical="top" wrapText="1" indent="4"/>
    </xf>
    <xf numFmtId="0" fontId="1" fillId="4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0" fillId="0" borderId="13" xfId="0" applyFill="1" applyBorder="1" applyAlignment="1">
      <alignment vertical="center" wrapText="1"/>
    </xf>
    <xf numFmtId="0" fontId="1" fillId="5" borderId="8" xfId="0" applyFont="1" applyFill="1" applyBorder="1" applyAlignment="1">
      <alignment horizontal="left" vertical="top" wrapText="1"/>
    </xf>
    <xf numFmtId="0" fontId="13" fillId="5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horizontal="left" vertical="top" wrapText="1" indent="4"/>
    </xf>
    <xf numFmtId="0" fontId="13" fillId="4" borderId="8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26" fillId="3" borderId="8" xfId="0" applyFont="1" applyFill="1" applyBorder="1" applyAlignment="1">
      <alignment horizontal="left" vertical="top" wrapText="1" indent="4"/>
    </xf>
    <xf numFmtId="0" fontId="13" fillId="4" borderId="4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28648</xdr:colOff>
      <xdr:row>0</xdr:row>
      <xdr:rowOff>692195</xdr:rowOff>
    </xdr:from>
    <xdr:ext cx="2209800" cy="430530"/>
    <xdr:grpSp>
      <xdr:nvGrpSpPr>
        <xdr:cNvPr id="6" name="Group 6"/>
        <xdr:cNvGrpSpPr/>
      </xdr:nvGrpSpPr>
      <xdr:grpSpPr>
        <a:xfrm>
          <a:off x="10374769" y="692195"/>
          <a:ext cx="2209800" cy="430530"/>
          <a:chOff x="0" y="0"/>
          <a:chExt cx="2209800" cy="430530"/>
        </a:xfrm>
      </xdr:grpSpPr>
      <xdr:sp macro="" textlink="">
        <xdr:nvSpPr>
          <xdr:cNvPr id="7" name="Shape 7"/>
          <xdr:cNvSpPr/>
        </xdr:nvSpPr>
        <xdr:spPr>
          <a:xfrm>
            <a:off x="0" y="425120"/>
            <a:ext cx="2209800" cy="0"/>
          </a:xfrm>
          <a:custGeom>
            <a:avLst/>
            <a:gdLst/>
            <a:ahLst/>
            <a:cxnLst/>
            <a:rect l="0" t="0" r="0" b="0"/>
            <a:pathLst>
              <a:path w="2209800">
                <a:moveTo>
                  <a:pt x="0" y="0"/>
                </a:moveTo>
                <a:lnTo>
                  <a:pt x="2209592" y="0"/>
                </a:lnTo>
              </a:path>
            </a:pathLst>
          </a:custGeom>
          <a:ln w="9906">
            <a:solidFill>
              <a:srgbClr val="000000"/>
            </a:solidFill>
          </a:ln>
        </xdr:spPr>
      </xdr:sp>
      <xdr:sp macro="" textlink="">
        <xdr:nvSpPr>
          <xdr:cNvPr id="8" name="Shape 8"/>
          <xdr:cNvSpPr/>
        </xdr:nvSpPr>
        <xdr:spPr>
          <a:xfrm>
            <a:off x="836374" y="0"/>
            <a:ext cx="417195" cy="414655"/>
          </a:xfrm>
          <a:custGeom>
            <a:avLst/>
            <a:gdLst/>
            <a:ahLst/>
            <a:cxnLst/>
            <a:rect l="0" t="0" r="0" b="0"/>
            <a:pathLst>
              <a:path w="417195" h="414655">
                <a:moveTo>
                  <a:pt x="75172" y="326592"/>
                </a:moveTo>
                <a:lnTo>
                  <a:pt x="38880" y="350189"/>
                </a:lnTo>
                <a:lnTo>
                  <a:pt x="15767" y="372990"/>
                </a:lnTo>
                <a:lnTo>
                  <a:pt x="3563" y="392765"/>
                </a:lnTo>
                <a:lnTo>
                  <a:pt x="0" y="407285"/>
                </a:lnTo>
                <a:lnTo>
                  <a:pt x="0" y="414081"/>
                </a:lnTo>
                <a:lnTo>
                  <a:pt x="31852" y="414081"/>
                </a:lnTo>
                <a:lnTo>
                  <a:pt x="34325" y="413231"/>
                </a:lnTo>
                <a:lnTo>
                  <a:pt x="8069" y="413231"/>
                </a:lnTo>
                <a:lnTo>
                  <a:pt x="11745" y="397782"/>
                </a:lnTo>
                <a:lnTo>
                  <a:pt x="25375" y="375963"/>
                </a:lnTo>
                <a:lnTo>
                  <a:pt x="47128" y="351118"/>
                </a:lnTo>
                <a:lnTo>
                  <a:pt x="75172" y="326592"/>
                </a:lnTo>
                <a:close/>
              </a:path>
              <a:path w="417195" h="414655">
                <a:moveTo>
                  <a:pt x="178375" y="0"/>
                </a:moveTo>
                <a:lnTo>
                  <a:pt x="170027" y="5574"/>
                </a:lnTo>
                <a:lnTo>
                  <a:pt x="165740" y="18474"/>
                </a:lnTo>
                <a:lnTo>
                  <a:pt x="164160" y="32967"/>
                </a:lnTo>
                <a:lnTo>
                  <a:pt x="163935" y="43319"/>
                </a:lnTo>
                <a:lnTo>
                  <a:pt x="164240" y="52682"/>
                </a:lnTo>
                <a:lnTo>
                  <a:pt x="170252" y="95623"/>
                </a:lnTo>
                <a:lnTo>
                  <a:pt x="178375" y="130382"/>
                </a:lnTo>
                <a:lnTo>
                  <a:pt x="172083" y="153405"/>
                </a:lnTo>
                <a:lnTo>
                  <a:pt x="155087" y="196672"/>
                </a:lnTo>
                <a:lnTo>
                  <a:pt x="130200" y="251513"/>
                </a:lnTo>
                <a:lnTo>
                  <a:pt x="100239" y="309260"/>
                </a:lnTo>
                <a:lnTo>
                  <a:pt x="68020" y="361242"/>
                </a:lnTo>
                <a:lnTo>
                  <a:pt x="36358" y="398788"/>
                </a:lnTo>
                <a:lnTo>
                  <a:pt x="8069" y="413231"/>
                </a:lnTo>
                <a:lnTo>
                  <a:pt x="34325" y="413231"/>
                </a:lnTo>
                <a:lnTo>
                  <a:pt x="35734" y="412746"/>
                </a:lnTo>
                <a:lnTo>
                  <a:pt x="57706" y="393641"/>
                </a:lnTo>
                <a:lnTo>
                  <a:pt x="84376" y="359805"/>
                </a:lnTo>
                <a:lnTo>
                  <a:pt x="115943" y="309604"/>
                </a:lnTo>
                <a:lnTo>
                  <a:pt x="120116" y="308330"/>
                </a:lnTo>
                <a:lnTo>
                  <a:pt x="115943" y="308330"/>
                </a:lnTo>
                <a:lnTo>
                  <a:pt x="146064" y="253179"/>
                </a:lnTo>
                <a:lnTo>
                  <a:pt x="166111" y="210809"/>
                </a:lnTo>
                <a:lnTo>
                  <a:pt x="178594" y="178552"/>
                </a:lnTo>
                <a:lnTo>
                  <a:pt x="186019" y="153740"/>
                </a:lnTo>
                <a:lnTo>
                  <a:pt x="200927" y="153740"/>
                </a:lnTo>
                <a:lnTo>
                  <a:pt x="191540" y="129108"/>
                </a:lnTo>
                <a:lnTo>
                  <a:pt x="194609" y="107448"/>
                </a:lnTo>
                <a:lnTo>
                  <a:pt x="186019" y="107448"/>
                </a:lnTo>
                <a:lnTo>
                  <a:pt x="181135" y="88814"/>
                </a:lnTo>
                <a:lnTo>
                  <a:pt x="177844" y="70818"/>
                </a:lnTo>
                <a:lnTo>
                  <a:pt x="175986" y="53936"/>
                </a:lnTo>
                <a:lnTo>
                  <a:pt x="175402" y="38647"/>
                </a:lnTo>
                <a:lnTo>
                  <a:pt x="175541" y="32230"/>
                </a:lnTo>
                <a:lnTo>
                  <a:pt x="176517" y="21394"/>
                </a:lnTo>
                <a:lnTo>
                  <a:pt x="179164" y="10159"/>
                </a:lnTo>
                <a:lnTo>
                  <a:pt x="184320" y="2548"/>
                </a:lnTo>
                <a:lnTo>
                  <a:pt x="194665" y="2548"/>
                </a:lnTo>
                <a:lnTo>
                  <a:pt x="189205" y="424"/>
                </a:lnTo>
                <a:lnTo>
                  <a:pt x="178375" y="0"/>
                </a:lnTo>
                <a:close/>
              </a:path>
              <a:path w="417195" h="414655">
                <a:moveTo>
                  <a:pt x="412810" y="307481"/>
                </a:moveTo>
                <a:lnTo>
                  <a:pt x="400919" y="307481"/>
                </a:lnTo>
                <a:lnTo>
                  <a:pt x="396247" y="311727"/>
                </a:lnTo>
                <a:lnTo>
                  <a:pt x="396247" y="323195"/>
                </a:lnTo>
                <a:lnTo>
                  <a:pt x="400919" y="327442"/>
                </a:lnTo>
                <a:lnTo>
                  <a:pt x="412810" y="327442"/>
                </a:lnTo>
                <a:lnTo>
                  <a:pt x="414934" y="325318"/>
                </a:lnTo>
                <a:lnTo>
                  <a:pt x="402193" y="325318"/>
                </a:lnTo>
                <a:lnTo>
                  <a:pt x="398371" y="321920"/>
                </a:lnTo>
                <a:lnTo>
                  <a:pt x="398371" y="313002"/>
                </a:lnTo>
                <a:lnTo>
                  <a:pt x="402193" y="309604"/>
                </a:lnTo>
                <a:lnTo>
                  <a:pt x="414934" y="309604"/>
                </a:lnTo>
                <a:lnTo>
                  <a:pt x="412810" y="307481"/>
                </a:lnTo>
                <a:close/>
              </a:path>
              <a:path w="417195" h="414655">
                <a:moveTo>
                  <a:pt x="414934" y="309604"/>
                </a:moveTo>
                <a:lnTo>
                  <a:pt x="411536" y="309604"/>
                </a:lnTo>
                <a:lnTo>
                  <a:pt x="414509" y="313002"/>
                </a:lnTo>
                <a:lnTo>
                  <a:pt x="414509" y="321920"/>
                </a:lnTo>
                <a:lnTo>
                  <a:pt x="411536" y="325318"/>
                </a:lnTo>
                <a:lnTo>
                  <a:pt x="414934" y="325318"/>
                </a:lnTo>
                <a:lnTo>
                  <a:pt x="417057" y="323195"/>
                </a:lnTo>
                <a:lnTo>
                  <a:pt x="417057" y="311727"/>
                </a:lnTo>
                <a:lnTo>
                  <a:pt x="414934" y="309604"/>
                </a:lnTo>
                <a:close/>
              </a:path>
              <a:path w="417195" h="414655">
                <a:moveTo>
                  <a:pt x="409413" y="310878"/>
                </a:moveTo>
                <a:lnTo>
                  <a:pt x="402618" y="310878"/>
                </a:lnTo>
                <a:lnTo>
                  <a:pt x="402618" y="323195"/>
                </a:lnTo>
                <a:lnTo>
                  <a:pt x="404741" y="323195"/>
                </a:lnTo>
                <a:lnTo>
                  <a:pt x="404741" y="318523"/>
                </a:lnTo>
                <a:lnTo>
                  <a:pt x="410121" y="318523"/>
                </a:lnTo>
                <a:lnTo>
                  <a:pt x="409838" y="318098"/>
                </a:lnTo>
                <a:lnTo>
                  <a:pt x="408563" y="317673"/>
                </a:lnTo>
                <a:lnTo>
                  <a:pt x="411112" y="316824"/>
                </a:lnTo>
                <a:lnTo>
                  <a:pt x="404741" y="316824"/>
                </a:lnTo>
                <a:lnTo>
                  <a:pt x="404741" y="313427"/>
                </a:lnTo>
                <a:lnTo>
                  <a:pt x="410829" y="313427"/>
                </a:lnTo>
                <a:lnTo>
                  <a:pt x="410687" y="312577"/>
                </a:lnTo>
                <a:lnTo>
                  <a:pt x="409413" y="310878"/>
                </a:lnTo>
                <a:close/>
              </a:path>
              <a:path w="417195" h="414655">
                <a:moveTo>
                  <a:pt x="410121" y="318523"/>
                </a:moveTo>
                <a:lnTo>
                  <a:pt x="407289" y="318523"/>
                </a:lnTo>
                <a:lnTo>
                  <a:pt x="408139" y="319797"/>
                </a:lnTo>
                <a:lnTo>
                  <a:pt x="408563" y="321071"/>
                </a:lnTo>
                <a:lnTo>
                  <a:pt x="408988" y="323195"/>
                </a:lnTo>
                <a:lnTo>
                  <a:pt x="411112" y="323195"/>
                </a:lnTo>
                <a:lnTo>
                  <a:pt x="410687" y="321071"/>
                </a:lnTo>
                <a:lnTo>
                  <a:pt x="410687" y="319372"/>
                </a:lnTo>
                <a:lnTo>
                  <a:pt x="410121" y="318523"/>
                </a:lnTo>
                <a:close/>
              </a:path>
              <a:path w="417195" h="414655">
                <a:moveTo>
                  <a:pt x="410829" y="313427"/>
                </a:moveTo>
                <a:lnTo>
                  <a:pt x="407714" y="313427"/>
                </a:lnTo>
                <a:lnTo>
                  <a:pt x="408563" y="313851"/>
                </a:lnTo>
                <a:lnTo>
                  <a:pt x="408563" y="316399"/>
                </a:lnTo>
                <a:lnTo>
                  <a:pt x="407289" y="316824"/>
                </a:lnTo>
                <a:lnTo>
                  <a:pt x="411112" y="316824"/>
                </a:lnTo>
                <a:lnTo>
                  <a:pt x="411112" y="315125"/>
                </a:lnTo>
                <a:lnTo>
                  <a:pt x="410829" y="313427"/>
                </a:lnTo>
                <a:close/>
              </a:path>
              <a:path w="417195" h="414655">
                <a:moveTo>
                  <a:pt x="200927" y="153740"/>
                </a:moveTo>
                <a:lnTo>
                  <a:pt x="186019" y="153740"/>
                </a:lnTo>
                <a:lnTo>
                  <a:pt x="208940" y="199760"/>
                </a:lnTo>
                <a:lnTo>
                  <a:pt x="232737" y="231088"/>
                </a:lnTo>
                <a:lnTo>
                  <a:pt x="254941" y="251029"/>
                </a:lnTo>
                <a:lnTo>
                  <a:pt x="273083" y="262887"/>
                </a:lnTo>
                <a:lnTo>
                  <a:pt x="234913" y="270466"/>
                </a:lnTo>
                <a:lnTo>
                  <a:pt x="195150" y="280512"/>
                </a:lnTo>
                <a:lnTo>
                  <a:pt x="155069" y="293107"/>
                </a:lnTo>
                <a:lnTo>
                  <a:pt x="115943" y="308330"/>
                </a:lnTo>
                <a:lnTo>
                  <a:pt x="120116" y="308330"/>
                </a:lnTo>
                <a:lnTo>
                  <a:pt x="155733" y="297454"/>
                </a:lnTo>
                <a:lnTo>
                  <a:pt x="199185" y="287255"/>
                </a:lnTo>
                <a:lnTo>
                  <a:pt x="244230" y="279205"/>
                </a:lnTo>
                <a:lnTo>
                  <a:pt x="288797" y="273505"/>
                </a:lnTo>
                <a:lnTo>
                  <a:pt x="320688" y="273505"/>
                </a:lnTo>
                <a:lnTo>
                  <a:pt x="313855" y="270532"/>
                </a:lnTo>
                <a:lnTo>
                  <a:pt x="342662" y="269211"/>
                </a:lnTo>
                <a:lnTo>
                  <a:pt x="408395" y="269211"/>
                </a:lnTo>
                <a:lnTo>
                  <a:pt x="397362" y="263259"/>
                </a:lnTo>
                <a:lnTo>
                  <a:pt x="381521" y="259915"/>
                </a:lnTo>
                <a:lnTo>
                  <a:pt x="295168" y="259915"/>
                </a:lnTo>
                <a:lnTo>
                  <a:pt x="285313" y="254274"/>
                </a:lnTo>
                <a:lnTo>
                  <a:pt x="235855" y="213855"/>
                </a:lnTo>
                <a:lnTo>
                  <a:pt x="203074" y="159374"/>
                </a:lnTo>
                <a:lnTo>
                  <a:pt x="200927" y="153740"/>
                </a:lnTo>
                <a:close/>
              </a:path>
              <a:path w="417195" h="414655">
                <a:moveTo>
                  <a:pt x="320688" y="273505"/>
                </a:moveTo>
                <a:lnTo>
                  <a:pt x="288797" y="273505"/>
                </a:lnTo>
                <a:lnTo>
                  <a:pt x="316668" y="286100"/>
                </a:lnTo>
                <a:lnTo>
                  <a:pt x="344221" y="295589"/>
                </a:lnTo>
                <a:lnTo>
                  <a:pt x="369544" y="301575"/>
                </a:lnTo>
                <a:lnTo>
                  <a:pt x="390726" y="303658"/>
                </a:lnTo>
                <a:lnTo>
                  <a:pt x="403892" y="303658"/>
                </a:lnTo>
                <a:lnTo>
                  <a:pt x="411112" y="300686"/>
                </a:lnTo>
                <a:lnTo>
                  <a:pt x="412067" y="296863"/>
                </a:lnTo>
                <a:lnTo>
                  <a:pt x="399645" y="296863"/>
                </a:lnTo>
                <a:lnTo>
                  <a:pt x="382836" y="294959"/>
                </a:lnTo>
                <a:lnTo>
                  <a:pt x="362005" y="289590"/>
                </a:lnTo>
                <a:lnTo>
                  <a:pt x="338547" y="281276"/>
                </a:lnTo>
                <a:lnTo>
                  <a:pt x="320688" y="273505"/>
                </a:lnTo>
                <a:close/>
              </a:path>
              <a:path w="417195" h="414655">
                <a:moveTo>
                  <a:pt x="412810" y="293890"/>
                </a:moveTo>
                <a:lnTo>
                  <a:pt x="409838" y="295165"/>
                </a:lnTo>
                <a:lnTo>
                  <a:pt x="405166" y="296863"/>
                </a:lnTo>
                <a:lnTo>
                  <a:pt x="412067" y="296863"/>
                </a:lnTo>
                <a:lnTo>
                  <a:pt x="412810" y="293890"/>
                </a:lnTo>
                <a:close/>
              </a:path>
              <a:path w="417195" h="414655">
                <a:moveTo>
                  <a:pt x="408395" y="269211"/>
                </a:moveTo>
                <a:lnTo>
                  <a:pt x="342662" y="269211"/>
                </a:lnTo>
                <a:lnTo>
                  <a:pt x="376127" y="270160"/>
                </a:lnTo>
                <a:lnTo>
                  <a:pt x="403620" y="275967"/>
                </a:lnTo>
                <a:lnTo>
                  <a:pt x="414509" y="289219"/>
                </a:lnTo>
                <a:lnTo>
                  <a:pt x="415783" y="286246"/>
                </a:lnTo>
                <a:lnTo>
                  <a:pt x="417057" y="284972"/>
                </a:lnTo>
                <a:lnTo>
                  <a:pt x="417057" y="281998"/>
                </a:lnTo>
                <a:lnTo>
                  <a:pt x="411888" y="271096"/>
                </a:lnTo>
                <a:lnTo>
                  <a:pt x="408395" y="269211"/>
                </a:lnTo>
                <a:close/>
              </a:path>
              <a:path w="417195" h="414655">
                <a:moveTo>
                  <a:pt x="346132" y="256942"/>
                </a:moveTo>
                <a:lnTo>
                  <a:pt x="334765" y="257227"/>
                </a:lnTo>
                <a:lnTo>
                  <a:pt x="322402" y="257950"/>
                </a:lnTo>
                <a:lnTo>
                  <a:pt x="295168" y="259915"/>
                </a:lnTo>
                <a:lnTo>
                  <a:pt x="381521" y="259915"/>
                </a:lnTo>
                <a:lnTo>
                  <a:pt x="374952" y="258528"/>
                </a:lnTo>
                <a:lnTo>
                  <a:pt x="346132" y="256942"/>
                </a:lnTo>
                <a:close/>
              </a:path>
              <a:path w="417195" h="414655">
                <a:moveTo>
                  <a:pt x="198760" y="34825"/>
                </a:moveTo>
                <a:lnTo>
                  <a:pt x="196471" y="47367"/>
                </a:lnTo>
                <a:lnTo>
                  <a:pt x="193823" y="63492"/>
                </a:lnTo>
                <a:lnTo>
                  <a:pt x="190459" y="83439"/>
                </a:lnTo>
                <a:lnTo>
                  <a:pt x="186019" y="107448"/>
                </a:lnTo>
                <a:lnTo>
                  <a:pt x="194609" y="107448"/>
                </a:lnTo>
                <a:lnTo>
                  <a:pt x="194998" y="104701"/>
                </a:lnTo>
                <a:lnTo>
                  <a:pt x="196902" y="81329"/>
                </a:lnTo>
                <a:lnTo>
                  <a:pt x="197931" y="58276"/>
                </a:lnTo>
                <a:lnTo>
                  <a:pt x="198760" y="34825"/>
                </a:lnTo>
                <a:close/>
              </a:path>
              <a:path w="417195" h="414655">
                <a:moveTo>
                  <a:pt x="194665" y="2548"/>
                </a:moveTo>
                <a:lnTo>
                  <a:pt x="184320" y="2548"/>
                </a:lnTo>
                <a:lnTo>
                  <a:pt x="188906" y="5441"/>
                </a:lnTo>
                <a:lnTo>
                  <a:pt x="193292" y="10086"/>
                </a:lnTo>
                <a:lnTo>
                  <a:pt x="196803" y="17120"/>
                </a:lnTo>
                <a:lnTo>
                  <a:pt x="198760" y="27180"/>
                </a:lnTo>
                <a:lnTo>
                  <a:pt x="200353" y="11466"/>
                </a:lnTo>
                <a:lnTo>
                  <a:pt x="196849" y="3397"/>
                </a:lnTo>
                <a:lnTo>
                  <a:pt x="194665" y="2548"/>
                </a:lnTo>
                <a:close/>
              </a:path>
            </a:pathLst>
          </a:custGeom>
          <a:solidFill>
            <a:srgbClr val="FFD8D8">
              <a:alpha val="50000"/>
            </a:srgbClr>
          </a:solidFill>
        </xdr:spPr>
      </xdr:sp>
    </xdr:grpSp>
    <xdr:clientData/>
  </xdr:oneCellAnchor>
  <xdr:oneCellAnchor>
    <xdr:from>
      <xdr:col>7</xdr:col>
      <xdr:colOff>82546</xdr:colOff>
      <xdr:row>0</xdr:row>
      <xdr:rowOff>1310569</xdr:rowOff>
    </xdr:from>
    <xdr:ext cx="549910" cy="0"/>
    <xdr:sp macro="" textlink="">
      <xdr:nvSpPr>
        <xdr:cNvPr id="9" name="Shape 9"/>
        <xdr:cNvSpPr/>
      </xdr:nvSpPr>
      <xdr:spPr>
        <a:xfrm>
          <a:off x="0" y="0"/>
          <a:ext cx="549910" cy="0"/>
        </a:xfrm>
        <a:custGeom>
          <a:avLst/>
          <a:gdLst/>
          <a:ahLst/>
          <a:cxnLst/>
          <a:rect l="0" t="0" r="0" b="0"/>
          <a:pathLst>
            <a:path w="549910">
              <a:moveTo>
                <a:pt x="0" y="0"/>
              </a:moveTo>
              <a:lnTo>
                <a:pt x="549754" y="0"/>
              </a:lnTo>
            </a:path>
          </a:pathLst>
        </a:custGeom>
        <a:ln w="9060">
          <a:solidFill>
            <a:srgbClr val="000000"/>
          </a:solidFill>
        </a:ln>
      </xdr:spPr>
    </xdr:sp>
    <xdr:clientData/>
  </xdr:oneCellAnchor>
  <xdr:oneCellAnchor>
    <xdr:from>
      <xdr:col>10</xdr:col>
      <xdr:colOff>186718</xdr:colOff>
      <xdr:row>0</xdr:row>
      <xdr:rowOff>1310569</xdr:rowOff>
    </xdr:from>
    <xdr:ext cx="2061845" cy="0"/>
    <xdr:sp macro="" textlink="">
      <xdr:nvSpPr>
        <xdr:cNvPr id="10" name="Shape 10"/>
        <xdr:cNvSpPr/>
      </xdr:nvSpPr>
      <xdr:spPr>
        <a:xfrm>
          <a:off x="0" y="0"/>
          <a:ext cx="2061845" cy="0"/>
        </a:xfrm>
        <a:custGeom>
          <a:avLst/>
          <a:gdLst/>
          <a:ahLst/>
          <a:cxnLst/>
          <a:rect l="0" t="0" r="0" b="0"/>
          <a:pathLst>
            <a:path w="2061845">
              <a:moveTo>
                <a:pt x="0" y="0"/>
              </a:moveTo>
              <a:lnTo>
                <a:pt x="2061384" y="0"/>
              </a:lnTo>
            </a:path>
          </a:pathLst>
        </a:custGeom>
        <a:ln w="9060">
          <a:solidFill>
            <a:srgbClr val="000000"/>
          </a:solidFill>
        </a:ln>
      </xdr:spPr>
    </xdr:sp>
    <xdr:clientData/>
  </xdr:oneCellAnchor>
  <xdr:oneCellAnchor>
    <xdr:from>
      <xdr:col>6</xdr:col>
      <xdr:colOff>1789556</xdr:colOff>
      <xdr:row>457</xdr:row>
      <xdr:rowOff>0</xdr:rowOff>
    </xdr:from>
    <xdr:ext cx="175895" cy="176530"/>
    <xdr:sp macro="" textlink="">
      <xdr:nvSpPr>
        <xdr:cNvPr id="11" name="Shape 11"/>
        <xdr:cNvSpPr/>
      </xdr:nvSpPr>
      <xdr:spPr>
        <a:xfrm>
          <a:off x="0" y="0"/>
          <a:ext cx="175895" cy="176530"/>
        </a:xfrm>
        <a:custGeom>
          <a:avLst/>
          <a:gdLst/>
          <a:ahLst/>
          <a:cxnLst/>
          <a:rect l="0" t="0" r="0" b="0"/>
          <a:pathLst>
            <a:path w="175895" h="176530">
              <a:moveTo>
                <a:pt x="31624" y="137398"/>
              </a:moveTo>
              <a:lnTo>
                <a:pt x="16356" y="147325"/>
              </a:lnTo>
              <a:lnTo>
                <a:pt x="6633" y="156918"/>
              </a:lnTo>
              <a:lnTo>
                <a:pt x="1499" y="165237"/>
              </a:lnTo>
              <a:lnTo>
                <a:pt x="0" y="171345"/>
              </a:lnTo>
              <a:lnTo>
                <a:pt x="0" y="174919"/>
              </a:lnTo>
              <a:lnTo>
                <a:pt x="7146" y="176169"/>
              </a:lnTo>
              <a:lnTo>
                <a:pt x="7682" y="176169"/>
              </a:lnTo>
              <a:lnTo>
                <a:pt x="14440" y="173847"/>
              </a:lnTo>
              <a:lnTo>
                <a:pt x="3394" y="173847"/>
              </a:lnTo>
              <a:lnTo>
                <a:pt x="4941" y="167348"/>
              </a:lnTo>
              <a:lnTo>
                <a:pt x="10675" y="158168"/>
              </a:lnTo>
              <a:lnTo>
                <a:pt x="19826" y="147716"/>
              </a:lnTo>
              <a:lnTo>
                <a:pt x="31624" y="137398"/>
              </a:lnTo>
              <a:close/>
            </a:path>
            <a:path w="175895" h="176530">
              <a:moveTo>
                <a:pt x="86119" y="0"/>
              </a:moveTo>
              <a:lnTo>
                <a:pt x="68967" y="0"/>
              </a:lnTo>
              <a:lnTo>
                <a:pt x="68967" y="23227"/>
              </a:lnTo>
              <a:lnTo>
                <a:pt x="75041" y="54852"/>
              </a:lnTo>
              <a:lnTo>
                <a:pt x="67389" y="77590"/>
              </a:lnTo>
              <a:lnTo>
                <a:pt x="48665" y="118034"/>
              </a:lnTo>
              <a:lnTo>
                <a:pt x="25217" y="156636"/>
              </a:lnTo>
              <a:lnTo>
                <a:pt x="3394" y="173847"/>
              </a:lnTo>
              <a:lnTo>
                <a:pt x="14440" y="173847"/>
              </a:lnTo>
              <a:lnTo>
                <a:pt x="15033" y="173643"/>
              </a:lnTo>
              <a:lnTo>
                <a:pt x="24276" y="165605"/>
              </a:lnTo>
              <a:lnTo>
                <a:pt x="35496" y="151370"/>
              </a:lnTo>
              <a:lnTo>
                <a:pt x="48777" y="130251"/>
              </a:lnTo>
              <a:lnTo>
                <a:pt x="50532" y="129715"/>
              </a:lnTo>
              <a:lnTo>
                <a:pt x="48777" y="129715"/>
              </a:lnTo>
              <a:lnTo>
                <a:pt x="61448" y="106513"/>
              </a:lnTo>
              <a:lnTo>
                <a:pt x="69882" y="88687"/>
              </a:lnTo>
              <a:lnTo>
                <a:pt x="75134" y="75117"/>
              </a:lnTo>
              <a:lnTo>
                <a:pt x="78257" y="64679"/>
              </a:lnTo>
              <a:lnTo>
                <a:pt x="84529" y="64679"/>
              </a:lnTo>
              <a:lnTo>
                <a:pt x="80580" y="54316"/>
              </a:lnTo>
              <a:lnTo>
                <a:pt x="81871" y="45203"/>
              </a:lnTo>
              <a:lnTo>
                <a:pt x="78257" y="45203"/>
              </a:lnTo>
              <a:lnTo>
                <a:pt x="76203" y="37364"/>
              </a:lnTo>
              <a:lnTo>
                <a:pt x="74818" y="29793"/>
              </a:lnTo>
              <a:lnTo>
                <a:pt x="74036" y="22691"/>
              </a:lnTo>
              <a:lnTo>
                <a:pt x="73791" y="16259"/>
              </a:lnTo>
              <a:lnTo>
                <a:pt x="73791" y="3573"/>
              </a:lnTo>
              <a:lnTo>
                <a:pt x="77543" y="1072"/>
              </a:lnTo>
              <a:lnTo>
                <a:pt x="85885" y="1072"/>
              </a:lnTo>
              <a:lnTo>
                <a:pt x="86119" y="0"/>
              </a:lnTo>
              <a:close/>
            </a:path>
            <a:path w="175895" h="176530">
              <a:moveTo>
                <a:pt x="173668" y="129358"/>
              </a:moveTo>
              <a:lnTo>
                <a:pt x="168665" y="129358"/>
              </a:lnTo>
              <a:lnTo>
                <a:pt x="166700" y="131144"/>
              </a:lnTo>
              <a:lnTo>
                <a:pt x="166700" y="135968"/>
              </a:lnTo>
              <a:lnTo>
                <a:pt x="168665" y="137755"/>
              </a:lnTo>
              <a:lnTo>
                <a:pt x="173668" y="137755"/>
              </a:lnTo>
              <a:lnTo>
                <a:pt x="174561" y="136862"/>
              </a:lnTo>
              <a:lnTo>
                <a:pt x="169201" y="136862"/>
              </a:lnTo>
              <a:lnTo>
                <a:pt x="167593" y="135432"/>
              </a:lnTo>
              <a:lnTo>
                <a:pt x="167593" y="131680"/>
              </a:lnTo>
              <a:lnTo>
                <a:pt x="169201" y="130251"/>
              </a:lnTo>
              <a:lnTo>
                <a:pt x="174561" y="130251"/>
              </a:lnTo>
              <a:lnTo>
                <a:pt x="173668" y="129358"/>
              </a:lnTo>
              <a:close/>
            </a:path>
            <a:path w="175895" h="176530">
              <a:moveTo>
                <a:pt x="174561" y="130251"/>
              </a:moveTo>
              <a:lnTo>
                <a:pt x="173132" y="130251"/>
              </a:lnTo>
              <a:lnTo>
                <a:pt x="174383" y="131680"/>
              </a:lnTo>
              <a:lnTo>
                <a:pt x="174383" y="135432"/>
              </a:lnTo>
              <a:lnTo>
                <a:pt x="173132" y="136862"/>
              </a:lnTo>
              <a:lnTo>
                <a:pt x="174561" y="136862"/>
              </a:lnTo>
              <a:lnTo>
                <a:pt x="175455" y="135968"/>
              </a:lnTo>
              <a:lnTo>
                <a:pt x="175455" y="131144"/>
              </a:lnTo>
              <a:lnTo>
                <a:pt x="174561" y="130251"/>
              </a:lnTo>
              <a:close/>
            </a:path>
            <a:path w="175895" h="176530">
              <a:moveTo>
                <a:pt x="172239" y="130787"/>
              </a:moveTo>
              <a:lnTo>
                <a:pt x="169380" y="130787"/>
              </a:lnTo>
              <a:lnTo>
                <a:pt x="169380" y="135968"/>
              </a:lnTo>
              <a:lnTo>
                <a:pt x="170273" y="135968"/>
              </a:lnTo>
              <a:lnTo>
                <a:pt x="170273" y="134003"/>
              </a:lnTo>
              <a:lnTo>
                <a:pt x="172536" y="134003"/>
              </a:lnTo>
              <a:lnTo>
                <a:pt x="172417" y="133824"/>
              </a:lnTo>
              <a:lnTo>
                <a:pt x="171881" y="133646"/>
              </a:lnTo>
              <a:lnTo>
                <a:pt x="172953" y="133288"/>
              </a:lnTo>
              <a:lnTo>
                <a:pt x="170273" y="133288"/>
              </a:lnTo>
              <a:lnTo>
                <a:pt x="170273" y="131859"/>
              </a:lnTo>
              <a:lnTo>
                <a:pt x="172834" y="131859"/>
              </a:lnTo>
              <a:lnTo>
                <a:pt x="172775" y="131502"/>
              </a:lnTo>
              <a:lnTo>
                <a:pt x="172239" y="130787"/>
              </a:lnTo>
              <a:close/>
            </a:path>
            <a:path w="175895" h="176530">
              <a:moveTo>
                <a:pt x="172536" y="134003"/>
              </a:moveTo>
              <a:lnTo>
                <a:pt x="171345" y="134003"/>
              </a:lnTo>
              <a:lnTo>
                <a:pt x="171703" y="134539"/>
              </a:lnTo>
              <a:lnTo>
                <a:pt x="171881" y="135075"/>
              </a:lnTo>
              <a:lnTo>
                <a:pt x="172060" y="135968"/>
              </a:lnTo>
              <a:lnTo>
                <a:pt x="172953" y="135968"/>
              </a:lnTo>
              <a:lnTo>
                <a:pt x="172846" y="135432"/>
              </a:lnTo>
              <a:lnTo>
                <a:pt x="172775" y="134360"/>
              </a:lnTo>
              <a:lnTo>
                <a:pt x="172536" y="134003"/>
              </a:lnTo>
              <a:close/>
            </a:path>
            <a:path w="175895" h="176530">
              <a:moveTo>
                <a:pt x="172834" y="131859"/>
              </a:moveTo>
              <a:lnTo>
                <a:pt x="171524" y="131859"/>
              </a:lnTo>
              <a:lnTo>
                <a:pt x="171881" y="132038"/>
              </a:lnTo>
              <a:lnTo>
                <a:pt x="171881" y="133110"/>
              </a:lnTo>
              <a:lnTo>
                <a:pt x="171345" y="133288"/>
              </a:lnTo>
              <a:lnTo>
                <a:pt x="172953" y="133288"/>
              </a:lnTo>
              <a:lnTo>
                <a:pt x="172834" y="131859"/>
              </a:lnTo>
              <a:close/>
            </a:path>
            <a:path w="175895" h="176530">
              <a:moveTo>
                <a:pt x="84529" y="64679"/>
              </a:moveTo>
              <a:lnTo>
                <a:pt x="78257" y="64679"/>
              </a:lnTo>
              <a:lnTo>
                <a:pt x="87900" y="84039"/>
              </a:lnTo>
              <a:lnTo>
                <a:pt x="97911" y="97219"/>
              </a:lnTo>
              <a:lnTo>
                <a:pt x="107252" y="105608"/>
              </a:lnTo>
              <a:lnTo>
                <a:pt x="114885" y="110597"/>
              </a:lnTo>
              <a:lnTo>
                <a:pt x="98717" y="113813"/>
              </a:lnTo>
              <a:lnTo>
                <a:pt x="82028" y="118034"/>
              </a:lnTo>
              <a:lnTo>
                <a:pt x="65237" y="123311"/>
              </a:lnTo>
              <a:lnTo>
                <a:pt x="48777" y="129715"/>
              </a:lnTo>
              <a:lnTo>
                <a:pt x="50532" y="129715"/>
              </a:lnTo>
              <a:lnTo>
                <a:pt x="65516" y="125139"/>
              </a:lnTo>
              <a:lnTo>
                <a:pt x="83796" y="120848"/>
              </a:lnTo>
              <a:lnTo>
                <a:pt x="102747" y="117462"/>
              </a:lnTo>
              <a:lnTo>
                <a:pt x="121496" y="115064"/>
              </a:lnTo>
              <a:lnTo>
                <a:pt x="134912" y="115064"/>
              </a:lnTo>
              <a:lnTo>
                <a:pt x="132038" y="113813"/>
              </a:lnTo>
              <a:lnTo>
                <a:pt x="144156" y="113258"/>
              </a:lnTo>
              <a:lnTo>
                <a:pt x="171810" y="113258"/>
              </a:lnTo>
              <a:lnTo>
                <a:pt x="167169" y="110753"/>
              </a:lnTo>
              <a:lnTo>
                <a:pt x="160505" y="109346"/>
              </a:lnTo>
              <a:lnTo>
                <a:pt x="124176" y="109346"/>
              </a:lnTo>
              <a:lnTo>
                <a:pt x="118637" y="106309"/>
              </a:lnTo>
              <a:lnTo>
                <a:pt x="91658" y="79129"/>
              </a:lnTo>
              <a:lnTo>
                <a:pt x="85432" y="67049"/>
              </a:lnTo>
              <a:lnTo>
                <a:pt x="84529" y="64679"/>
              </a:lnTo>
              <a:close/>
            </a:path>
            <a:path w="175895" h="176530">
              <a:moveTo>
                <a:pt x="134912" y="115064"/>
              </a:moveTo>
              <a:lnTo>
                <a:pt x="121496" y="115064"/>
              </a:lnTo>
              <a:lnTo>
                <a:pt x="133221" y="120363"/>
              </a:lnTo>
              <a:lnTo>
                <a:pt x="144812" y="124355"/>
              </a:lnTo>
              <a:lnTo>
                <a:pt x="155466" y="126873"/>
              </a:lnTo>
              <a:lnTo>
                <a:pt x="164377" y="127749"/>
              </a:lnTo>
              <a:lnTo>
                <a:pt x="169916" y="127749"/>
              </a:lnTo>
              <a:lnTo>
                <a:pt x="172953" y="126499"/>
              </a:lnTo>
              <a:lnTo>
                <a:pt x="173355" y="124891"/>
              </a:lnTo>
              <a:lnTo>
                <a:pt x="168129" y="124891"/>
              </a:lnTo>
              <a:lnTo>
                <a:pt x="161058" y="124090"/>
              </a:lnTo>
              <a:lnTo>
                <a:pt x="152294" y="121831"/>
              </a:lnTo>
              <a:lnTo>
                <a:pt x="142426" y="118333"/>
              </a:lnTo>
              <a:lnTo>
                <a:pt x="134912" y="115064"/>
              </a:lnTo>
              <a:close/>
            </a:path>
            <a:path w="175895" h="176530">
              <a:moveTo>
                <a:pt x="173668" y="123640"/>
              </a:moveTo>
              <a:lnTo>
                <a:pt x="172417" y="124176"/>
              </a:lnTo>
              <a:lnTo>
                <a:pt x="170452" y="124891"/>
              </a:lnTo>
              <a:lnTo>
                <a:pt x="173355" y="124891"/>
              </a:lnTo>
              <a:lnTo>
                <a:pt x="173668" y="123640"/>
              </a:lnTo>
              <a:close/>
            </a:path>
            <a:path w="175895" h="176530">
              <a:moveTo>
                <a:pt x="171810" y="113258"/>
              </a:moveTo>
              <a:lnTo>
                <a:pt x="144156" y="113258"/>
              </a:lnTo>
              <a:lnTo>
                <a:pt x="158235" y="113657"/>
              </a:lnTo>
              <a:lnTo>
                <a:pt x="169801" y="116100"/>
              </a:lnTo>
              <a:lnTo>
                <a:pt x="174383" y="121675"/>
              </a:lnTo>
              <a:lnTo>
                <a:pt x="174919" y="120424"/>
              </a:lnTo>
              <a:lnTo>
                <a:pt x="175455" y="119888"/>
              </a:lnTo>
              <a:lnTo>
                <a:pt x="175455" y="118637"/>
              </a:lnTo>
              <a:lnTo>
                <a:pt x="173280" y="114050"/>
              </a:lnTo>
              <a:lnTo>
                <a:pt x="171810" y="113258"/>
              </a:lnTo>
              <a:close/>
            </a:path>
            <a:path w="175895" h="176530">
              <a:moveTo>
                <a:pt x="145617" y="108096"/>
              </a:moveTo>
              <a:lnTo>
                <a:pt x="139542" y="108096"/>
              </a:lnTo>
              <a:lnTo>
                <a:pt x="132216" y="108810"/>
              </a:lnTo>
              <a:lnTo>
                <a:pt x="124176" y="109346"/>
              </a:lnTo>
              <a:lnTo>
                <a:pt x="160505" y="109346"/>
              </a:lnTo>
              <a:lnTo>
                <a:pt x="157741" y="108763"/>
              </a:lnTo>
              <a:lnTo>
                <a:pt x="145617" y="108096"/>
              </a:lnTo>
              <a:close/>
            </a:path>
            <a:path w="175895" h="176530">
              <a:moveTo>
                <a:pt x="83618" y="14651"/>
              </a:moveTo>
              <a:lnTo>
                <a:pt x="82654" y="19927"/>
              </a:lnTo>
              <a:lnTo>
                <a:pt x="80042" y="35555"/>
              </a:lnTo>
              <a:lnTo>
                <a:pt x="78257" y="45203"/>
              </a:lnTo>
              <a:lnTo>
                <a:pt x="81871" y="45203"/>
              </a:lnTo>
              <a:lnTo>
                <a:pt x="82035" y="44048"/>
              </a:lnTo>
              <a:lnTo>
                <a:pt x="82836" y="34215"/>
              </a:lnTo>
              <a:lnTo>
                <a:pt x="83269" y="24517"/>
              </a:lnTo>
              <a:lnTo>
                <a:pt x="83618" y="14651"/>
              </a:lnTo>
              <a:close/>
            </a:path>
            <a:path w="175895" h="176530">
              <a:moveTo>
                <a:pt x="85885" y="1072"/>
              </a:moveTo>
              <a:lnTo>
                <a:pt x="77543" y="1072"/>
              </a:lnTo>
              <a:lnTo>
                <a:pt x="80044" y="2322"/>
              </a:lnTo>
              <a:lnTo>
                <a:pt x="83082" y="4824"/>
              </a:lnTo>
              <a:lnTo>
                <a:pt x="83618" y="11434"/>
              </a:lnTo>
              <a:lnTo>
                <a:pt x="85885" y="1072"/>
              </a:lnTo>
              <a:close/>
            </a:path>
          </a:pathLst>
        </a:custGeom>
        <a:solidFill>
          <a:srgbClr val="FFD8D8">
            <a:alpha val="50000"/>
          </a:srgbClr>
        </a:solidFill>
      </xdr:spPr>
    </xdr:sp>
    <xdr:clientData/>
  </xdr:oneCellAnchor>
  <xdr:oneCellAnchor>
    <xdr:from>
      <xdr:col>6</xdr:col>
      <xdr:colOff>1557857</xdr:colOff>
      <xdr:row>457</xdr:row>
      <xdr:rowOff>0</xdr:rowOff>
    </xdr:from>
    <xdr:ext cx="270510" cy="268605"/>
    <xdr:sp macro="" textlink="">
      <xdr:nvSpPr>
        <xdr:cNvPr id="12" name="Shape 12"/>
        <xdr:cNvSpPr/>
      </xdr:nvSpPr>
      <xdr:spPr>
        <a:xfrm>
          <a:off x="0" y="0"/>
          <a:ext cx="270510" cy="268605"/>
        </a:xfrm>
        <a:custGeom>
          <a:avLst/>
          <a:gdLst/>
          <a:ahLst/>
          <a:cxnLst/>
          <a:rect l="0" t="0" r="0" b="0"/>
          <a:pathLst>
            <a:path w="270510" h="268605">
              <a:moveTo>
                <a:pt x="48747" y="211793"/>
              </a:moveTo>
              <a:lnTo>
                <a:pt x="25212" y="227096"/>
              </a:lnTo>
              <a:lnTo>
                <a:pt x="10224" y="241882"/>
              </a:lnTo>
              <a:lnTo>
                <a:pt x="2310" y="254706"/>
              </a:lnTo>
              <a:lnTo>
                <a:pt x="0" y="264122"/>
              </a:lnTo>
              <a:lnTo>
                <a:pt x="0" y="268528"/>
              </a:lnTo>
              <a:lnTo>
                <a:pt x="20657" y="268528"/>
              </a:lnTo>
              <a:lnTo>
                <a:pt x="22259" y="267977"/>
              </a:lnTo>
              <a:lnTo>
                <a:pt x="5232" y="267977"/>
              </a:lnTo>
              <a:lnTo>
                <a:pt x="7616" y="257959"/>
              </a:lnTo>
              <a:lnTo>
                <a:pt x="16455" y="243810"/>
              </a:lnTo>
              <a:lnTo>
                <a:pt x="30561" y="227698"/>
              </a:lnTo>
              <a:lnTo>
                <a:pt x="48747" y="211793"/>
              </a:lnTo>
              <a:close/>
            </a:path>
            <a:path w="270510" h="268605">
              <a:moveTo>
                <a:pt x="115672" y="0"/>
              </a:moveTo>
              <a:lnTo>
                <a:pt x="110258" y="3614"/>
              </a:lnTo>
              <a:lnTo>
                <a:pt x="107478" y="11980"/>
              </a:lnTo>
              <a:lnTo>
                <a:pt x="106454" y="21379"/>
              </a:lnTo>
              <a:lnTo>
                <a:pt x="106393" y="30717"/>
              </a:lnTo>
              <a:lnTo>
                <a:pt x="106506" y="34164"/>
              </a:lnTo>
              <a:lnTo>
                <a:pt x="113709" y="77038"/>
              </a:lnTo>
              <a:lnTo>
                <a:pt x="115672" y="84552"/>
              </a:lnTo>
              <a:lnTo>
                <a:pt x="107914" y="109445"/>
              </a:lnTo>
              <a:lnTo>
                <a:pt x="87981" y="155661"/>
              </a:lnTo>
              <a:lnTo>
                <a:pt x="60883" y="207774"/>
              </a:lnTo>
              <a:lnTo>
                <a:pt x="31630" y="250355"/>
              </a:lnTo>
              <a:lnTo>
                <a:pt x="5232" y="267977"/>
              </a:lnTo>
              <a:lnTo>
                <a:pt x="22259" y="267977"/>
              </a:lnTo>
              <a:lnTo>
                <a:pt x="23173" y="267663"/>
              </a:lnTo>
              <a:lnTo>
                <a:pt x="37421" y="255274"/>
              </a:lnTo>
              <a:lnTo>
                <a:pt x="54716" y="233331"/>
              </a:lnTo>
              <a:lnTo>
                <a:pt x="75186" y="200776"/>
              </a:lnTo>
              <a:lnTo>
                <a:pt x="77892" y="199950"/>
              </a:lnTo>
              <a:lnTo>
                <a:pt x="75186" y="199950"/>
              </a:lnTo>
              <a:lnTo>
                <a:pt x="94719" y="164185"/>
              </a:lnTo>
              <a:lnTo>
                <a:pt x="107719" y="136708"/>
              </a:lnTo>
              <a:lnTo>
                <a:pt x="115814" y="115790"/>
              </a:lnTo>
              <a:lnTo>
                <a:pt x="120629" y="99699"/>
              </a:lnTo>
              <a:lnTo>
                <a:pt x="130296" y="99699"/>
              </a:lnTo>
              <a:lnTo>
                <a:pt x="124209" y="83725"/>
              </a:lnTo>
              <a:lnTo>
                <a:pt x="126199" y="69679"/>
              </a:lnTo>
              <a:lnTo>
                <a:pt x="120629" y="69679"/>
              </a:lnTo>
              <a:lnTo>
                <a:pt x="113859" y="28092"/>
              </a:lnTo>
              <a:lnTo>
                <a:pt x="113744" y="5508"/>
              </a:lnTo>
              <a:lnTo>
                <a:pt x="119527" y="1652"/>
              </a:lnTo>
              <a:lnTo>
                <a:pt x="126235" y="1652"/>
              </a:lnTo>
              <a:lnTo>
                <a:pt x="122694" y="275"/>
              </a:lnTo>
              <a:lnTo>
                <a:pt x="115672" y="0"/>
              </a:lnTo>
              <a:close/>
            </a:path>
            <a:path w="270510" h="268605">
              <a:moveTo>
                <a:pt x="267698" y="199399"/>
              </a:moveTo>
              <a:lnTo>
                <a:pt x="259986" y="199399"/>
              </a:lnTo>
              <a:lnTo>
                <a:pt x="256963" y="202148"/>
              </a:lnTo>
              <a:lnTo>
                <a:pt x="256963" y="209595"/>
              </a:lnTo>
              <a:lnTo>
                <a:pt x="259986" y="212344"/>
              </a:lnTo>
              <a:lnTo>
                <a:pt x="267698" y="212344"/>
              </a:lnTo>
              <a:lnTo>
                <a:pt x="269075" y="210967"/>
              </a:lnTo>
              <a:lnTo>
                <a:pt x="260812" y="210967"/>
              </a:lnTo>
              <a:lnTo>
                <a:pt x="258334" y="208763"/>
              </a:lnTo>
              <a:lnTo>
                <a:pt x="258334" y="202980"/>
              </a:lnTo>
              <a:lnTo>
                <a:pt x="260812" y="200776"/>
              </a:lnTo>
              <a:lnTo>
                <a:pt x="269075" y="200776"/>
              </a:lnTo>
              <a:lnTo>
                <a:pt x="267698" y="199399"/>
              </a:lnTo>
              <a:close/>
            </a:path>
            <a:path w="270510" h="268605">
              <a:moveTo>
                <a:pt x="269075" y="200776"/>
              </a:moveTo>
              <a:lnTo>
                <a:pt x="266871" y="200776"/>
              </a:lnTo>
              <a:lnTo>
                <a:pt x="268799" y="202980"/>
              </a:lnTo>
              <a:lnTo>
                <a:pt x="268799" y="208763"/>
              </a:lnTo>
              <a:lnTo>
                <a:pt x="266871" y="210967"/>
              </a:lnTo>
              <a:lnTo>
                <a:pt x="269075" y="210967"/>
              </a:lnTo>
              <a:lnTo>
                <a:pt x="270446" y="209595"/>
              </a:lnTo>
              <a:lnTo>
                <a:pt x="270446" y="202148"/>
              </a:lnTo>
              <a:lnTo>
                <a:pt x="269075" y="200776"/>
              </a:lnTo>
              <a:close/>
            </a:path>
            <a:path w="270510" h="268605">
              <a:moveTo>
                <a:pt x="265494" y="201603"/>
              </a:moveTo>
              <a:lnTo>
                <a:pt x="261088" y="201603"/>
              </a:lnTo>
              <a:lnTo>
                <a:pt x="261088" y="209590"/>
              </a:lnTo>
              <a:lnTo>
                <a:pt x="262465" y="209590"/>
              </a:lnTo>
              <a:lnTo>
                <a:pt x="262465" y="206560"/>
              </a:lnTo>
              <a:lnTo>
                <a:pt x="265953" y="206560"/>
              </a:lnTo>
              <a:lnTo>
                <a:pt x="265770" y="206285"/>
              </a:lnTo>
              <a:lnTo>
                <a:pt x="264944" y="206009"/>
              </a:lnTo>
              <a:lnTo>
                <a:pt x="266596" y="205458"/>
              </a:lnTo>
              <a:lnTo>
                <a:pt x="262465" y="205458"/>
              </a:lnTo>
              <a:lnTo>
                <a:pt x="262465" y="203255"/>
              </a:lnTo>
              <a:lnTo>
                <a:pt x="266412" y="203255"/>
              </a:lnTo>
              <a:lnTo>
                <a:pt x="266321" y="202704"/>
              </a:lnTo>
              <a:lnTo>
                <a:pt x="265494" y="201603"/>
              </a:lnTo>
              <a:close/>
            </a:path>
            <a:path w="270510" h="268605">
              <a:moveTo>
                <a:pt x="265953" y="206560"/>
              </a:moveTo>
              <a:lnTo>
                <a:pt x="264117" y="206560"/>
              </a:lnTo>
              <a:lnTo>
                <a:pt x="264668" y="207386"/>
              </a:lnTo>
              <a:lnTo>
                <a:pt x="264944" y="208213"/>
              </a:lnTo>
              <a:lnTo>
                <a:pt x="265219" y="209590"/>
              </a:lnTo>
              <a:lnTo>
                <a:pt x="266596" y="209590"/>
              </a:lnTo>
              <a:lnTo>
                <a:pt x="266431" y="208763"/>
              </a:lnTo>
              <a:lnTo>
                <a:pt x="266321" y="207111"/>
              </a:lnTo>
              <a:lnTo>
                <a:pt x="265953" y="206560"/>
              </a:lnTo>
              <a:close/>
            </a:path>
            <a:path w="270510" h="268605">
              <a:moveTo>
                <a:pt x="266412" y="203255"/>
              </a:moveTo>
              <a:lnTo>
                <a:pt x="264393" y="203255"/>
              </a:lnTo>
              <a:lnTo>
                <a:pt x="264944" y="203531"/>
              </a:lnTo>
              <a:lnTo>
                <a:pt x="264944" y="205183"/>
              </a:lnTo>
              <a:lnTo>
                <a:pt x="264117" y="205458"/>
              </a:lnTo>
              <a:lnTo>
                <a:pt x="266596" y="205458"/>
              </a:lnTo>
              <a:lnTo>
                <a:pt x="266596" y="204357"/>
              </a:lnTo>
              <a:lnTo>
                <a:pt x="266412" y="203255"/>
              </a:lnTo>
              <a:close/>
            </a:path>
            <a:path w="270510" h="268605">
              <a:moveTo>
                <a:pt x="130296" y="99699"/>
              </a:moveTo>
              <a:lnTo>
                <a:pt x="120629" y="99699"/>
              </a:lnTo>
              <a:lnTo>
                <a:pt x="135492" y="129543"/>
              </a:lnTo>
              <a:lnTo>
                <a:pt x="150924" y="149859"/>
              </a:lnTo>
              <a:lnTo>
                <a:pt x="165323" y="162791"/>
              </a:lnTo>
              <a:lnTo>
                <a:pt x="177088" y="170481"/>
              </a:lnTo>
              <a:lnTo>
                <a:pt x="152335" y="175395"/>
              </a:lnTo>
              <a:lnTo>
                <a:pt x="126550" y="181911"/>
              </a:lnTo>
              <a:lnTo>
                <a:pt x="100558" y="190078"/>
              </a:lnTo>
              <a:lnTo>
                <a:pt x="75186" y="199950"/>
              </a:lnTo>
              <a:lnTo>
                <a:pt x="77892" y="199950"/>
              </a:lnTo>
              <a:lnTo>
                <a:pt x="100989" y="192897"/>
              </a:lnTo>
              <a:lnTo>
                <a:pt x="129167" y="186283"/>
              </a:lnTo>
              <a:lnTo>
                <a:pt x="158377" y="181063"/>
              </a:lnTo>
              <a:lnTo>
                <a:pt x="187278" y="177366"/>
              </a:lnTo>
              <a:lnTo>
                <a:pt x="207958" y="177366"/>
              </a:lnTo>
              <a:lnTo>
                <a:pt x="203527" y="175438"/>
              </a:lnTo>
              <a:lnTo>
                <a:pt x="222208" y="174582"/>
              </a:lnTo>
              <a:lnTo>
                <a:pt x="264834" y="174582"/>
              </a:lnTo>
              <a:lnTo>
                <a:pt x="257680" y="170722"/>
              </a:lnTo>
              <a:lnTo>
                <a:pt x="247407" y="168553"/>
              </a:lnTo>
              <a:lnTo>
                <a:pt x="191409" y="168553"/>
              </a:lnTo>
              <a:lnTo>
                <a:pt x="185019" y="164895"/>
              </a:lnTo>
              <a:lnTo>
                <a:pt x="152946" y="138683"/>
              </a:lnTo>
              <a:lnTo>
                <a:pt x="131688" y="103353"/>
              </a:lnTo>
              <a:lnTo>
                <a:pt x="130296" y="99699"/>
              </a:lnTo>
              <a:close/>
            </a:path>
            <a:path w="270510" h="268605">
              <a:moveTo>
                <a:pt x="207958" y="177366"/>
              </a:moveTo>
              <a:lnTo>
                <a:pt x="187278" y="177366"/>
              </a:lnTo>
              <a:lnTo>
                <a:pt x="205352" y="185534"/>
              </a:lnTo>
              <a:lnTo>
                <a:pt x="223219" y="191688"/>
              </a:lnTo>
              <a:lnTo>
                <a:pt x="239640" y="195569"/>
              </a:lnTo>
              <a:lnTo>
                <a:pt x="253376" y="196921"/>
              </a:lnTo>
              <a:lnTo>
                <a:pt x="261914" y="196921"/>
              </a:lnTo>
              <a:lnTo>
                <a:pt x="266596" y="194993"/>
              </a:lnTo>
              <a:lnTo>
                <a:pt x="267216" y="192514"/>
              </a:lnTo>
              <a:lnTo>
                <a:pt x="259160" y="192514"/>
              </a:lnTo>
              <a:lnTo>
                <a:pt x="248260" y="191279"/>
              </a:lnTo>
              <a:lnTo>
                <a:pt x="234752" y="187798"/>
              </a:lnTo>
              <a:lnTo>
                <a:pt x="219540" y="182405"/>
              </a:lnTo>
              <a:lnTo>
                <a:pt x="207958" y="177366"/>
              </a:lnTo>
              <a:close/>
            </a:path>
            <a:path w="270510" h="268605">
              <a:moveTo>
                <a:pt x="267698" y="190586"/>
              </a:moveTo>
              <a:lnTo>
                <a:pt x="265770" y="191412"/>
              </a:lnTo>
              <a:lnTo>
                <a:pt x="262740" y="192514"/>
              </a:lnTo>
              <a:lnTo>
                <a:pt x="267216" y="192514"/>
              </a:lnTo>
              <a:lnTo>
                <a:pt x="267698" y="190586"/>
              </a:lnTo>
              <a:close/>
            </a:path>
            <a:path w="270510" h="268605">
              <a:moveTo>
                <a:pt x="264834" y="174582"/>
              </a:moveTo>
              <a:lnTo>
                <a:pt x="222208" y="174582"/>
              </a:lnTo>
              <a:lnTo>
                <a:pt x="243909" y="175197"/>
              </a:lnTo>
              <a:lnTo>
                <a:pt x="261738" y="178963"/>
              </a:lnTo>
              <a:lnTo>
                <a:pt x="268799" y="187557"/>
              </a:lnTo>
              <a:lnTo>
                <a:pt x="269625" y="185629"/>
              </a:lnTo>
              <a:lnTo>
                <a:pt x="270446" y="184808"/>
              </a:lnTo>
              <a:lnTo>
                <a:pt x="270446" y="182863"/>
              </a:lnTo>
              <a:lnTo>
                <a:pt x="267099" y="175804"/>
              </a:lnTo>
              <a:lnTo>
                <a:pt x="264834" y="174582"/>
              </a:lnTo>
              <a:close/>
            </a:path>
            <a:path w="270510" h="268605">
              <a:moveTo>
                <a:pt x="224458" y="166625"/>
              </a:moveTo>
              <a:lnTo>
                <a:pt x="217087" y="166810"/>
              </a:lnTo>
              <a:lnTo>
                <a:pt x="209070" y="167279"/>
              </a:lnTo>
              <a:lnTo>
                <a:pt x="191409" y="168553"/>
              </a:lnTo>
              <a:lnTo>
                <a:pt x="247407" y="168553"/>
              </a:lnTo>
              <a:lnTo>
                <a:pt x="243147" y="167654"/>
              </a:lnTo>
              <a:lnTo>
                <a:pt x="224458" y="166625"/>
              </a:lnTo>
              <a:close/>
            </a:path>
            <a:path w="270510" h="268605">
              <a:moveTo>
                <a:pt x="128891" y="22583"/>
              </a:moveTo>
              <a:lnTo>
                <a:pt x="127407" y="30717"/>
              </a:lnTo>
              <a:lnTo>
                <a:pt x="125690" y="41174"/>
              </a:lnTo>
              <a:lnTo>
                <a:pt x="123508" y="54110"/>
              </a:lnTo>
              <a:lnTo>
                <a:pt x="120629" y="69679"/>
              </a:lnTo>
              <a:lnTo>
                <a:pt x="126199" y="69679"/>
              </a:lnTo>
              <a:lnTo>
                <a:pt x="126451" y="67898"/>
              </a:lnTo>
              <a:lnTo>
                <a:pt x="127686" y="52741"/>
              </a:lnTo>
              <a:lnTo>
                <a:pt x="128353" y="37791"/>
              </a:lnTo>
              <a:lnTo>
                <a:pt x="128891" y="22583"/>
              </a:lnTo>
              <a:close/>
            </a:path>
            <a:path w="270510" h="268605">
              <a:moveTo>
                <a:pt x="126235" y="1652"/>
              </a:moveTo>
              <a:lnTo>
                <a:pt x="119527" y="1652"/>
              </a:lnTo>
              <a:lnTo>
                <a:pt x="123425" y="3614"/>
              </a:lnTo>
              <a:lnTo>
                <a:pt x="128065" y="7436"/>
              </a:lnTo>
              <a:lnTo>
                <a:pt x="128891" y="17626"/>
              </a:lnTo>
              <a:lnTo>
                <a:pt x="129924" y="7436"/>
              </a:lnTo>
              <a:lnTo>
                <a:pt x="127652" y="2203"/>
              </a:lnTo>
              <a:lnTo>
                <a:pt x="126235" y="1652"/>
              </a:lnTo>
              <a:close/>
            </a:path>
          </a:pathLst>
        </a:custGeom>
        <a:solidFill>
          <a:srgbClr val="FFD8D8">
            <a:alpha val="50000"/>
          </a:srgbClr>
        </a:solidFill>
      </xdr:spPr>
    </xdr:sp>
    <xdr:clientData/>
  </xdr:oneCellAnchor>
  <xdr:oneCellAnchor>
    <xdr:from>
      <xdr:col>6</xdr:col>
      <xdr:colOff>1590741</xdr:colOff>
      <xdr:row>457</xdr:row>
      <xdr:rowOff>0</xdr:rowOff>
    </xdr:from>
    <xdr:ext cx="244475" cy="242570"/>
    <xdr:sp macro="" textlink="">
      <xdr:nvSpPr>
        <xdr:cNvPr id="13" name="Shape 13"/>
        <xdr:cNvSpPr/>
      </xdr:nvSpPr>
      <xdr:spPr>
        <a:xfrm>
          <a:off x="0" y="0"/>
          <a:ext cx="244475" cy="242570"/>
        </a:xfrm>
        <a:custGeom>
          <a:avLst/>
          <a:gdLst/>
          <a:ahLst/>
          <a:cxnLst/>
          <a:rect l="0" t="0" r="0" b="0"/>
          <a:pathLst>
            <a:path w="244475" h="242570">
              <a:moveTo>
                <a:pt x="43986" y="191103"/>
              </a:moveTo>
              <a:lnTo>
                <a:pt x="22750" y="204911"/>
              </a:lnTo>
              <a:lnTo>
                <a:pt x="9226" y="218253"/>
              </a:lnTo>
              <a:lnTo>
                <a:pt x="2085" y="229824"/>
              </a:lnTo>
              <a:lnTo>
                <a:pt x="0" y="238320"/>
              </a:lnTo>
              <a:lnTo>
                <a:pt x="0" y="242297"/>
              </a:lnTo>
              <a:lnTo>
                <a:pt x="18639" y="242297"/>
              </a:lnTo>
              <a:lnTo>
                <a:pt x="20085" y="241799"/>
              </a:lnTo>
              <a:lnTo>
                <a:pt x="4721" y="241799"/>
              </a:lnTo>
              <a:lnTo>
                <a:pt x="6872" y="232760"/>
              </a:lnTo>
              <a:lnTo>
                <a:pt x="14848" y="219993"/>
              </a:lnTo>
              <a:lnTo>
                <a:pt x="27577" y="205455"/>
              </a:lnTo>
              <a:lnTo>
                <a:pt x="43986" y="191103"/>
              </a:lnTo>
              <a:close/>
            </a:path>
            <a:path w="244475" h="242570">
              <a:moveTo>
                <a:pt x="119782" y="0"/>
              </a:moveTo>
              <a:lnTo>
                <a:pt x="104375" y="0"/>
              </a:lnTo>
              <a:lnTo>
                <a:pt x="99490" y="3261"/>
              </a:lnTo>
              <a:lnTo>
                <a:pt x="96981" y="10810"/>
              </a:lnTo>
              <a:lnTo>
                <a:pt x="96057" y="19290"/>
              </a:lnTo>
              <a:lnTo>
                <a:pt x="95925" y="32306"/>
              </a:lnTo>
              <a:lnTo>
                <a:pt x="96919" y="40755"/>
              </a:lnTo>
              <a:lnTo>
                <a:pt x="104375" y="76292"/>
              </a:lnTo>
              <a:lnTo>
                <a:pt x="93731" y="107919"/>
              </a:lnTo>
              <a:lnTo>
                <a:pt x="67688" y="164171"/>
              </a:lnTo>
              <a:lnTo>
                <a:pt x="35075" y="217861"/>
              </a:lnTo>
              <a:lnTo>
                <a:pt x="4721" y="241799"/>
              </a:lnTo>
              <a:lnTo>
                <a:pt x="20085" y="241799"/>
              </a:lnTo>
              <a:lnTo>
                <a:pt x="20909" y="241516"/>
              </a:lnTo>
              <a:lnTo>
                <a:pt x="33766" y="230337"/>
              </a:lnTo>
              <a:lnTo>
                <a:pt x="49372" y="210538"/>
              </a:lnTo>
              <a:lnTo>
                <a:pt x="67843" y="181163"/>
              </a:lnTo>
              <a:lnTo>
                <a:pt x="70285" y="180418"/>
              </a:lnTo>
              <a:lnTo>
                <a:pt x="67843" y="180418"/>
              </a:lnTo>
              <a:lnTo>
                <a:pt x="85468" y="148146"/>
              </a:lnTo>
              <a:lnTo>
                <a:pt x="97199" y="123354"/>
              </a:lnTo>
              <a:lnTo>
                <a:pt x="104503" y="104478"/>
              </a:lnTo>
              <a:lnTo>
                <a:pt x="108848" y="89960"/>
              </a:lnTo>
              <a:lnTo>
                <a:pt x="117571" y="89960"/>
              </a:lnTo>
              <a:lnTo>
                <a:pt x="112078" y="75546"/>
              </a:lnTo>
              <a:lnTo>
                <a:pt x="113874" y="62872"/>
              </a:lnTo>
              <a:lnTo>
                <a:pt x="108848" y="62872"/>
              </a:lnTo>
              <a:lnTo>
                <a:pt x="102635" y="4970"/>
              </a:lnTo>
              <a:lnTo>
                <a:pt x="107854" y="1491"/>
              </a:lnTo>
              <a:lnTo>
                <a:pt x="119456" y="1491"/>
              </a:lnTo>
              <a:lnTo>
                <a:pt x="119782" y="0"/>
              </a:lnTo>
              <a:close/>
            </a:path>
            <a:path w="244475" h="242570">
              <a:moveTo>
                <a:pt x="241553" y="179921"/>
              </a:moveTo>
              <a:lnTo>
                <a:pt x="234595" y="179921"/>
              </a:lnTo>
              <a:lnTo>
                <a:pt x="231861" y="182406"/>
              </a:lnTo>
              <a:lnTo>
                <a:pt x="231861" y="189115"/>
              </a:lnTo>
              <a:lnTo>
                <a:pt x="234595" y="191601"/>
              </a:lnTo>
              <a:lnTo>
                <a:pt x="241553" y="191601"/>
              </a:lnTo>
              <a:lnTo>
                <a:pt x="242796" y="190358"/>
              </a:lnTo>
              <a:lnTo>
                <a:pt x="235340" y="190358"/>
              </a:lnTo>
              <a:lnTo>
                <a:pt x="233104" y="188370"/>
              </a:lnTo>
              <a:lnTo>
                <a:pt x="233104" y="183151"/>
              </a:lnTo>
              <a:lnTo>
                <a:pt x="235340" y="181163"/>
              </a:lnTo>
              <a:lnTo>
                <a:pt x="242796" y="181163"/>
              </a:lnTo>
              <a:lnTo>
                <a:pt x="241553" y="179921"/>
              </a:lnTo>
              <a:close/>
            </a:path>
            <a:path w="244475" h="242570">
              <a:moveTo>
                <a:pt x="242796" y="181163"/>
              </a:moveTo>
              <a:lnTo>
                <a:pt x="240808" y="181163"/>
              </a:lnTo>
              <a:lnTo>
                <a:pt x="242547" y="183151"/>
              </a:lnTo>
              <a:lnTo>
                <a:pt x="242547" y="188370"/>
              </a:lnTo>
              <a:lnTo>
                <a:pt x="240808" y="190358"/>
              </a:lnTo>
              <a:lnTo>
                <a:pt x="242796" y="190358"/>
              </a:lnTo>
              <a:lnTo>
                <a:pt x="244038" y="189115"/>
              </a:lnTo>
              <a:lnTo>
                <a:pt x="244038" y="182406"/>
              </a:lnTo>
              <a:lnTo>
                <a:pt x="242796" y="181163"/>
              </a:lnTo>
              <a:close/>
            </a:path>
            <a:path w="244475" h="242570">
              <a:moveTo>
                <a:pt x="239565" y="181909"/>
              </a:moveTo>
              <a:lnTo>
                <a:pt x="235589" y="181909"/>
              </a:lnTo>
              <a:lnTo>
                <a:pt x="235589" y="189115"/>
              </a:lnTo>
              <a:lnTo>
                <a:pt x="236831" y="189115"/>
              </a:lnTo>
              <a:lnTo>
                <a:pt x="236831" y="186382"/>
              </a:lnTo>
              <a:lnTo>
                <a:pt x="239979" y="186382"/>
              </a:lnTo>
              <a:lnTo>
                <a:pt x="239814" y="186133"/>
              </a:lnTo>
              <a:lnTo>
                <a:pt x="239068" y="185885"/>
              </a:lnTo>
              <a:lnTo>
                <a:pt x="240559" y="185388"/>
              </a:lnTo>
              <a:lnTo>
                <a:pt x="236831" y="185388"/>
              </a:lnTo>
              <a:lnTo>
                <a:pt x="236831" y="183400"/>
              </a:lnTo>
              <a:lnTo>
                <a:pt x="240393" y="183400"/>
              </a:lnTo>
              <a:lnTo>
                <a:pt x="240311" y="182903"/>
              </a:lnTo>
              <a:lnTo>
                <a:pt x="239565" y="181909"/>
              </a:lnTo>
              <a:close/>
            </a:path>
            <a:path w="244475" h="242570">
              <a:moveTo>
                <a:pt x="239979" y="186382"/>
              </a:moveTo>
              <a:lnTo>
                <a:pt x="238322" y="186382"/>
              </a:lnTo>
              <a:lnTo>
                <a:pt x="238819" y="187127"/>
              </a:lnTo>
              <a:lnTo>
                <a:pt x="239068" y="187873"/>
              </a:lnTo>
              <a:lnTo>
                <a:pt x="239316" y="189115"/>
              </a:lnTo>
              <a:lnTo>
                <a:pt x="240559" y="189115"/>
              </a:lnTo>
              <a:lnTo>
                <a:pt x="240410" y="188370"/>
              </a:lnTo>
              <a:lnTo>
                <a:pt x="240311" y="186879"/>
              </a:lnTo>
              <a:lnTo>
                <a:pt x="239979" y="186382"/>
              </a:lnTo>
              <a:close/>
            </a:path>
            <a:path w="244475" h="242570">
              <a:moveTo>
                <a:pt x="240393" y="183400"/>
              </a:moveTo>
              <a:lnTo>
                <a:pt x="238571" y="183400"/>
              </a:lnTo>
              <a:lnTo>
                <a:pt x="239068" y="183648"/>
              </a:lnTo>
              <a:lnTo>
                <a:pt x="239068" y="185139"/>
              </a:lnTo>
              <a:lnTo>
                <a:pt x="238322" y="185388"/>
              </a:lnTo>
              <a:lnTo>
                <a:pt x="240559" y="185388"/>
              </a:lnTo>
              <a:lnTo>
                <a:pt x="240435" y="183648"/>
              </a:lnTo>
              <a:lnTo>
                <a:pt x="240393" y="183400"/>
              </a:lnTo>
              <a:close/>
            </a:path>
            <a:path w="244475" h="242570">
              <a:moveTo>
                <a:pt x="117571" y="89960"/>
              </a:moveTo>
              <a:lnTo>
                <a:pt x="108848" y="89960"/>
              </a:lnTo>
              <a:lnTo>
                <a:pt x="122260" y="116888"/>
              </a:lnTo>
              <a:lnTo>
                <a:pt x="136184" y="135220"/>
              </a:lnTo>
              <a:lnTo>
                <a:pt x="149177" y="146888"/>
              </a:lnTo>
              <a:lnTo>
                <a:pt x="159793" y="153827"/>
              </a:lnTo>
              <a:lnTo>
                <a:pt x="137458" y="158261"/>
              </a:lnTo>
              <a:lnTo>
                <a:pt x="114092" y="164171"/>
              </a:lnTo>
              <a:lnTo>
                <a:pt x="90737" y="171510"/>
              </a:lnTo>
              <a:lnTo>
                <a:pt x="67843" y="180418"/>
              </a:lnTo>
              <a:lnTo>
                <a:pt x="70285" y="180418"/>
              </a:lnTo>
              <a:lnTo>
                <a:pt x="91126" y="174053"/>
              </a:lnTo>
              <a:lnTo>
                <a:pt x="116552" y="168085"/>
              </a:lnTo>
              <a:lnTo>
                <a:pt x="142909" y="163375"/>
              </a:lnTo>
              <a:lnTo>
                <a:pt x="168988" y="160040"/>
              </a:lnTo>
              <a:lnTo>
                <a:pt x="187648" y="160040"/>
              </a:lnTo>
              <a:lnTo>
                <a:pt x="183650" y="158300"/>
              </a:lnTo>
              <a:lnTo>
                <a:pt x="200506" y="157527"/>
              </a:lnTo>
              <a:lnTo>
                <a:pt x="238969" y="157527"/>
              </a:lnTo>
              <a:lnTo>
                <a:pt x="232513" y="154044"/>
              </a:lnTo>
              <a:lnTo>
                <a:pt x="223244" y="152087"/>
              </a:lnTo>
              <a:lnTo>
                <a:pt x="172715" y="152087"/>
              </a:lnTo>
              <a:lnTo>
                <a:pt x="166949" y="148787"/>
              </a:lnTo>
              <a:lnTo>
                <a:pt x="127486" y="110058"/>
              </a:lnTo>
              <a:lnTo>
                <a:pt x="118827" y="93257"/>
              </a:lnTo>
              <a:lnTo>
                <a:pt x="117571" y="89960"/>
              </a:lnTo>
              <a:close/>
            </a:path>
            <a:path w="244475" h="242570">
              <a:moveTo>
                <a:pt x="187648" y="160040"/>
              </a:moveTo>
              <a:lnTo>
                <a:pt x="168988" y="160040"/>
              </a:lnTo>
              <a:lnTo>
                <a:pt x="185296" y="167410"/>
              </a:lnTo>
              <a:lnTo>
                <a:pt x="201418" y="172962"/>
              </a:lnTo>
              <a:lnTo>
                <a:pt x="216236" y="176465"/>
              </a:lnTo>
              <a:lnTo>
                <a:pt x="228630" y="177684"/>
              </a:lnTo>
              <a:lnTo>
                <a:pt x="236334" y="177684"/>
              </a:lnTo>
              <a:lnTo>
                <a:pt x="240559" y="175944"/>
              </a:lnTo>
              <a:lnTo>
                <a:pt x="241118" y="173708"/>
              </a:lnTo>
              <a:lnTo>
                <a:pt x="233849" y="173708"/>
              </a:lnTo>
              <a:lnTo>
                <a:pt x="224014" y="172593"/>
              </a:lnTo>
              <a:lnTo>
                <a:pt x="211825" y="169452"/>
              </a:lnTo>
              <a:lnTo>
                <a:pt x="198098" y="164587"/>
              </a:lnTo>
              <a:lnTo>
                <a:pt x="187648" y="160040"/>
              </a:lnTo>
              <a:close/>
            </a:path>
            <a:path w="244475" h="242570">
              <a:moveTo>
                <a:pt x="241553" y="171968"/>
              </a:moveTo>
              <a:lnTo>
                <a:pt x="239814" y="172714"/>
              </a:lnTo>
              <a:lnTo>
                <a:pt x="237080" y="173708"/>
              </a:lnTo>
              <a:lnTo>
                <a:pt x="241118" y="173708"/>
              </a:lnTo>
              <a:lnTo>
                <a:pt x="241553" y="171968"/>
              </a:lnTo>
              <a:close/>
            </a:path>
            <a:path w="244475" h="242570">
              <a:moveTo>
                <a:pt x="238969" y="157527"/>
              </a:moveTo>
              <a:lnTo>
                <a:pt x="200506" y="157527"/>
              </a:lnTo>
              <a:lnTo>
                <a:pt x="220088" y="158083"/>
              </a:lnTo>
              <a:lnTo>
                <a:pt x="236175" y="161480"/>
              </a:lnTo>
              <a:lnTo>
                <a:pt x="242547" y="169235"/>
              </a:lnTo>
              <a:lnTo>
                <a:pt x="243293" y="167495"/>
              </a:lnTo>
              <a:lnTo>
                <a:pt x="244038" y="166750"/>
              </a:lnTo>
              <a:lnTo>
                <a:pt x="244038" y="165010"/>
              </a:lnTo>
              <a:lnTo>
                <a:pt x="241013" y="158630"/>
              </a:lnTo>
              <a:lnTo>
                <a:pt x="238969" y="157527"/>
              </a:lnTo>
              <a:close/>
            </a:path>
            <a:path w="244475" h="242570">
              <a:moveTo>
                <a:pt x="202537" y="150348"/>
              </a:moveTo>
              <a:lnTo>
                <a:pt x="195885" y="150515"/>
              </a:lnTo>
              <a:lnTo>
                <a:pt x="188651" y="150938"/>
              </a:lnTo>
              <a:lnTo>
                <a:pt x="172715" y="152087"/>
              </a:lnTo>
              <a:lnTo>
                <a:pt x="223244" y="152087"/>
              </a:lnTo>
              <a:lnTo>
                <a:pt x="219401" y="151276"/>
              </a:lnTo>
              <a:lnTo>
                <a:pt x="202537" y="150348"/>
              </a:lnTo>
              <a:close/>
            </a:path>
            <a:path w="244475" h="242570">
              <a:moveTo>
                <a:pt x="116303" y="20377"/>
              </a:moveTo>
              <a:lnTo>
                <a:pt x="114963" y="27716"/>
              </a:lnTo>
              <a:lnTo>
                <a:pt x="112691" y="41438"/>
              </a:lnTo>
              <a:lnTo>
                <a:pt x="111329" y="49453"/>
              </a:lnTo>
              <a:lnTo>
                <a:pt x="108848" y="62872"/>
              </a:lnTo>
              <a:lnTo>
                <a:pt x="113874" y="62872"/>
              </a:lnTo>
              <a:lnTo>
                <a:pt x="114101" y="61265"/>
              </a:lnTo>
              <a:lnTo>
                <a:pt x="115216" y="47589"/>
              </a:lnTo>
              <a:lnTo>
                <a:pt x="115818" y="34100"/>
              </a:lnTo>
              <a:lnTo>
                <a:pt x="116303" y="20377"/>
              </a:lnTo>
              <a:close/>
            </a:path>
            <a:path w="244475" h="242570">
              <a:moveTo>
                <a:pt x="119456" y="1491"/>
              </a:moveTo>
              <a:lnTo>
                <a:pt x="107854" y="1491"/>
              </a:lnTo>
              <a:lnTo>
                <a:pt x="111371" y="3261"/>
              </a:lnTo>
              <a:lnTo>
                <a:pt x="115558" y="6709"/>
              </a:lnTo>
              <a:lnTo>
                <a:pt x="116303" y="15904"/>
              </a:lnTo>
              <a:lnTo>
                <a:pt x="119456" y="1491"/>
              </a:lnTo>
              <a:close/>
            </a:path>
          </a:pathLst>
        </a:custGeom>
        <a:solidFill>
          <a:srgbClr val="FFD8D8">
            <a:alpha val="50000"/>
          </a:srgbClr>
        </a:solidFill>
      </xdr:spPr>
    </xdr:sp>
    <xdr:clientData/>
  </xdr:oneCellAnchor>
  <xdr:oneCellAnchor>
    <xdr:from>
      <xdr:col>6</xdr:col>
      <xdr:colOff>1548029</xdr:colOff>
      <xdr:row>457</xdr:row>
      <xdr:rowOff>0</xdr:rowOff>
    </xdr:from>
    <xdr:ext cx="302895" cy="300990"/>
    <xdr:sp macro="" textlink="">
      <xdr:nvSpPr>
        <xdr:cNvPr id="14" name="Shape 14"/>
        <xdr:cNvSpPr/>
      </xdr:nvSpPr>
      <xdr:spPr>
        <a:xfrm>
          <a:off x="0" y="0"/>
          <a:ext cx="302895" cy="300990"/>
        </a:xfrm>
        <a:custGeom>
          <a:avLst/>
          <a:gdLst/>
          <a:ahLst/>
          <a:cxnLst/>
          <a:rect l="0" t="0" r="0" b="0"/>
          <a:pathLst>
            <a:path w="302895" h="300990">
              <a:moveTo>
                <a:pt x="54530" y="236915"/>
              </a:moveTo>
              <a:lnTo>
                <a:pt x="28203" y="254033"/>
              </a:lnTo>
              <a:lnTo>
                <a:pt x="11437" y="270573"/>
              </a:lnTo>
              <a:lnTo>
                <a:pt x="2584" y="284918"/>
              </a:lnTo>
              <a:lnTo>
                <a:pt x="0" y="295450"/>
              </a:lnTo>
              <a:lnTo>
                <a:pt x="0" y="300381"/>
              </a:lnTo>
              <a:lnTo>
                <a:pt x="23104" y="300381"/>
              </a:lnTo>
              <a:lnTo>
                <a:pt x="24899" y="299763"/>
              </a:lnTo>
              <a:lnTo>
                <a:pt x="5853" y="299763"/>
              </a:lnTo>
              <a:lnTo>
                <a:pt x="8520" y="288557"/>
              </a:lnTo>
              <a:lnTo>
                <a:pt x="18407" y="272729"/>
              </a:lnTo>
              <a:lnTo>
                <a:pt x="34187" y="254706"/>
              </a:lnTo>
              <a:lnTo>
                <a:pt x="54530" y="236915"/>
              </a:lnTo>
              <a:close/>
            </a:path>
            <a:path w="302895" h="300990">
              <a:moveTo>
                <a:pt x="129394" y="0"/>
              </a:moveTo>
              <a:lnTo>
                <a:pt x="123338" y="4043"/>
              </a:lnTo>
              <a:lnTo>
                <a:pt x="120228" y="13401"/>
              </a:lnTo>
              <a:lnTo>
                <a:pt x="119141" y="23380"/>
              </a:lnTo>
              <a:lnTo>
                <a:pt x="119015" y="34360"/>
              </a:lnTo>
              <a:lnTo>
                <a:pt x="119141" y="38216"/>
              </a:lnTo>
              <a:lnTo>
                <a:pt x="125288" y="77944"/>
              </a:lnTo>
              <a:lnTo>
                <a:pt x="129394" y="94581"/>
              </a:lnTo>
              <a:lnTo>
                <a:pt x="120716" y="122426"/>
              </a:lnTo>
              <a:lnTo>
                <a:pt x="98418" y="174125"/>
              </a:lnTo>
              <a:lnTo>
                <a:pt x="68105" y="232419"/>
              </a:lnTo>
              <a:lnTo>
                <a:pt x="35382" y="280051"/>
              </a:lnTo>
              <a:lnTo>
                <a:pt x="5853" y="299763"/>
              </a:lnTo>
              <a:lnTo>
                <a:pt x="24899" y="299763"/>
              </a:lnTo>
              <a:lnTo>
                <a:pt x="25922" y="299412"/>
              </a:lnTo>
              <a:lnTo>
                <a:pt x="41860" y="285553"/>
              </a:lnTo>
              <a:lnTo>
                <a:pt x="61207" y="261008"/>
              </a:lnTo>
              <a:lnTo>
                <a:pt x="84106" y="224591"/>
              </a:lnTo>
              <a:lnTo>
                <a:pt x="87132" y="223667"/>
              </a:lnTo>
              <a:lnTo>
                <a:pt x="84106" y="223667"/>
              </a:lnTo>
              <a:lnTo>
                <a:pt x="105956" y="183660"/>
              </a:lnTo>
              <a:lnTo>
                <a:pt x="120498" y="152924"/>
              </a:lnTo>
              <a:lnTo>
                <a:pt x="129553" y="129524"/>
              </a:lnTo>
              <a:lnTo>
                <a:pt x="134939" y="111525"/>
              </a:lnTo>
              <a:lnTo>
                <a:pt x="145753" y="111525"/>
              </a:lnTo>
              <a:lnTo>
                <a:pt x="138944" y="93656"/>
              </a:lnTo>
              <a:lnTo>
                <a:pt x="141170" y="77944"/>
              </a:lnTo>
              <a:lnTo>
                <a:pt x="134939" y="77944"/>
              </a:lnTo>
              <a:lnTo>
                <a:pt x="127661" y="39126"/>
              </a:lnTo>
              <a:lnTo>
                <a:pt x="127338" y="23380"/>
              </a:lnTo>
              <a:lnTo>
                <a:pt x="128046" y="15519"/>
              </a:lnTo>
              <a:lnTo>
                <a:pt x="129967" y="7369"/>
              </a:lnTo>
              <a:lnTo>
                <a:pt x="133707" y="1848"/>
              </a:lnTo>
              <a:lnTo>
                <a:pt x="141211" y="1848"/>
              </a:lnTo>
              <a:lnTo>
                <a:pt x="137250" y="308"/>
              </a:lnTo>
              <a:lnTo>
                <a:pt x="129394" y="0"/>
              </a:lnTo>
              <a:close/>
            </a:path>
            <a:path w="302895" h="300990">
              <a:moveTo>
                <a:pt x="299455" y="223051"/>
              </a:moveTo>
              <a:lnTo>
                <a:pt x="290829" y="223051"/>
              </a:lnTo>
              <a:lnTo>
                <a:pt x="287440" y="226132"/>
              </a:lnTo>
              <a:lnTo>
                <a:pt x="287440" y="234450"/>
              </a:lnTo>
              <a:lnTo>
                <a:pt x="290829" y="237531"/>
              </a:lnTo>
              <a:lnTo>
                <a:pt x="299455" y="237531"/>
              </a:lnTo>
              <a:lnTo>
                <a:pt x="300996" y="235990"/>
              </a:lnTo>
              <a:lnTo>
                <a:pt x="291753" y="235990"/>
              </a:lnTo>
              <a:lnTo>
                <a:pt x="288980" y="233526"/>
              </a:lnTo>
              <a:lnTo>
                <a:pt x="288980" y="227056"/>
              </a:lnTo>
              <a:lnTo>
                <a:pt x="291753" y="224591"/>
              </a:lnTo>
              <a:lnTo>
                <a:pt x="300996" y="224591"/>
              </a:lnTo>
              <a:lnTo>
                <a:pt x="299455" y="223051"/>
              </a:lnTo>
              <a:close/>
            </a:path>
            <a:path w="302895" h="300990">
              <a:moveTo>
                <a:pt x="300996" y="224591"/>
              </a:moveTo>
              <a:lnTo>
                <a:pt x="298531" y="224591"/>
              </a:lnTo>
              <a:lnTo>
                <a:pt x="300687" y="227056"/>
              </a:lnTo>
              <a:lnTo>
                <a:pt x="300687" y="233526"/>
              </a:lnTo>
              <a:lnTo>
                <a:pt x="298531" y="235990"/>
              </a:lnTo>
              <a:lnTo>
                <a:pt x="300996" y="235990"/>
              </a:lnTo>
              <a:lnTo>
                <a:pt x="302536" y="234450"/>
              </a:lnTo>
              <a:lnTo>
                <a:pt x="302536" y="226132"/>
              </a:lnTo>
              <a:lnTo>
                <a:pt x="300996" y="224591"/>
              </a:lnTo>
              <a:close/>
            </a:path>
            <a:path w="302895" h="300990">
              <a:moveTo>
                <a:pt x="296990" y="225516"/>
              </a:moveTo>
              <a:lnTo>
                <a:pt x="292061" y="225516"/>
              </a:lnTo>
              <a:lnTo>
                <a:pt x="292061" y="234450"/>
              </a:lnTo>
              <a:lnTo>
                <a:pt x="293602" y="234450"/>
              </a:lnTo>
              <a:lnTo>
                <a:pt x="293602" y="231061"/>
              </a:lnTo>
              <a:lnTo>
                <a:pt x="297504" y="231061"/>
              </a:lnTo>
              <a:lnTo>
                <a:pt x="297299" y="230753"/>
              </a:lnTo>
              <a:lnTo>
                <a:pt x="296374" y="230445"/>
              </a:lnTo>
              <a:lnTo>
                <a:pt x="298223" y="229829"/>
              </a:lnTo>
              <a:lnTo>
                <a:pt x="293602" y="229829"/>
              </a:lnTo>
              <a:lnTo>
                <a:pt x="293602" y="227364"/>
              </a:lnTo>
              <a:lnTo>
                <a:pt x="298017" y="227364"/>
              </a:lnTo>
              <a:lnTo>
                <a:pt x="297915" y="226748"/>
              </a:lnTo>
              <a:lnTo>
                <a:pt x="296990" y="225516"/>
              </a:lnTo>
              <a:close/>
            </a:path>
            <a:path w="302895" h="300990">
              <a:moveTo>
                <a:pt x="297504" y="231061"/>
              </a:moveTo>
              <a:lnTo>
                <a:pt x="295450" y="231061"/>
              </a:lnTo>
              <a:lnTo>
                <a:pt x="296066" y="231985"/>
              </a:lnTo>
              <a:lnTo>
                <a:pt x="296374" y="232910"/>
              </a:lnTo>
              <a:lnTo>
                <a:pt x="296682" y="234450"/>
              </a:lnTo>
              <a:lnTo>
                <a:pt x="298223" y="234450"/>
              </a:lnTo>
              <a:lnTo>
                <a:pt x="298038" y="233526"/>
              </a:lnTo>
              <a:lnTo>
                <a:pt x="297915" y="231677"/>
              </a:lnTo>
              <a:lnTo>
                <a:pt x="297504" y="231061"/>
              </a:lnTo>
              <a:close/>
            </a:path>
            <a:path w="302895" h="300990">
              <a:moveTo>
                <a:pt x="298017" y="227364"/>
              </a:moveTo>
              <a:lnTo>
                <a:pt x="295758" y="227364"/>
              </a:lnTo>
              <a:lnTo>
                <a:pt x="296374" y="227672"/>
              </a:lnTo>
              <a:lnTo>
                <a:pt x="296374" y="229521"/>
              </a:lnTo>
              <a:lnTo>
                <a:pt x="295450" y="229829"/>
              </a:lnTo>
              <a:lnTo>
                <a:pt x="298223" y="229829"/>
              </a:lnTo>
              <a:lnTo>
                <a:pt x="298223" y="228596"/>
              </a:lnTo>
              <a:lnTo>
                <a:pt x="298017" y="227364"/>
              </a:lnTo>
              <a:close/>
            </a:path>
            <a:path w="302895" h="300990">
              <a:moveTo>
                <a:pt x="145753" y="111525"/>
              </a:moveTo>
              <a:lnTo>
                <a:pt x="134939" y="111525"/>
              </a:lnTo>
              <a:lnTo>
                <a:pt x="151566" y="144909"/>
              </a:lnTo>
              <a:lnTo>
                <a:pt x="168828" y="167635"/>
              </a:lnTo>
              <a:lnTo>
                <a:pt x="184935" y="182100"/>
              </a:lnTo>
              <a:lnTo>
                <a:pt x="198096" y="190702"/>
              </a:lnTo>
              <a:lnTo>
                <a:pt x="170407" y="196200"/>
              </a:lnTo>
              <a:lnTo>
                <a:pt x="141563" y="203488"/>
              </a:lnTo>
              <a:lnTo>
                <a:pt x="112488" y="212624"/>
              </a:lnTo>
              <a:lnTo>
                <a:pt x="84106" y="223667"/>
              </a:lnTo>
              <a:lnTo>
                <a:pt x="87132" y="223667"/>
              </a:lnTo>
              <a:lnTo>
                <a:pt x="112969" y="215777"/>
              </a:lnTo>
              <a:lnTo>
                <a:pt x="144490" y="208379"/>
              </a:lnTo>
              <a:lnTo>
                <a:pt x="177166" y="202539"/>
              </a:lnTo>
              <a:lnTo>
                <a:pt x="209495" y="198404"/>
              </a:lnTo>
              <a:lnTo>
                <a:pt x="232629" y="198404"/>
              </a:lnTo>
              <a:lnTo>
                <a:pt x="227672" y="196248"/>
              </a:lnTo>
              <a:lnTo>
                <a:pt x="248569" y="195290"/>
              </a:lnTo>
              <a:lnTo>
                <a:pt x="296252" y="195290"/>
              </a:lnTo>
              <a:lnTo>
                <a:pt x="288249" y="190972"/>
              </a:lnTo>
              <a:lnTo>
                <a:pt x="276758" y="188546"/>
              </a:lnTo>
              <a:lnTo>
                <a:pt x="214116" y="188546"/>
              </a:lnTo>
              <a:lnTo>
                <a:pt x="206968" y="184454"/>
              </a:lnTo>
              <a:lnTo>
                <a:pt x="171091" y="155133"/>
              </a:lnTo>
              <a:lnTo>
                <a:pt x="147311" y="115612"/>
              </a:lnTo>
              <a:lnTo>
                <a:pt x="145753" y="111525"/>
              </a:lnTo>
              <a:close/>
            </a:path>
            <a:path w="302895" h="300990">
              <a:moveTo>
                <a:pt x="232629" y="198404"/>
              </a:moveTo>
              <a:lnTo>
                <a:pt x="209495" y="198404"/>
              </a:lnTo>
              <a:lnTo>
                <a:pt x="229713" y="207541"/>
              </a:lnTo>
              <a:lnTo>
                <a:pt x="249700" y="214425"/>
              </a:lnTo>
              <a:lnTo>
                <a:pt x="268069" y="218767"/>
              </a:lnTo>
              <a:lnTo>
                <a:pt x="283435" y="220278"/>
              </a:lnTo>
              <a:lnTo>
                <a:pt x="292985" y="220278"/>
              </a:lnTo>
              <a:lnTo>
                <a:pt x="298223" y="218122"/>
              </a:lnTo>
              <a:lnTo>
                <a:pt x="298916" y="215349"/>
              </a:lnTo>
              <a:lnTo>
                <a:pt x="289905" y="215349"/>
              </a:lnTo>
              <a:lnTo>
                <a:pt x="277711" y="213967"/>
              </a:lnTo>
              <a:lnTo>
                <a:pt x="262601" y="210073"/>
              </a:lnTo>
              <a:lnTo>
                <a:pt x="245584" y="204041"/>
              </a:lnTo>
              <a:lnTo>
                <a:pt x="232629" y="198404"/>
              </a:lnTo>
              <a:close/>
            </a:path>
            <a:path w="302895" h="300990">
              <a:moveTo>
                <a:pt x="299455" y="213192"/>
              </a:moveTo>
              <a:lnTo>
                <a:pt x="297299" y="214117"/>
              </a:lnTo>
              <a:lnTo>
                <a:pt x="293910" y="215349"/>
              </a:lnTo>
              <a:lnTo>
                <a:pt x="298916" y="215349"/>
              </a:lnTo>
              <a:lnTo>
                <a:pt x="299455" y="213192"/>
              </a:lnTo>
              <a:close/>
            </a:path>
            <a:path w="302895" h="300990">
              <a:moveTo>
                <a:pt x="296252" y="195290"/>
              </a:moveTo>
              <a:lnTo>
                <a:pt x="248569" y="195290"/>
              </a:lnTo>
              <a:lnTo>
                <a:pt x="272845" y="195978"/>
              </a:lnTo>
              <a:lnTo>
                <a:pt x="292788" y="200190"/>
              </a:lnTo>
              <a:lnTo>
                <a:pt x="300687" y="209803"/>
              </a:lnTo>
              <a:lnTo>
                <a:pt x="301612" y="207647"/>
              </a:lnTo>
              <a:lnTo>
                <a:pt x="302536" y="206723"/>
              </a:lnTo>
              <a:lnTo>
                <a:pt x="302536" y="204566"/>
              </a:lnTo>
              <a:lnTo>
                <a:pt x="298786" y="196657"/>
              </a:lnTo>
              <a:lnTo>
                <a:pt x="296252" y="195290"/>
              </a:lnTo>
              <a:close/>
            </a:path>
            <a:path w="302895" h="300990">
              <a:moveTo>
                <a:pt x="251086" y="186389"/>
              </a:moveTo>
              <a:lnTo>
                <a:pt x="242840" y="186596"/>
              </a:lnTo>
              <a:lnTo>
                <a:pt x="233872" y="187121"/>
              </a:lnTo>
              <a:lnTo>
                <a:pt x="214116" y="188546"/>
              </a:lnTo>
              <a:lnTo>
                <a:pt x="276758" y="188546"/>
              </a:lnTo>
              <a:lnTo>
                <a:pt x="271992" y="187540"/>
              </a:lnTo>
              <a:lnTo>
                <a:pt x="251086" y="186389"/>
              </a:lnTo>
              <a:close/>
            </a:path>
            <a:path w="302895" h="300990">
              <a:moveTo>
                <a:pt x="144182" y="25262"/>
              </a:moveTo>
              <a:lnTo>
                <a:pt x="142521" y="34360"/>
              </a:lnTo>
              <a:lnTo>
                <a:pt x="140600" y="46058"/>
              </a:lnTo>
              <a:lnTo>
                <a:pt x="138160" y="60528"/>
              </a:lnTo>
              <a:lnTo>
                <a:pt x="134939" y="77944"/>
              </a:lnTo>
              <a:lnTo>
                <a:pt x="141170" y="77944"/>
              </a:lnTo>
              <a:lnTo>
                <a:pt x="141452" y="75951"/>
              </a:lnTo>
              <a:lnTo>
                <a:pt x="142834" y="58997"/>
              </a:lnTo>
              <a:lnTo>
                <a:pt x="143580" y="42274"/>
              </a:lnTo>
              <a:lnTo>
                <a:pt x="144182" y="25262"/>
              </a:lnTo>
              <a:close/>
            </a:path>
            <a:path w="302895" h="300990">
              <a:moveTo>
                <a:pt x="141211" y="1848"/>
              </a:moveTo>
              <a:lnTo>
                <a:pt x="133707" y="1848"/>
              </a:lnTo>
              <a:lnTo>
                <a:pt x="138020" y="4005"/>
              </a:lnTo>
              <a:lnTo>
                <a:pt x="143258" y="8318"/>
              </a:lnTo>
              <a:lnTo>
                <a:pt x="144182" y="19717"/>
              </a:lnTo>
              <a:lnTo>
                <a:pt x="145337" y="8318"/>
              </a:lnTo>
              <a:lnTo>
                <a:pt x="142795" y="2464"/>
              </a:lnTo>
              <a:lnTo>
                <a:pt x="141211" y="1848"/>
              </a:lnTo>
              <a:close/>
            </a:path>
          </a:pathLst>
        </a:custGeom>
        <a:solidFill>
          <a:srgbClr val="FFD8D8">
            <a:alpha val="50000"/>
          </a:srgbClr>
        </a:solidFill>
      </xdr:spPr>
    </xdr:sp>
    <xdr:clientData/>
  </xdr:oneCellAnchor>
  <xdr:oneCellAnchor>
    <xdr:from>
      <xdr:col>6</xdr:col>
      <xdr:colOff>1576666</xdr:colOff>
      <xdr:row>457</xdr:row>
      <xdr:rowOff>0</xdr:rowOff>
    </xdr:from>
    <xdr:ext cx="295910" cy="294005"/>
    <xdr:sp macro="" textlink="">
      <xdr:nvSpPr>
        <xdr:cNvPr id="15" name="Shape 15"/>
        <xdr:cNvSpPr/>
      </xdr:nvSpPr>
      <xdr:spPr>
        <a:xfrm>
          <a:off x="0" y="0"/>
          <a:ext cx="295910" cy="294005"/>
        </a:xfrm>
        <a:custGeom>
          <a:avLst/>
          <a:gdLst/>
          <a:ahLst/>
          <a:cxnLst/>
          <a:rect l="0" t="0" r="0" b="0"/>
          <a:pathLst>
            <a:path w="295910" h="294005">
              <a:moveTo>
                <a:pt x="53323" y="231666"/>
              </a:moveTo>
              <a:lnTo>
                <a:pt x="27579" y="248405"/>
              </a:lnTo>
              <a:lnTo>
                <a:pt x="11184" y="264579"/>
              </a:lnTo>
              <a:lnTo>
                <a:pt x="2527" y="278606"/>
              </a:lnTo>
              <a:lnTo>
                <a:pt x="0" y="288905"/>
              </a:lnTo>
              <a:lnTo>
                <a:pt x="0" y="293724"/>
              </a:lnTo>
              <a:lnTo>
                <a:pt x="22599" y="293724"/>
              </a:lnTo>
              <a:lnTo>
                <a:pt x="24348" y="293123"/>
              </a:lnTo>
              <a:lnTo>
                <a:pt x="5723" y="293123"/>
              </a:lnTo>
              <a:lnTo>
                <a:pt x="8331" y="282165"/>
              </a:lnTo>
              <a:lnTo>
                <a:pt x="18000" y="266687"/>
              </a:lnTo>
              <a:lnTo>
                <a:pt x="33430" y="249064"/>
              </a:lnTo>
              <a:lnTo>
                <a:pt x="53323" y="231666"/>
              </a:lnTo>
              <a:close/>
            </a:path>
            <a:path w="295910" h="294005">
              <a:moveTo>
                <a:pt x="126529" y="0"/>
              </a:moveTo>
              <a:lnTo>
                <a:pt x="120607" y="3954"/>
              </a:lnTo>
              <a:lnTo>
                <a:pt x="117566" y="13104"/>
              </a:lnTo>
              <a:lnTo>
                <a:pt x="116503" y="22862"/>
              </a:lnTo>
              <a:lnTo>
                <a:pt x="116380" y="33599"/>
              </a:lnTo>
              <a:lnTo>
                <a:pt x="116503" y="37370"/>
              </a:lnTo>
              <a:lnTo>
                <a:pt x="122514" y="76218"/>
              </a:lnTo>
              <a:lnTo>
                <a:pt x="126529" y="92485"/>
              </a:lnTo>
              <a:lnTo>
                <a:pt x="118043" y="119714"/>
              </a:lnTo>
              <a:lnTo>
                <a:pt x="96239" y="170268"/>
              </a:lnTo>
              <a:lnTo>
                <a:pt x="66597" y="227270"/>
              </a:lnTo>
              <a:lnTo>
                <a:pt x="34599" y="273847"/>
              </a:lnTo>
              <a:lnTo>
                <a:pt x="5723" y="293123"/>
              </a:lnTo>
              <a:lnTo>
                <a:pt x="24348" y="293123"/>
              </a:lnTo>
              <a:lnTo>
                <a:pt x="25348" y="292779"/>
              </a:lnTo>
              <a:lnTo>
                <a:pt x="40933" y="279227"/>
              </a:lnTo>
              <a:lnTo>
                <a:pt x="59852" y="255226"/>
              </a:lnTo>
              <a:lnTo>
                <a:pt x="82244" y="219616"/>
              </a:lnTo>
              <a:lnTo>
                <a:pt x="85203" y="218712"/>
              </a:lnTo>
              <a:lnTo>
                <a:pt x="82244" y="218712"/>
              </a:lnTo>
              <a:lnTo>
                <a:pt x="103610" y="179591"/>
              </a:lnTo>
              <a:lnTo>
                <a:pt x="117830" y="149536"/>
              </a:lnTo>
              <a:lnTo>
                <a:pt x="126684" y="126655"/>
              </a:lnTo>
              <a:lnTo>
                <a:pt x="131952" y="109055"/>
              </a:lnTo>
              <a:lnTo>
                <a:pt x="142526" y="109055"/>
              </a:lnTo>
              <a:lnTo>
                <a:pt x="135868" y="91582"/>
              </a:lnTo>
              <a:lnTo>
                <a:pt x="138044" y="76218"/>
              </a:lnTo>
              <a:lnTo>
                <a:pt x="131952" y="76218"/>
              </a:lnTo>
              <a:lnTo>
                <a:pt x="124834" y="38259"/>
              </a:lnTo>
              <a:lnTo>
                <a:pt x="124519" y="22862"/>
              </a:lnTo>
              <a:lnTo>
                <a:pt x="125211" y="15175"/>
              </a:lnTo>
              <a:lnTo>
                <a:pt x="127089" y="7206"/>
              </a:lnTo>
              <a:lnTo>
                <a:pt x="130747" y="1807"/>
              </a:lnTo>
              <a:lnTo>
                <a:pt x="138084" y="1807"/>
              </a:lnTo>
              <a:lnTo>
                <a:pt x="134211" y="301"/>
              </a:lnTo>
              <a:lnTo>
                <a:pt x="126529" y="0"/>
              </a:lnTo>
              <a:close/>
            </a:path>
            <a:path w="295910" h="294005">
              <a:moveTo>
                <a:pt x="292825" y="218110"/>
              </a:moveTo>
              <a:lnTo>
                <a:pt x="284390" y="218110"/>
              </a:lnTo>
              <a:lnTo>
                <a:pt x="281080" y="221118"/>
              </a:lnTo>
              <a:lnTo>
                <a:pt x="281080" y="229260"/>
              </a:lnTo>
              <a:lnTo>
                <a:pt x="284390" y="232269"/>
              </a:lnTo>
              <a:lnTo>
                <a:pt x="292825" y="232269"/>
              </a:lnTo>
              <a:lnTo>
                <a:pt x="294331" y="230763"/>
              </a:lnTo>
              <a:lnTo>
                <a:pt x="285293" y="230763"/>
              </a:lnTo>
              <a:lnTo>
                <a:pt x="282582" y="228352"/>
              </a:lnTo>
              <a:lnTo>
                <a:pt x="282582" y="222026"/>
              </a:lnTo>
              <a:lnTo>
                <a:pt x="285293" y="219616"/>
              </a:lnTo>
              <a:lnTo>
                <a:pt x="294331" y="219616"/>
              </a:lnTo>
              <a:lnTo>
                <a:pt x="292825" y="218110"/>
              </a:lnTo>
              <a:close/>
            </a:path>
            <a:path w="295910" h="294005">
              <a:moveTo>
                <a:pt x="294331" y="219616"/>
              </a:moveTo>
              <a:lnTo>
                <a:pt x="291921" y="219616"/>
              </a:lnTo>
              <a:lnTo>
                <a:pt x="294030" y="222026"/>
              </a:lnTo>
              <a:lnTo>
                <a:pt x="294030" y="228352"/>
              </a:lnTo>
              <a:lnTo>
                <a:pt x="291921" y="230763"/>
              </a:lnTo>
              <a:lnTo>
                <a:pt x="294331" y="230763"/>
              </a:lnTo>
              <a:lnTo>
                <a:pt x="295833" y="229260"/>
              </a:lnTo>
              <a:lnTo>
                <a:pt x="295833" y="221118"/>
              </a:lnTo>
              <a:lnTo>
                <a:pt x="294331" y="219616"/>
              </a:lnTo>
              <a:close/>
            </a:path>
            <a:path w="295910" h="294005">
              <a:moveTo>
                <a:pt x="290415" y="220520"/>
              </a:moveTo>
              <a:lnTo>
                <a:pt x="285595" y="220520"/>
              </a:lnTo>
              <a:lnTo>
                <a:pt x="285595" y="229256"/>
              </a:lnTo>
              <a:lnTo>
                <a:pt x="287101" y="229256"/>
              </a:lnTo>
              <a:lnTo>
                <a:pt x="287101" y="225942"/>
              </a:lnTo>
              <a:lnTo>
                <a:pt x="290917" y="225942"/>
              </a:lnTo>
              <a:lnTo>
                <a:pt x="290716" y="225641"/>
              </a:lnTo>
              <a:lnTo>
                <a:pt x="289812" y="225340"/>
              </a:lnTo>
              <a:lnTo>
                <a:pt x="291620" y="224737"/>
              </a:lnTo>
              <a:lnTo>
                <a:pt x="287101" y="224737"/>
              </a:lnTo>
              <a:lnTo>
                <a:pt x="287101" y="222327"/>
              </a:lnTo>
              <a:lnTo>
                <a:pt x="291419" y="222327"/>
              </a:lnTo>
              <a:lnTo>
                <a:pt x="291319" y="221725"/>
              </a:lnTo>
              <a:lnTo>
                <a:pt x="290415" y="220520"/>
              </a:lnTo>
              <a:close/>
            </a:path>
            <a:path w="295910" h="294005">
              <a:moveTo>
                <a:pt x="290917" y="225942"/>
              </a:moveTo>
              <a:lnTo>
                <a:pt x="288908" y="225942"/>
              </a:lnTo>
              <a:lnTo>
                <a:pt x="289511" y="226846"/>
              </a:lnTo>
              <a:lnTo>
                <a:pt x="289812" y="227750"/>
              </a:lnTo>
              <a:lnTo>
                <a:pt x="290113" y="229256"/>
              </a:lnTo>
              <a:lnTo>
                <a:pt x="291620" y="229256"/>
              </a:lnTo>
              <a:lnTo>
                <a:pt x="291439" y="228352"/>
              </a:lnTo>
              <a:lnTo>
                <a:pt x="291319" y="226545"/>
              </a:lnTo>
              <a:lnTo>
                <a:pt x="290917" y="225942"/>
              </a:lnTo>
              <a:close/>
            </a:path>
            <a:path w="295910" h="294005">
              <a:moveTo>
                <a:pt x="291419" y="222327"/>
              </a:moveTo>
              <a:lnTo>
                <a:pt x="289210" y="222327"/>
              </a:lnTo>
              <a:lnTo>
                <a:pt x="289812" y="222629"/>
              </a:lnTo>
              <a:lnTo>
                <a:pt x="289812" y="224436"/>
              </a:lnTo>
              <a:lnTo>
                <a:pt x="288908" y="224737"/>
              </a:lnTo>
              <a:lnTo>
                <a:pt x="291620" y="224737"/>
              </a:lnTo>
              <a:lnTo>
                <a:pt x="291620" y="223532"/>
              </a:lnTo>
              <a:lnTo>
                <a:pt x="291419" y="222327"/>
              </a:lnTo>
              <a:close/>
            </a:path>
            <a:path w="295910" h="294005">
              <a:moveTo>
                <a:pt x="142526" y="109055"/>
              </a:moveTo>
              <a:lnTo>
                <a:pt x="131952" y="109055"/>
              </a:lnTo>
              <a:lnTo>
                <a:pt x="148210" y="141699"/>
              </a:lnTo>
              <a:lnTo>
                <a:pt x="165090" y="163921"/>
              </a:lnTo>
              <a:lnTo>
                <a:pt x="180841" y="178066"/>
              </a:lnTo>
              <a:lnTo>
                <a:pt x="193710" y="186478"/>
              </a:lnTo>
              <a:lnTo>
                <a:pt x="166634" y="191853"/>
              </a:lnTo>
              <a:lnTo>
                <a:pt x="138429" y="198980"/>
              </a:lnTo>
              <a:lnTo>
                <a:pt x="109997" y="207914"/>
              </a:lnTo>
              <a:lnTo>
                <a:pt x="82244" y="218712"/>
              </a:lnTo>
              <a:lnTo>
                <a:pt x="85203" y="218712"/>
              </a:lnTo>
              <a:lnTo>
                <a:pt x="110468" y="210997"/>
              </a:lnTo>
              <a:lnTo>
                <a:pt x="141291" y="203762"/>
              </a:lnTo>
              <a:lnTo>
                <a:pt x="173243" y="198053"/>
              </a:lnTo>
              <a:lnTo>
                <a:pt x="204857" y="194009"/>
              </a:lnTo>
              <a:lnTo>
                <a:pt x="227478" y="194009"/>
              </a:lnTo>
              <a:lnTo>
                <a:pt x="222631" y="191900"/>
              </a:lnTo>
              <a:lnTo>
                <a:pt x="243065" y="190964"/>
              </a:lnTo>
              <a:lnTo>
                <a:pt x="289693" y="190964"/>
              </a:lnTo>
              <a:lnTo>
                <a:pt x="281866" y="186741"/>
              </a:lnTo>
              <a:lnTo>
                <a:pt x="270630" y="184369"/>
              </a:lnTo>
              <a:lnTo>
                <a:pt x="209376" y="184369"/>
              </a:lnTo>
              <a:lnTo>
                <a:pt x="202385" y="180368"/>
              </a:lnTo>
              <a:lnTo>
                <a:pt x="167303" y="151697"/>
              </a:lnTo>
              <a:lnTo>
                <a:pt x="144049" y="113051"/>
              </a:lnTo>
              <a:lnTo>
                <a:pt x="142526" y="109055"/>
              </a:lnTo>
              <a:close/>
            </a:path>
            <a:path w="295910" h="294005">
              <a:moveTo>
                <a:pt x="227478" y="194009"/>
              </a:moveTo>
              <a:lnTo>
                <a:pt x="204857" y="194009"/>
              </a:lnTo>
              <a:lnTo>
                <a:pt x="224627" y="202943"/>
              </a:lnTo>
              <a:lnTo>
                <a:pt x="244171" y="209675"/>
              </a:lnTo>
              <a:lnTo>
                <a:pt x="262134" y="213920"/>
              </a:lnTo>
              <a:lnTo>
                <a:pt x="277159" y="215398"/>
              </a:lnTo>
              <a:lnTo>
                <a:pt x="286498" y="215398"/>
              </a:lnTo>
              <a:lnTo>
                <a:pt x="291620" y="213290"/>
              </a:lnTo>
              <a:lnTo>
                <a:pt x="292298" y="210578"/>
              </a:lnTo>
              <a:lnTo>
                <a:pt x="283486" y="210578"/>
              </a:lnTo>
              <a:lnTo>
                <a:pt x="271562" y="209227"/>
              </a:lnTo>
              <a:lnTo>
                <a:pt x="256787" y="205419"/>
              </a:lnTo>
              <a:lnTo>
                <a:pt x="240147" y="199521"/>
              </a:lnTo>
              <a:lnTo>
                <a:pt x="227478" y="194009"/>
              </a:lnTo>
              <a:close/>
            </a:path>
            <a:path w="295910" h="294005">
              <a:moveTo>
                <a:pt x="292825" y="208469"/>
              </a:moveTo>
              <a:lnTo>
                <a:pt x="290716" y="209373"/>
              </a:lnTo>
              <a:lnTo>
                <a:pt x="287402" y="210578"/>
              </a:lnTo>
              <a:lnTo>
                <a:pt x="292298" y="210578"/>
              </a:lnTo>
              <a:lnTo>
                <a:pt x="292825" y="208469"/>
              </a:lnTo>
              <a:close/>
            </a:path>
            <a:path w="295910" h="294005">
              <a:moveTo>
                <a:pt x="289693" y="190964"/>
              </a:moveTo>
              <a:lnTo>
                <a:pt x="243065" y="190964"/>
              </a:lnTo>
              <a:lnTo>
                <a:pt x="266803" y="191637"/>
              </a:lnTo>
              <a:lnTo>
                <a:pt x="286305" y="195755"/>
              </a:lnTo>
              <a:lnTo>
                <a:pt x="294030" y="205156"/>
              </a:lnTo>
              <a:lnTo>
                <a:pt x="294934" y="203047"/>
              </a:lnTo>
              <a:lnTo>
                <a:pt x="295833" y="202147"/>
              </a:lnTo>
              <a:lnTo>
                <a:pt x="295833" y="200025"/>
              </a:lnTo>
              <a:lnTo>
                <a:pt x="292171" y="192300"/>
              </a:lnTo>
              <a:lnTo>
                <a:pt x="289693" y="190964"/>
              </a:lnTo>
              <a:close/>
            </a:path>
            <a:path w="295910" h="294005">
              <a:moveTo>
                <a:pt x="245527" y="182260"/>
              </a:moveTo>
              <a:lnTo>
                <a:pt x="237463" y="182463"/>
              </a:lnTo>
              <a:lnTo>
                <a:pt x="228694" y="182976"/>
              </a:lnTo>
              <a:lnTo>
                <a:pt x="209376" y="184369"/>
              </a:lnTo>
              <a:lnTo>
                <a:pt x="270630" y="184369"/>
              </a:lnTo>
              <a:lnTo>
                <a:pt x="265970" y="183385"/>
              </a:lnTo>
              <a:lnTo>
                <a:pt x="245527" y="182260"/>
              </a:lnTo>
              <a:close/>
            </a:path>
            <a:path w="295910" h="294005">
              <a:moveTo>
                <a:pt x="140989" y="24703"/>
              </a:moveTo>
              <a:lnTo>
                <a:pt x="139365" y="33599"/>
              </a:lnTo>
              <a:lnTo>
                <a:pt x="137487" y="45037"/>
              </a:lnTo>
              <a:lnTo>
                <a:pt x="135101" y="59187"/>
              </a:lnTo>
              <a:lnTo>
                <a:pt x="131952" y="76218"/>
              </a:lnTo>
              <a:lnTo>
                <a:pt x="138044" y="76218"/>
              </a:lnTo>
              <a:lnTo>
                <a:pt x="138320" y="74269"/>
              </a:lnTo>
              <a:lnTo>
                <a:pt x="139671" y="57690"/>
              </a:lnTo>
              <a:lnTo>
                <a:pt x="140401" y="41338"/>
              </a:lnTo>
              <a:lnTo>
                <a:pt x="140989" y="24703"/>
              </a:lnTo>
              <a:close/>
            </a:path>
            <a:path w="295910" h="294005">
              <a:moveTo>
                <a:pt x="138084" y="1807"/>
              </a:moveTo>
              <a:lnTo>
                <a:pt x="130747" y="1807"/>
              </a:lnTo>
              <a:lnTo>
                <a:pt x="134964" y="3916"/>
              </a:lnTo>
              <a:lnTo>
                <a:pt x="140086" y="8133"/>
              </a:lnTo>
              <a:lnTo>
                <a:pt x="140989" y="19280"/>
              </a:lnTo>
              <a:lnTo>
                <a:pt x="142119" y="8133"/>
              </a:lnTo>
              <a:lnTo>
                <a:pt x="139634" y="2410"/>
              </a:lnTo>
              <a:lnTo>
                <a:pt x="138084" y="1807"/>
              </a:lnTo>
              <a:close/>
            </a:path>
          </a:pathLst>
        </a:custGeom>
        <a:solidFill>
          <a:srgbClr val="FFD8D8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abSelected="1" topLeftCell="A55" zoomScale="87" zoomScaleNormal="87" workbookViewId="0">
      <selection activeCell="G460" sqref="G460"/>
    </sheetView>
  </sheetViews>
  <sheetFormatPr defaultRowHeight="12.75" x14ac:dyDescent="0.2"/>
  <cols>
    <col min="1" max="1" width="6.1640625" customWidth="1"/>
    <col min="2" max="2" width="61.6640625" customWidth="1"/>
    <col min="3" max="5" width="10.1640625" customWidth="1"/>
    <col min="6" max="6" width="18.33203125" customWidth="1"/>
    <col min="7" max="7" width="64.33203125" customWidth="1"/>
    <col min="8" max="8" width="10.1640625" customWidth="1"/>
    <col min="9" max="9" width="16" customWidth="1"/>
    <col min="10" max="10" width="13.83203125" customWidth="1"/>
    <col min="11" max="11" width="21.5" customWidth="1"/>
    <col min="12" max="12" width="33" style="161" customWidth="1"/>
    <col min="13" max="13" width="2.6640625" customWidth="1"/>
  </cols>
  <sheetData>
    <row r="1" spans="1:12" ht="79.5" customHeight="1" x14ac:dyDescent="0.2">
      <c r="A1" s="169" t="s">
        <v>292</v>
      </c>
      <c r="B1" s="170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ht="16.5" customHeight="1" x14ac:dyDescent="0.2">
      <c r="A2" s="172" t="s">
        <v>0</v>
      </c>
      <c r="B2" s="174" t="s">
        <v>1</v>
      </c>
      <c r="C2" s="175" t="s">
        <v>2</v>
      </c>
      <c r="D2" s="175"/>
      <c r="E2" s="175"/>
      <c r="F2" s="176"/>
      <c r="G2" s="177" t="s">
        <v>3</v>
      </c>
      <c r="H2" s="178"/>
      <c r="I2" s="178"/>
      <c r="J2" s="178"/>
      <c r="K2" s="179"/>
      <c r="L2" s="149" t="s">
        <v>4</v>
      </c>
    </row>
    <row r="3" spans="1:12" ht="47.25" customHeight="1" x14ac:dyDescent="0.2">
      <c r="A3" s="173"/>
      <c r="B3" s="174"/>
      <c r="C3" s="137" t="s">
        <v>5</v>
      </c>
      <c r="D3" s="2" t="s">
        <v>165</v>
      </c>
      <c r="E3" s="2" t="s">
        <v>166</v>
      </c>
      <c r="F3" s="8" t="s">
        <v>167</v>
      </c>
      <c r="G3" s="1" t="s">
        <v>6</v>
      </c>
      <c r="H3" s="1" t="s">
        <v>5</v>
      </c>
      <c r="I3" s="1" t="s">
        <v>168</v>
      </c>
      <c r="J3" s="8" t="s">
        <v>169</v>
      </c>
      <c r="K3" s="8" t="s">
        <v>170</v>
      </c>
      <c r="L3" s="150"/>
    </row>
    <row r="4" spans="1:12" ht="17.25" customHeight="1" x14ac:dyDescent="0.2">
      <c r="A4" s="4">
        <v>1</v>
      </c>
      <c r="B4" s="138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151">
        <v>12</v>
      </c>
    </row>
    <row r="5" spans="1:12" ht="21" customHeight="1" x14ac:dyDescent="0.2">
      <c r="A5" s="180" t="s">
        <v>7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2"/>
    </row>
    <row r="6" spans="1:12" ht="18" customHeight="1" x14ac:dyDescent="0.2">
      <c r="A6" s="183" t="s">
        <v>8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5"/>
    </row>
    <row r="7" spans="1:12" ht="17.850000000000001" customHeight="1" x14ac:dyDescent="0.2">
      <c r="A7" s="18">
        <v>1</v>
      </c>
      <c r="B7" s="19" t="s">
        <v>9</v>
      </c>
      <c r="C7" s="20" t="s">
        <v>10</v>
      </c>
      <c r="D7" s="21">
        <v>1.6</v>
      </c>
      <c r="E7" s="26"/>
      <c r="F7" s="26">
        <f>D7*E7</f>
        <v>0</v>
      </c>
      <c r="G7" s="22"/>
      <c r="H7" s="22"/>
      <c r="I7" s="22"/>
      <c r="J7" s="22"/>
      <c r="K7" s="22"/>
      <c r="L7" s="152" t="s">
        <v>11</v>
      </c>
    </row>
    <row r="8" spans="1:12" ht="30" customHeight="1" x14ac:dyDescent="0.2">
      <c r="A8" s="18">
        <v>2</v>
      </c>
      <c r="B8" s="23" t="s">
        <v>12</v>
      </c>
      <c r="C8" s="19" t="s">
        <v>13</v>
      </c>
      <c r="D8" s="18">
        <v>1</v>
      </c>
      <c r="E8" s="26"/>
      <c r="F8" s="26">
        <f t="shared" ref="F8:F28" si="0">D8*E8</f>
        <v>0</v>
      </c>
      <c r="G8" s="24"/>
      <c r="H8" s="24"/>
      <c r="I8" s="24"/>
      <c r="J8" s="24"/>
      <c r="K8" s="24"/>
      <c r="L8" s="152" t="s">
        <v>14</v>
      </c>
    </row>
    <row r="9" spans="1:12" ht="15" customHeight="1" x14ac:dyDescent="0.2">
      <c r="A9" s="18">
        <v>3</v>
      </c>
      <c r="B9" s="19" t="s">
        <v>15</v>
      </c>
      <c r="C9" s="25" t="s">
        <v>16</v>
      </c>
      <c r="D9" s="18">
        <v>12</v>
      </c>
      <c r="E9" s="26"/>
      <c r="F9" s="26">
        <f t="shared" si="0"/>
        <v>0</v>
      </c>
      <c r="G9" s="22"/>
      <c r="H9" s="22"/>
      <c r="I9" s="22"/>
      <c r="J9" s="22"/>
      <c r="K9" s="22"/>
      <c r="L9" s="153"/>
    </row>
    <row r="10" spans="1:12" ht="15" customHeight="1" x14ac:dyDescent="0.2">
      <c r="A10" s="18">
        <v>4</v>
      </c>
      <c r="B10" s="19" t="s">
        <v>17</v>
      </c>
      <c r="C10" s="20" t="s">
        <v>18</v>
      </c>
      <c r="D10" s="18">
        <v>1</v>
      </c>
      <c r="E10" s="26"/>
      <c r="F10" s="26">
        <f t="shared" si="0"/>
        <v>0</v>
      </c>
      <c r="G10" s="22"/>
      <c r="H10" s="22"/>
      <c r="I10" s="22"/>
      <c r="J10" s="22"/>
      <c r="K10" s="22"/>
      <c r="L10" s="153"/>
    </row>
    <row r="11" spans="1:12" ht="15" customHeight="1" x14ac:dyDescent="0.2">
      <c r="A11" s="18">
        <v>5</v>
      </c>
      <c r="B11" s="19" t="s">
        <v>19</v>
      </c>
      <c r="C11" s="20" t="s">
        <v>10</v>
      </c>
      <c r="D11" s="26">
        <v>3.15</v>
      </c>
      <c r="E11" s="26"/>
      <c r="F11" s="26">
        <f t="shared" si="0"/>
        <v>0</v>
      </c>
      <c r="G11" s="22"/>
      <c r="H11" s="22"/>
      <c r="I11" s="22"/>
      <c r="J11" s="22"/>
      <c r="K11" s="22"/>
      <c r="L11" s="153"/>
    </row>
    <row r="12" spans="1:12" ht="39" customHeight="1" x14ac:dyDescent="0.2">
      <c r="A12" s="27">
        <v>6</v>
      </c>
      <c r="B12" s="28" t="s">
        <v>20</v>
      </c>
      <c r="C12" s="29" t="s">
        <v>10</v>
      </c>
      <c r="D12" s="30">
        <v>5.7</v>
      </c>
      <c r="E12" s="52"/>
      <c r="F12" s="52">
        <f t="shared" si="0"/>
        <v>0</v>
      </c>
      <c r="G12" s="31" t="s">
        <v>197</v>
      </c>
      <c r="H12" s="32" t="s">
        <v>198</v>
      </c>
      <c r="I12" s="32">
        <v>3</v>
      </c>
      <c r="J12" s="80"/>
      <c r="K12" s="81">
        <f>I12*J12</f>
        <v>0</v>
      </c>
      <c r="L12" s="162" t="s">
        <v>21</v>
      </c>
    </row>
    <row r="13" spans="1:12" ht="42.75" customHeight="1" x14ac:dyDescent="0.2">
      <c r="A13" s="27"/>
      <c r="B13" s="28"/>
      <c r="C13" s="29"/>
      <c r="D13" s="30"/>
      <c r="E13" s="52"/>
      <c r="F13" s="52"/>
      <c r="G13" s="31" t="s">
        <v>196</v>
      </c>
      <c r="H13" s="32" t="s">
        <v>187</v>
      </c>
      <c r="I13" s="32">
        <v>1</v>
      </c>
      <c r="J13" s="80"/>
      <c r="K13" s="33">
        <f>I13*J13</f>
        <v>0</v>
      </c>
      <c r="L13" s="163"/>
    </row>
    <row r="14" spans="1:12" ht="27" customHeight="1" x14ac:dyDescent="0.2">
      <c r="A14" s="27"/>
      <c r="B14" s="28"/>
      <c r="C14" s="29"/>
      <c r="D14" s="30"/>
      <c r="E14" s="52"/>
      <c r="F14" s="52"/>
      <c r="G14" s="31" t="s">
        <v>194</v>
      </c>
      <c r="H14" s="32" t="s">
        <v>195</v>
      </c>
      <c r="I14" s="32">
        <v>11</v>
      </c>
      <c r="J14" s="80"/>
      <c r="K14" s="81">
        <f>I14*J14</f>
        <v>0</v>
      </c>
      <c r="L14" s="164"/>
    </row>
    <row r="15" spans="1:12" ht="30" customHeight="1" x14ac:dyDescent="0.2">
      <c r="A15" s="18">
        <v>7</v>
      </c>
      <c r="B15" s="23" t="s">
        <v>22</v>
      </c>
      <c r="C15" s="19" t="s">
        <v>13</v>
      </c>
      <c r="D15" s="18">
        <v>1</v>
      </c>
      <c r="E15" s="26"/>
      <c r="F15" s="26">
        <f t="shared" si="0"/>
        <v>0</v>
      </c>
      <c r="G15" s="24"/>
      <c r="H15" s="24"/>
      <c r="I15" s="77"/>
      <c r="J15" s="78"/>
      <c r="K15" s="77"/>
      <c r="L15" s="152" t="s">
        <v>23</v>
      </c>
    </row>
    <row r="16" spans="1:12" ht="25.35" customHeight="1" x14ac:dyDescent="0.2">
      <c r="A16" s="27">
        <v>8</v>
      </c>
      <c r="B16" s="28" t="s">
        <v>24</v>
      </c>
      <c r="C16" s="29" t="s">
        <v>10</v>
      </c>
      <c r="D16" s="27">
        <v>1</v>
      </c>
      <c r="E16" s="52"/>
      <c r="F16" s="26">
        <f t="shared" si="0"/>
        <v>0</v>
      </c>
      <c r="G16" s="31" t="s">
        <v>200</v>
      </c>
      <c r="H16" s="32" t="s">
        <v>202</v>
      </c>
      <c r="I16" s="32">
        <v>1</v>
      </c>
      <c r="J16" s="80"/>
      <c r="K16" s="81">
        <f>I16*J16</f>
        <v>0</v>
      </c>
      <c r="L16" s="154"/>
    </row>
    <row r="17" spans="1:12" ht="25.35" customHeight="1" x14ac:dyDescent="0.2">
      <c r="A17" s="27"/>
      <c r="B17" s="28"/>
      <c r="C17" s="29"/>
      <c r="D17" s="27"/>
      <c r="E17" s="52"/>
      <c r="F17" s="26"/>
      <c r="G17" s="31" t="s">
        <v>201</v>
      </c>
      <c r="H17" s="51" t="s">
        <v>195</v>
      </c>
      <c r="I17" s="32">
        <v>1</v>
      </c>
      <c r="J17" s="80"/>
      <c r="K17" s="33">
        <f>I17*J17</f>
        <v>0</v>
      </c>
      <c r="L17" s="154"/>
    </row>
    <row r="18" spans="1:12" ht="28.7" customHeight="1" x14ac:dyDescent="0.2">
      <c r="A18" s="27"/>
      <c r="B18" s="28"/>
      <c r="C18" s="29"/>
      <c r="D18" s="27"/>
      <c r="E18" s="52"/>
      <c r="F18" s="26"/>
      <c r="G18" s="31" t="s">
        <v>199</v>
      </c>
      <c r="H18" s="51" t="s">
        <v>187</v>
      </c>
      <c r="I18" s="32">
        <v>2</v>
      </c>
      <c r="J18" s="80"/>
      <c r="K18" s="81">
        <f>I18*J18</f>
        <v>0</v>
      </c>
      <c r="L18" s="154"/>
    </row>
    <row r="19" spans="1:12" ht="22.35" customHeight="1" x14ac:dyDescent="0.2">
      <c r="A19" s="18">
        <v>9</v>
      </c>
      <c r="B19" s="19" t="s">
        <v>26</v>
      </c>
      <c r="C19" s="20" t="s">
        <v>10</v>
      </c>
      <c r="D19" s="18">
        <v>10</v>
      </c>
      <c r="E19" s="26"/>
      <c r="F19" s="26">
        <f t="shared" si="0"/>
        <v>0</v>
      </c>
      <c r="G19" s="24"/>
      <c r="H19" s="23"/>
      <c r="I19" s="33"/>
      <c r="J19" s="80"/>
      <c r="K19" s="33"/>
      <c r="L19" s="154" t="s">
        <v>27</v>
      </c>
    </row>
    <row r="20" spans="1:12" ht="30" customHeight="1" x14ac:dyDescent="0.2">
      <c r="A20" s="18">
        <v>10</v>
      </c>
      <c r="B20" s="23" t="s">
        <v>28</v>
      </c>
      <c r="C20" s="20" t="s">
        <v>10</v>
      </c>
      <c r="D20" s="18">
        <v>10</v>
      </c>
      <c r="E20" s="26"/>
      <c r="F20" s="26">
        <f t="shared" si="0"/>
        <v>0</v>
      </c>
      <c r="G20" s="35" t="s">
        <v>29</v>
      </c>
      <c r="H20" s="36" t="s">
        <v>30</v>
      </c>
      <c r="I20" s="37">
        <v>2</v>
      </c>
      <c r="J20" s="82"/>
      <c r="K20" s="81">
        <f t="shared" ref="K20:K29" si="1">I20*J20</f>
        <v>0</v>
      </c>
      <c r="L20" s="155"/>
    </row>
    <row r="21" spans="1:12" ht="15" customHeight="1" x14ac:dyDescent="0.2">
      <c r="A21" s="18">
        <v>11</v>
      </c>
      <c r="B21" s="19" t="s">
        <v>31</v>
      </c>
      <c r="C21" s="20" t="s">
        <v>10</v>
      </c>
      <c r="D21" s="18">
        <v>10</v>
      </c>
      <c r="E21" s="26"/>
      <c r="F21" s="26">
        <f t="shared" si="0"/>
        <v>0</v>
      </c>
      <c r="G21" s="35" t="s">
        <v>32</v>
      </c>
      <c r="H21" s="36" t="s">
        <v>30</v>
      </c>
      <c r="I21" s="71">
        <v>2.5</v>
      </c>
      <c r="J21" s="82"/>
      <c r="K21" s="81">
        <f t="shared" si="1"/>
        <v>0</v>
      </c>
      <c r="L21" s="153"/>
    </row>
    <row r="22" spans="1:12" ht="30.6" customHeight="1" x14ac:dyDescent="0.2">
      <c r="A22" s="18">
        <v>12</v>
      </c>
      <c r="B22" s="19" t="s">
        <v>33</v>
      </c>
      <c r="C22" s="20" t="s">
        <v>10</v>
      </c>
      <c r="D22" s="38">
        <v>0.5</v>
      </c>
      <c r="E22" s="96"/>
      <c r="F22" s="26">
        <f t="shared" si="0"/>
        <v>0</v>
      </c>
      <c r="G22" s="35" t="s">
        <v>34</v>
      </c>
      <c r="H22" s="36" t="s">
        <v>35</v>
      </c>
      <c r="I22" s="37">
        <v>1</v>
      </c>
      <c r="J22" s="82"/>
      <c r="K22" s="81">
        <f t="shared" si="1"/>
        <v>0</v>
      </c>
      <c r="L22" s="154" t="s">
        <v>36</v>
      </c>
    </row>
    <row r="23" spans="1:12" ht="24" customHeight="1" x14ac:dyDescent="0.2">
      <c r="A23" s="27">
        <v>13</v>
      </c>
      <c r="B23" s="28" t="s">
        <v>37</v>
      </c>
      <c r="C23" s="29" t="s">
        <v>16</v>
      </c>
      <c r="D23" s="27">
        <v>14</v>
      </c>
      <c r="E23" s="52"/>
      <c r="F23" s="26">
        <f t="shared" si="0"/>
        <v>0</v>
      </c>
      <c r="G23" s="31" t="s">
        <v>204</v>
      </c>
      <c r="H23" s="40" t="s">
        <v>206</v>
      </c>
      <c r="I23" s="40">
        <v>14</v>
      </c>
      <c r="J23" s="83"/>
      <c r="K23" s="81">
        <f t="shared" si="1"/>
        <v>0</v>
      </c>
      <c r="L23" s="154"/>
    </row>
    <row r="24" spans="1:12" ht="25.35" customHeight="1" x14ac:dyDescent="0.2">
      <c r="A24" s="27"/>
      <c r="B24" s="28"/>
      <c r="C24" s="29"/>
      <c r="D24" s="27"/>
      <c r="E24" s="52"/>
      <c r="F24" s="26"/>
      <c r="G24" s="76" t="s">
        <v>205</v>
      </c>
      <c r="H24" s="51" t="s">
        <v>187</v>
      </c>
      <c r="I24" s="40">
        <v>4</v>
      </c>
      <c r="J24" s="81"/>
      <c r="K24" s="81">
        <f t="shared" si="1"/>
        <v>0</v>
      </c>
      <c r="L24" s="154"/>
    </row>
    <row r="25" spans="1:12" ht="25.35" customHeight="1" x14ac:dyDescent="0.2">
      <c r="A25" s="27"/>
      <c r="B25" s="28"/>
      <c r="C25" s="29"/>
      <c r="D25" s="27"/>
      <c r="E25" s="52"/>
      <c r="F25" s="26"/>
      <c r="G25" s="23" t="s">
        <v>203</v>
      </c>
      <c r="H25" s="51" t="s">
        <v>187</v>
      </c>
      <c r="I25" s="40">
        <v>3</v>
      </c>
      <c r="J25" s="81"/>
      <c r="K25" s="81">
        <f t="shared" si="1"/>
        <v>0</v>
      </c>
      <c r="L25" s="154"/>
    </row>
    <row r="26" spans="1:12" ht="40.700000000000003" customHeight="1" x14ac:dyDescent="0.2">
      <c r="A26" s="27">
        <v>14</v>
      </c>
      <c r="B26" s="28" t="s">
        <v>38</v>
      </c>
      <c r="C26" s="29" t="s">
        <v>10</v>
      </c>
      <c r="D26" s="27">
        <v>4</v>
      </c>
      <c r="E26" s="52"/>
      <c r="F26" s="26">
        <f t="shared" si="0"/>
        <v>0</v>
      </c>
      <c r="G26" s="23" t="s">
        <v>39</v>
      </c>
      <c r="H26" s="32" t="s">
        <v>187</v>
      </c>
      <c r="I26" s="84">
        <v>12</v>
      </c>
      <c r="J26" s="85"/>
      <c r="K26" s="81">
        <f t="shared" si="1"/>
        <v>0</v>
      </c>
      <c r="L26" s="152" t="s">
        <v>40</v>
      </c>
    </row>
    <row r="27" spans="1:12" ht="30" customHeight="1" x14ac:dyDescent="0.2">
      <c r="A27" s="18">
        <v>15</v>
      </c>
      <c r="B27" s="19" t="s">
        <v>41</v>
      </c>
      <c r="C27" s="20" t="s">
        <v>18</v>
      </c>
      <c r="D27" s="18">
        <v>1</v>
      </c>
      <c r="E27" s="26"/>
      <c r="F27" s="26">
        <f t="shared" si="0"/>
        <v>0</v>
      </c>
      <c r="G27" s="23" t="s">
        <v>42</v>
      </c>
      <c r="H27" s="36" t="s">
        <v>35</v>
      </c>
      <c r="I27" s="37">
        <v>1</v>
      </c>
      <c r="J27" s="86"/>
      <c r="K27" s="81">
        <f t="shared" si="1"/>
        <v>0</v>
      </c>
      <c r="L27" s="155"/>
    </row>
    <row r="28" spans="1:12" ht="24.6" customHeight="1" x14ac:dyDescent="0.2">
      <c r="A28" s="27">
        <v>16</v>
      </c>
      <c r="B28" s="28" t="s">
        <v>43</v>
      </c>
      <c r="C28" s="29" t="s">
        <v>16</v>
      </c>
      <c r="D28" s="27">
        <v>3</v>
      </c>
      <c r="E28" s="52"/>
      <c r="F28" s="26">
        <f t="shared" si="0"/>
        <v>0</v>
      </c>
      <c r="G28" s="31" t="s">
        <v>207</v>
      </c>
      <c r="H28" s="32" t="s">
        <v>209</v>
      </c>
      <c r="I28" s="33">
        <v>1</v>
      </c>
      <c r="J28" s="81"/>
      <c r="K28" s="81">
        <f t="shared" si="1"/>
        <v>0</v>
      </c>
      <c r="L28" s="154"/>
    </row>
    <row r="29" spans="1:12" ht="25.35" customHeight="1" x14ac:dyDescent="0.2">
      <c r="A29" s="27"/>
      <c r="B29" s="28"/>
      <c r="C29" s="29"/>
      <c r="D29" s="27"/>
      <c r="E29" s="27"/>
      <c r="F29" s="26"/>
      <c r="G29" s="31" t="s">
        <v>208</v>
      </c>
      <c r="H29" s="32" t="s">
        <v>195</v>
      </c>
      <c r="I29" s="33">
        <v>100</v>
      </c>
      <c r="J29" s="81"/>
      <c r="K29" s="81">
        <f t="shared" si="1"/>
        <v>0</v>
      </c>
      <c r="L29" s="154"/>
    </row>
    <row r="30" spans="1:12" ht="25.5" customHeight="1" x14ac:dyDescent="0.2">
      <c r="A30" s="27"/>
      <c r="B30" s="41" t="s">
        <v>172</v>
      </c>
      <c r="C30" s="42"/>
      <c r="D30" s="43"/>
      <c r="E30" s="43"/>
      <c r="F30" s="75">
        <f>SUM(F7:F28)</f>
        <v>0</v>
      </c>
      <c r="G30" s="23"/>
      <c r="H30" s="36"/>
      <c r="I30" s="33"/>
      <c r="J30" s="33"/>
      <c r="K30" s="79">
        <f>SUM(K12:K29)</f>
        <v>0</v>
      </c>
      <c r="L30" s="154"/>
    </row>
    <row r="31" spans="1:12" ht="18" customHeight="1" x14ac:dyDescent="0.2">
      <c r="A31" s="186" t="s">
        <v>44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</row>
    <row r="32" spans="1:12" ht="15" customHeight="1" x14ac:dyDescent="0.2">
      <c r="A32" s="18">
        <v>1</v>
      </c>
      <c r="B32" s="19" t="s">
        <v>9</v>
      </c>
      <c r="C32" s="20" t="s">
        <v>10</v>
      </c>
      <c r="D32" s="45">
        <v>14.6</v>
      </c>
      <c r="E32" s="91"/>
      <c r="F32" s="93">
        <f>D32*E32</f>
        <v>0</v>
      </c>
      <c r="G32" s="22"/>
      <c r="H32" s="22"/>
      <c r="I32" s="22"/>
      <c r="J32" s="22"/>
      <c r="K32" s="22"/>
      <c r="L32" s="152" t="s">
        <v>11</v>
      </c>
    </row>
    <row r="33" spans="1:12" ht="30" customHeight="1" x14ac:dyDescent="0.2">
      <c r="A33" s="18">
        <v>2</v>
      </c>
      <c r="B33" s="23" t="s">
        <v>45</v>
      </c>
      <c r="C33" s="20" t="s">
        <v>18</v>
      </c>
      <c r="D33" s="18">
        <v>3</v>
      </c>
      <c r="E33" s="91"/>
      <c r="F33" s="93">
        <f t="shared" ref="F33:F53" si="2">D33*E33</f>
        <v>0</v>
      </c>
      <c r="G33" s="24"/>
      <c r="H33" s="24"/>
      <c r="I33" s="24"/>
      <c r="J33" s="24"/>
      <c r="K33" s="24"/>
      <c r="L33" s="152" t="s">
        <v>14</v>
      </c>
    </row>
    <row r="34" spans="1:12" ht="30" customHeight="1" x14ac:dyDescent="0.2">
      <c r="A34" s="18">
        <v>3</v>
      </c>
      <c r="B34" s="23" t="s">
        <v>46</v>
      </c>
      <c r="C34" s="20" t="s">
        <v>13</v>
      </c>
      <c r="D34" s="18">
        <v>1</v>
      </c>
      <c r="E34" s="91"/>
      <c r="F34" s="93">
        <f t="shared" si="2"/>
        <v>0</v>
      </c>
      <c r="G34" s="24"/>
      <c r="H34" s="24"/>
      <c r="I34" s="24"/>
      <c r="J34" s="24"/>
      <c r="K34" s="24"/>
      <c r="L34" s="154" t="s">
        <v>47</v>
      </c>
    </row>
    <row r="35" spans="1:12" ht="15" customHeight="1" x14ac:dyDescent="0.2">
      <c r="A35" s="18">
        <v>4</v>
      </c>
      <c r="B35" s="19" t="s">
        <v>19</v>
      </c>
      <c r="C35" s="20" t="s">
        <v>10</v>
      </c>
      <c r="D35" s="38">
        <v>1.5</v>
      </c>
      <c r="E35" s="91"/>
      <c r="F35" s="93">
        <f t="shared" si="2"/>
        <v>0</v>
      </c>
      <c r="G35" s="22"/>
      <c r="H35" s="22"/>
      <c r="I35" s="22"/>
      <c r="J35" s="22"/>
      <c r="K35" s="22"/>
      <c r="L35" s="153"/>
    </row>
    <row r="36" spans="1:12" ht="15" customHeight="1" x14ac:dyDescent="0.2">
      <c r="A36" s="18">
        <v>5</v>
      </c>
      <c r="B36" s="19" t="s">
        <v>15</v>
      </c>
      <c r="C36" s="20" t="s">
        <v>16</v>
      </c>
      <c r="D36" s="18">
        <v>19</v>
      </c>
      <c r="E36" s="91"/>
      <c r="F36" s="93">
        <f t="shared" si="2"/>
        <v>0</v>
      </c>
      <c r="G36" s="22"/>
      <c r="H36" s="22"/>
      <c r="I36" s="22"/>
      <c r="J36" s="22"/>
      <c r="K36" s="22"/>
      <c r="L36" s="153"/>
    </row>
    <row r="37" spans="1:12" ht="15" customHeight="1" x14ac:dyDescent="0.2">
      <c r="A37" s="77">
        <v>6</v>
      </c>
      <c r="B37" s="19" t="s">
        <v>15</v>
      </c>
      <c r="C37" s="20" t="s">
        <v>16</v>
      </c>
      <c r="D37" s="18">
        <v>4</v>
      </c>
      <c r="E37" s="91"/>
      <c r="F37" s="93">
        <f t="shared" si="2"/>
        <v>0</v>
      </c>
      <c r="G37" s="22"/>
      <c r="H37" s="22"/>
      <c r="I37" s="22"/>
      <c r="J37" s="22"/>
      <c r="K37" s="22"/>
      <c r="L37" s="152" t="s">
        <v>48</v>
      </c>
    </row>
    <row r="38" spans="1:12" ht="15" customHeight="1" x14ac:dyDescent="0.2">
      <c r="A38" s="18">
        <v>7</v>
      </c>
      <c r="B38" s="19" t="s">
        <v>49</v>
      </c>
      <c r="C38" s="20" t="s">
        <v>13</v>
      </c>
      <c r="D38" s="18">
        <v>1</v>
      </c>
      <c r="E38" s="91"/>
      <c r="F38" s="93">
        <f t="shared" si="2"/>
        <v>0</v>
      </c>
      <c r="G38" s="22"/>
      <c r="H38" s="22"/>
      <c r="I38" s="22"/>
      <c r="J38" s="22"/>
      <c r="K38" s="22"/>
      <c r="L38" s="152" t="s">
        <v>14</v>
      </c>
    </row>
    <row r="39" spans="1:12" ht="18" customHeight="1" x14ac:dyDescent="0.2">
      <c r="A39" s="18">
        <v>8</v>
      </c>
      <c r="B39" s="19" t="s">
        <v>50</v>
      </c>
      <c r="C39" s="20" t="s">
        <v>16</v>
      </c>
      <c r="D39" s="18">
        <v>8</v>
      </c>
      <c r="E39" s="91"/>
      <c r="F39" s="93">
        <f t="shared" si="2"/>
        <v>0</v>
      </c>
      <c r="G39" s="35" t="s">
        <v>51</v>
      </c>
      <c r="H39" s="36" t="s">
        <v>35</v>
      </c>
      <c r="I39" s="37">
        <v>2</v>
      </c>
      <c r="J39" s="36"/>
      <c r="K39" s="81">
        <f t="shared" ref="K39:K43" si="3">I39*J39</f>
        <v>0</v>
      </c>
      <c r="L39" s="155"/>
    </row>
    <row r="40" spans="1:12" ht="21.95" customHeight="1" x14ac:dyDescent="0.2">
      <c r="A40" s="27">
        <v>9</v>
      </c>
      <c r="B40" s="28" t="s">
        <v>52</v>
      </c>
      <c r="C40" s="29" t="s">
        <v>10</v>
      </c>
      <c r="D40" s="27">
        <v>8</v>
      </c>
      <c r="E40" s="92"/>
      <c r="F40" s="93">
        <f t="shared" si="2"/>
        <v>0</v>
      </c>
      <c r="G40" s="31" t="s">
        <v>210</v>
      </c>
      <c r="H40" s="32" t="s">
        <v>198</v>
      </c>
      <c r="I40" s="33">
        <v>3</v>
      </c>
      <c r="J40" s="83"/>
      <c r="K40" s="81">
        <f t="shared" si="3"/>
        <v>0</v>
      </c>
      <c r="L40" s="156" t="s">
        <v>53</v>
      </c>
    </row>
    <row r="41" spans="1:12" ht="24" customHeight="1" x14ac:dyDescent="0.2">
      <c r="A41" s="27"/>
      <c r="B41" s="28"/>
      <c r="C41" s="29"/>
      <c r="D41" s="27"/>
      <c r="E41" s="92"/>
      <c r="F41" s="93"/>
      <c r="G41" s="23" t="s">
        <v>196</v>
      </c>
      <c r="H41" s="51" t="s">
        <v>187</v>
      </c>
      <c r="I41" s="33">
        <v>1</v>
      </c>
      <c r="J41" s="33"/>
      <c r="K41" s="81">
        <f t="shared" si="3"/>
        <v>0</v>
      </c>
      <c r="L41" s="156"/>
    </row>
    <row r="42" spans="1:12" ht="22.5" customHeight="1" x14ac:dyDescent="0.2">
      <c r="A42" s="27"/>
      <c r="B42" s="28"/>
      <c r="C42" s="29"/>
      <c r="D42" s="27"/>
      <c r="E42" s="92"/>
      <c r="F42" s="93"/>
      <c r="G42" s="23" t="s">
        <v>194</v>
      </c>
      <c r="H42" s="51" t="s">
        <v>195</v>
      </c>
      <c r="I42" s="33">
        <v>24</v>
      </c>
      <c r="J42" s="33"/>
      <c r="K42" s="81">
        <f t="shared" si="3"/>
        <v>0</v>
      </c>
      <c r="L42" s="156"/>
    </row>
    <row r="43" spans="1:12" ht="41.45" customHeight="1" x14ac:dyDescent="0.2">
      <c r="A43" s="27">
        <v>10</v>
      </c>
      <c r="B43" s="19" t="s">
        <v>54</v>
      </c>
      <c r="C43" s="29" t="s">
        <v>10</v>
      </c>
      <c r="D43" s="30">
        <v>4.8</v>
      </c>
      <c r="E43" s="92"/>
      <c r="F43" s="95">
        <f t="shared" si="2"/>
        <v>0</v>
      </c>
      <c r="G43" s="31" t="s">
        <v>211</v>
      </c>
      <c r="H43" s="32" t="s">
        <v>198</v>
      </c>
      <c r="I43" s="32">
        <v>3</v>
      </c>
      <c r="J43" s="81"/>
      <c r="K43" s="81">
        <f t="shared" si="3"/>
        <v>0</v>
      </c>
      <c r="L43" s="152" t="s">
        <v>55</v>
      </c>
    </row>
    <row r="44" spans="1:12" ht="20.100000000000001" customHeight="1" x14ac:dyDescent="0.2">
      <c r="A44" s="27"/>
      <c r="B44" s="19"/>
      <c r="C44" s="29"/>
      <c r="D44" s="30"/>
      <c r="E44" s="92"/>
      <c r="F44" s="93"/>
      <c r="G44" s="23" t="s">
        <v>196</v>
      </c>
      <c r="H44" s="51" t="s">
        <v>187</v>
      </c>
      <c r="I44" s="33">
        <v>1</v>
      </c>
      <c r="J44" s="33"/>
      <c r="K44" s="81">
        <f t="shared" ref="K44:K55" si="4">I44*J44</f>
        <v>0</v>
      </c>
      <c r="L44" s="152"/>
    </row>
    <row r="45" spans="1:12" ht="21.6" customHeight="1" x14ac:dyDescent="0.2">
      <c r="A45" s="27"/>
      <c r="B45" s="19"/>
      <c r="C45" s="29"/>
      <c r="D45" s="30"/>
      <c r="E45" s="92"/>
      <c r="F45" s="93"/>
      <c r="G45" s="23" t="s">
        <v>194</v>
      </c>
      <c r="H45" s="51" t="s">
        <v>195</v>
      </c>
      <c r="I45" s="33">
        <v>24</v>
      </c>
      <c r="J45" s="33"/>
      <c r="K45" s="81">
        <f t="shared" si="4"/>
        <v>0</v>
      </c>
      <c r="L45" s="152"/>
    </row>
    <row r="46" spans="1:12" ht="30" customHeight="1" x14ac:dyDescent="0.2">
      <c r="A46" s="18">
        <v>11</v>
      </c>
      <c r="B46" s="19" t="s">
        <v>26</v>
      </c>
      <c r="C46" s="20" t="s">
        <v>10</v>
      </c>
      <c r="D46" s="21">
        <v>46.8</v>
      </c>
      <c r="E46" s="91"/>
      <c r="F46" s="93">
        <f t="shared" si="2"/>
        <v>0</v>
      </c>
      <c r="G46" s="24"/>
      <c r="H46" s="24"/>
      <c r="I46" s="24"/>
      <c r="J46" s="24"/>
      <c r="K46" s="24"/>
      <c r="L46" s="154" t="s">
        <v>27</v>
      </c>
    </row>
    <row r="47" spans="1:12" ht="30" customHeight="1" x14ac:dyDescent="0.2">
      <c r="A47" s="18">
        <v>12</v>
      </c>
      <c r="B47" s="23" t="s">
        <v>28</v>
      </c>
      <c r="C47" s="20" t="s">
        <v>10</v>
      </c>
      <c r="D47" s="21">
        <v>46.8</v>
      </c>
      <c r="E47" s="91"/>
      <c r="F47" s="93">
        <f t="shared" si="2"/>
        <v>0</v>
      </c>
      <c r="G47" s="35" t="s">
        <v>29</v>
      </c>
      <c r="H47" s="36" t="s">
        <v>30</v>
      </c>
      <c r="I47" s="71">
        <v>9.4</v>
      </c>
      <c r="J47" s="87"/>
      <c r="K47" s="81">
        <f t="shared" si="4"/>
        <v>0</v>
      </c>
      <c r="L47" s="155"/>
    </row>
    <row r="48" spans="1:12" ht="30" customHeight="1" x14ac:dyDescent="0.2">
      <c r="A48" s="18">
        <v>13</v>
      </c>
      <c r="B48" s="23" t="s">
        <v>56</v>
      </c>
      <c r="C48" s="20" t="s">
        <v>10</v>
      </c>
      <c r="D48" s="21">
        <v>46.8</v>
      </c>
      <c r="E48" s="91"/>
      <c r="F48" s="93">
        <f t="shared" si="2"/>
        <v>0</v>
      </c>
      <c r="G48" s="35" t="s">
        <v>32</v>
      </c>
      <c r="H48" s="36" t="s">
        <v>30</v>
      </c>
      <c r="I48" s="71">
        <v>11.7</v>
      </c>
      <c r="J48" s="87"/>
      <c r="K48" s="81">
        <f t="shared" si="4"/>
        <v>0</v>
      </c>
      <c r="L48" s="155"/>
    </row>
    <row r="49" spans="1:12" ht="30.95" customHeight="1" x14ac:dyDescent="0.2">
      <c r="A49" s="27">
        <v>14</v>
      </c>
      <c r="B49" s="28" t="s">
        <v>38</v>
      </c>
      <c r="C49" s="29" t="s">
        <v>10</v>
      </c>
      <c r="D49" s="30">
        <v>14.6</v>
      </c>
      <c r="E49" s="92"/>
      <c r="F49" s="93">
        <f t="shared" si="2"/>
        <v>0</v>
      </c>
      <c r="G49" s="23" t="s">
        <v>39</v>
      </c>
      <c r="H49" s="46" t="s">
        <v>35</v>
      </c>
      <c r="I49" s="18">
        <v>42</v>
      </c>
      <c r="J49" s="87"/>
      <c r="K49" s="81">
        <f t="shared" si="4"/>
        <v>0</v>
      </c>
      <c r="L49" s="152" t="s">
        <v>40</v>
      </c>
    </row>
    <row r="50" spans="1:12" ht="26.1" customHeight="1" x14ac:dyDescent="0.2">
      <c r="A50" s="27">
        <v>15</v>
      </c>
      <c r="B50" s="28" t="s">
        <v>37</v>
      </c>
      <c r="C50" s="29" t="s">
        <v>16</v>
      </c>
      <c r="D50" s="30">
        <v>16.8</v>
      </c>
      <c r="E50" s="92"/>
      <c r="F50" s="93">
        <f t="shared" si="2"/>
        <v>0</v>
      </c>
      <c r="G50" s="31" t="s">
        <v>215</v>
      </c>
      <c r="H50" s="32" t="s">
        <v>217</v>
      </c>
      <c r="I50" s="40">
        <v>18</v>
      </c>
      <c r="J50" s="39"/>
      <c r="K50" s="33">
        <f t="shared" si="4"/>
        <v>0</v>
      </c>
      <c r="L50" s="154"/>
    </row>
    <row r="51" spans="1:12" ht="20.45" customHeight="1" x14ac:dyDescent="0.2">
      <c r="A51" s="27"/>
      <c r="B51" s="28"/>
      <c r="C51" s="29"/>
      <c r="D51" s="30"/>
      <c r="E51" s="92"/>
      <c r="F51" s="93"/>
      <c r="G51" s="76" t="s">
        <v>214</v>
      </c>
      <c r="H51" s="97" t="s">
        <v>187</v>
      </c>
      <c r="I51" s="40">
        <v>7</v>
      </c>
      <c r="J51" s="39"/>
      <c r="K51" s="33">
        <f t="shared" si="4"/>
        <v>0</v>
      </c>
      <c r="L51" s="154"/>
    </row>
    <row r="52" spans="1:12" ht="20.45" customHeight="1" x14ac:dyDescent="0.2">
      <c r="A52" s="27"/>
      <c r="B52" s="28"/>
      <c r="C52" s="29"/>
      <c r="D52" s="30"/>
      <c r="E52" s="92"/>
      <c r="F52" s="93"/>
      <c r="G52" s="23" t="s">
        <v>203</v>
      </c>
      <c r="H52" s="97" t="s">
        <v>216</v>
      </c>
      <c r="I52" s="40">
        <v>1</v>
      </c>
      <c r="J52" s="88"/>
      <c r="K52" s="81">
        <f t="shared" si="4"/>
        <v>0</v>
      </c>
      <c r="L52" s="154"/>
    </row>
    <row r="53" spans="1:12" ht="30" customHeight="1" x14ac:dyDescent="0.2">
      <c r="A53" s="18">
        <v>16</v>
      </c>
      <c r="B53" s="19" t="s">
        <v>37</v>
      </c>
      <c r="C53" s="20" t="s">
        <v>16</v>
      </c>
      <c r="D53" s="18">
        <v>4</v>
      </c>
      <c r="E53" s="91"/>
      <c r="F53" s="93">
        <f t="shared" si="2"/>
        <v>0</v>
      </c>
      <c r="G53" s="24"/>
      <c r="H53" s="99"/>
      <c r="I53" s="24"/>
      <c r="J53" s="24"/>
      <c r="K53" s="24"/>
      <c r="L53" s="154" t="s">
        <v>57</v>
      </c>
    </row>
    <row r="54" spans="1:12" ht="27.6" customHeight="1" x14ac:dyDescent="0.2">
      <c r="A54" s="27">
        <v>17</v>
      </c>
      <c r="B54" s="28" t="s">
        <v>43</v>
      </c>
      <c r="C54" s="29" t="s">
        <v>16</v>
      </c>
      <c r="D54" s="30">
        <v>4.5</v>
      </c>
      <c r="E54" s="92"/>
      <c r="F54" s="93">
        <f>D54*E54</f>
        <v>0</v>
      </c>
      <c r="G54" s="31" t="s">
        <v>207</v>
      </c>
      <c r="H54" s="32" t="s">
        <v>209</v>
      </c>
      <c r="I54" s="33">
        <v>2</v>
      </c>
      <c r="J54" s="87"/>
      <c r="K54" s="33">
        <f t="shared" si="4"/>
        <v>0</v>
      </c>
      <c r="L54" s="154"/>
    </row>
    <row r="55" spans="1:12" ht="21.95" customHeight="1" x14ac:dyDescent="0.2">
      <c r="A55" s="27"/>
      <c r="B55" s="28"/>
      <c r="C55" s="29"/>
      <c r="D55" s="30"/>
      <c r="E55" s="29"/>
      <c r="F55" s="45"/>
      <c r="G55" s="23" t="s">
        <v>208</v>
      </c>
      <c r="H55" s="36" t="s">
        <v>218</v>
      </c>
      <c r="I55" s="33">
        <v>150</v>
      </c>
      <c r="J55" s="87"/>
      <c r="K55" s="81">
        <f t="shared" si="4"/>
        <v>0</v>
      </c>
      <c r="L55" s="154"/>
    </row>
    <row r="56" spans="1:12" ht="25.5" customHeight="1" x14ac:dyDescent="0.2">
      <c r="A56" s="27"/>
      <c r="B56" s="41" t="s">
        <v>172</v>
      </c>
      <c r="C56" s="42"/>
      <c r="D56" s="47"/>
      <c r="E56" s="42"/>
      <c r="F56" s="94">
        <f>SUM(F32:F54)</f>
        <v>0</v>
      </c>
      <c r="G56" s="23"/>
      <c r="H56" s="36"/>
      <c r="I56" s="33"/>
      <c r="J56" s="36"/>
      <c r="K56" s="79">
        <f>SUM(K39:K55)</f>
        <v>0</v>
      </c>
      <c r="L56" s="154"/>
    </row>
    <row r="57" spans="1:12" ht="16.5" customHeight="1" x14ac:dyDescent="0.2">
      <c r="A57" s="187" t="s">
        <v>58</v>
      </c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</row>
    <row r="58" spans="1:12" ht="15" customHeight="1" x14ac:dyDescent="0.2">
      <c r="A58" s="18">
        <v>1</v>
      </c>
      <c r="B58" s="19" t="s">
        <v>59</v>
      </c>
      <c r="C58" s="20" t="s">
        <v>18</v>
      </c>
      <c r="D58" s="18">
        <v>2</v>
      </c>
      <c r="E58" s="91"/>
      <c r="F58" s="26">
        <f>D58*E58</f>
        <v>0</v>
      </c>
      <c r="G58" s="22"/>
      <c r="H58" s="22"/>
      <c r="I58" s="22"/>
      <c r="J58" s="22"/>
      <c r="K58" s="22"/>
      <c r="L58" s="153"/>
    </row>
    <row r="59" spans="1:12" ht="15" customHeight="1" x14ac:dyDescent="0.2">
      <c r="A59" s="18">
        <v>2</v>
      </c>
      <c r="B59" s="19" t="s">
        <v>60</v>
      </c>
      <c r="C59" s="20" t="s">
        <v>18</v>
      </c>
      <c r="D59" s="18">
        <v>1</v>
      </c>
      <c r="E59" s="91"/>
      <c r="F59" s="26">
        <f t="shared" ref="F59:F73" si="5">D59*E59</f>
        <v>0</v>
      </c>
      <c r="G59" s="22"/>
      <c r="H59" s="22"/>
      <c r="I59" s="22"/>
      <c r="J59" s="22"/>
      <c r="K59" s="22"/>
      <c r="L59" s="153"/>
    </row>
    <row r="60" spans="1:12" ht="15" customHeight="1" x14ac:dyDescent="0.2">
      <c r="A60" s="18">
        <v>3</v>
      </c>
      <c r="B60" s="19" t="s">
        <v>61</v>
      </c>
      <c r="C60" s="20" t="s">
        <v>18</v>
      </c>
      <c r="D60" s="18">
        <v>2</v>
      </c>
      <c r="E60" s="91"/>
      <c r="F60" s="26">
        <f t="shared" si="5"/>
        <v>0</v>
      </c>
      <c r="G60" s="22"/>
      <c r="H60" s="22"/>
      <c r="I60" s="22"/>
      <c r="J60" s="22"/>
      <c r="K60" s="22"/>
      <c r="L60" s="153"/>
    </row>
    <row r="61" spans="1:12" ht="26.1" customHeight="1" x14ac:dyDescent="0.2">
      <c r="A61" s="27"/>
      <c r="B61" s="23"/>
      <c r="C61" s="23"/>
      <c r="D61" s="23"/>
      <c r="E61" s="23"/>
      <c r="F61" s="18"/>
      <c r="G61" s="31" t="s">
        <v>222</v>
      </c>
      <c r="H61" s="48" t="s">
        <v>187</v>
      </c>
      <c r="I61" s="32">
        <v>2</v>
      </c>
      <c r="J61" s="90"/>
      <c r="K61" s="33">
        <f t="shared" ref="K61:K65" si="6">I61*J61</f>
        <v>0</v>
      </c>
      <c r="L61" s="189" t="s">
        <v>62</v>
      </c>
    </row>
    <row r="62" spans="1:12" ht="17.100000000000001" customHeight="1" x14ac:dyDescent="0.2">
      <c r="A62" s="27"/>
      <c r="B62" s="23"/>
      <c r="C62" s="23"/>
      <c r="D62" s="23"/>
      <c r="E62" s="23"/>
      <c r="F62" s="18"/>
      <c r="G62" s="31" t="s">
        <v>219</v>
      </c>
      <c r="H62" s="48" t="s">
        <v>187</v>
      </c>
      <c r="I62" s="32">
        <v>2</v>
      </c>
      <c r="J62" s="90"/>
      <c r="K62" s="33">
        <f t="shared" si="6"/>
        <v>0</v>
      </c>
      <c r="L62" s="166"/>
    </row>
    <row r="63" spans="1:12" ht="17.100000000000001" customHeight="1" x14ac:dyDescent="0.2">
      <c r="A63" s="27"/>
      <c r="B63" s="23"/>
      <c r="C63" s="23"/>
      <c r="D63" s="23"/>
      <c r="E63" s="23"/>
      <c r="F63" s="18"/>
      <c r="G63" s="31" t="s">
        <v>220</v>
      </c>
      <c r="H63" s="48" t="s">
        <v>187</v>
      </c>
      <c r="I63" s="32">
        <v>2</v>
      </c>
      <c r="J63" s="90"/>
      <c r="K63" s="81">
        <f t="shared" si="6"/>
        <v>0</v>
      </c>
      <c r="L63" s="166"/>
    </row>
    <row r="64" spans="1:12" ht="18.95" customHeight="1" x14ac:dyDescent="0.2">
      <c r="A64" s="27"/>
      <c r="B64" s="23"/>
      <c r="C64" s="23"/>
      <c r="D64" s="23"/>
      <c r="E64" s="23"/>
      <c r="F64" s="18"/>
      <c r="G64" s="31" t="s">
        <v>221</v>
      </c>
      <c r="H64" s="48" t="s">
        <v>187</v>
      </c>
      <c r="I64" s="32">
        <v>2</v>
      </c>
      <c r="J64" s="90"/>
      <c r="K64" s="33">
        <f t="shared" si="6"/>
        <v>0</v>
      </c>
      <c r="L64" s="167"/>
    </row>
    <row r="65" spans="1:12" ht="20.45" customHeight="1" x14ac:dyDescent="0.2">
      <c r="A65" s="27">
        <v>4</v>
      </c>
      <c r="B65" s="28" t="s">
        <v>63</v>
      </c>
      <c r="C65" s="29" t="s">
        <v>13</v>
      </c>
      <c r="D65" s="27">
        <v>1</v>
      </c>
      <c r="E65" s="92"/>
      <c r="F65" s="26">
        <f>D65*E65</f>
        <v>0</v>
      </c>
      <c r="G65" s="31" t="s">
        <v>223</v>
      </c>
      <c r="H65" s="48" t="s">
        <v>187</v>
      </c>
      <c r="I65" s="33">
        <v>1</v>
      </c>
      <c r="J65" s="34"/>
      <c r="K65" s="33">
        <f t="shared" si="6"/>
        <v>0</v>
      </c>
      <c r="L65" s="165" t="s">
        <v>64</v>
      </c>
    </row>
    <row r="66" spans="1:12" ht="21.6" customHeight="1" x14ac:dyDescent="0.2">
      <c r="A66" s="27"/>
      <c r="B66" s="28"/>
      <c r="C66" s="29"/>
      <c r="D66" s="27"/>
      <c r="E66" s="29"/>
      <c r="F66" s="18"/>
      <c r="G66" s="31" t="s">
        <v>219</v>
      </c>
      <c r="H66" s="48" t="s">
        <v>187</v>
      </c>
      <c r="I66" s="33">
        <v>1</v>
      </c>
      <c r="J66" s="90"/>
      <c r="K66" s="33">
        <f t="shared" ref="K66:K69" si="7">I66*J66</f>
        <v>0</v>
      </c>
      <c r="L66" s="166"/>
    </row>
    <row r="67" spans="1:12" ht="20.45" customHeight="1" x14ac:dyDescent="0.2">
      <c r="A67" s="27"/>
      <c r="B67" s="28"/>
      <c r="C67" s="29"/>
      <c r="D67" s="27"/>
      <c r="E67" s="29"/>
      <c r="F67" s="18"/>
      <c r="G67" s="31" t="s">
        <v>220</v>
      </c>
      <c r="H67" s="48" t="s">
        <v>187</v>
      </c>
      <c r="I67" s="33">
        <v>1</v>
      </c>
      <c r="J67" s="90"/>
      <c r="K67" s="81">
        <f t="shared" si="7"/>
        <v>0</v>
      </c>
      <c r="L67" s="166"/>
    </row>
    <row r="68" spans="1:12" ht="19.5" customHeight="1" x14ac:dyDescent="0.2">
      <c r="A68" s="27"/>
      <c r="B68" s="28"/>
      <c r="C68" s="29"/>
      <c r="D68" s="27"/>
      <c r="E68" s="29"/>
      <c r="F68" s="18"/>
      <c r="G68" s="31" t="s">
        <v>221</v>
      </c>
      <c r="H68" s="48" t="s">
        <v>187</v>
      </c>
      <c r="I68" s="33">
        <v>1</v>
      </c>
      <c r="J68" s="90"/>
      <c r="K68" s="33">
        <f t="shared" si="7"/>
        <v>0</v>
      </c>
      <c r="L68" s="167"/>
    </row>
    <row r="69" spans="1:12" ht="21.95" customHeight="1" x14ac:dyDescent="0.2">
      <c r="A69" s="27">
        <v>5</v>
      </c>
      <c r="B69" s="28" t="s">
        <v>65</v>
      </c>
      <c r="C69" s="29" t="s">
        <v>13</v>
      </c>
      <c r="D69" s="27">
        <v>5</v>
      </c>
      <c r="E69" s="91"/>
      <c r="F69" s="26">
        <f t="shared" si="5"/>
        <v>0</v>
      </c>
      <c r="G69" s="31" t="s">
        <v>226</v>
      </c>
      <c r="H69" s="48" t="s">
        <v>187</v>
      </c>
      <c r="I69" s="32">
        <v>5</v>
      </c>
      <c r="J69" s="34"/>
      <c r="K69" s="33">
        <f t="shared" si="7"/>
        <v>0</v>
      </c>
      <c r="L69" s="165" t="s">
        <v>64</v>
      </c>
    </row>
    <row r="70" spans="1:12" ht="17.45" customHeight="1" x14ac:dyDescent="0.2">
      <c r="A70" s="27"/>
      <c r="B70" s="28"/>
      <c r="C70" s="29"/>
      <c r="D70" s="27"/>
      <c r="E70" s="29"/>
      <c r="F70" s="18"/>
      <c r="G70" s="31" t="s">
        <v>224</v>
      </c>
      <c r="H70" s="48" t="s">
        <v>187</v>
      </c>
      <c r="I70" s="32">
        <v>5</v>
      </c>
      <c r="J70" s="90"/>
      <c r="K70" s="33">
        <f t="shared" ref="K70:K76" si="8">I70*J70</f>
        <v>0</v>
      </c>
      <c r="L70" s="166"/>
    </row>
    <row r="71" spans="1:12" ht="17.100000000000001" customHeight="1" x14ac:dyDescent="0.2">
      <c r="A71" s="27"/>
      <c r="B71" s="28"/>
      <c r="C71" s="29"/>
      <c r="D71" s="27"/>
      <c r="E71" s="29"/>
      <c r="F71" s="18"/>
      <c r="G71" s="31" t="s">
        <v>225</v>
      </c>
      <c r="H71" s="48" t="s">
        <v>187</v>
      </c>
      <c r="I71" s="32">
        <v>1</v>
      </c>
      <c r="J71" s="90"/>
      <c r="K71" s="81">
        <f t="shared" si="8"/>
        <v>0</v>
      </c>
      <c r="L71" s="166"/>
    </row>
    <row r="72" spans="1:12" ht="20.45" customHeight="1" x14ac:dyDescent="0.2">
      <c r="A72" s="27"/>
      <c r="B72" s="28"/>
      <c r="C72" s="29"/>
      <c r="D72" s="27"/>
      <c r="E72" s="29"/>
      <c r="F72" s="18"/>
      <c r="G72" s="31" t="s">
        <v>221</v>
      </c>
      <c r="H72" s="48" t="s">
        <v>187</v>
      </c>
      <c r="I72" s="32">
        <v>5</v>
      </c>
      <c r="J72" s="90"/>
      <c r="K72" s="33">
        <f t="shared" si="8"/>
        <v>0</v>
      </c>
      <c r="L72" s="167"/>
    </row>
    <row r="73" spans="1:12" ht="18.95" customHeight="1" x14ac:dyDescent="0.2">
      <c r="A73" s="27">
        <v>6</v>
      </c>
      <c r="B73" s="28" t="s">
        <v>65</v>
      </c>
      <c r="C73" s="29" t="s">
        <v>13</v>
      </c>
      <c r="D73" s="27">
        <v>3</v>
      </c>
      <c r="E73" s="92"/>
      <c r="F73" s="26">
        <f t="shared" si="5"/>
        <v>0</v>
      </c>
      <c r="G73" s="31" t="s">
        <v>229</v>
      </c>
      <c r="H73" s="48" t="s">
        <v>187</v>
      </c>
      <c r="I73" s="33">
        <v>3</v>
      </c>
      <c r="J73" s="34"/>
      <c r="K73" s="33">
        <f t="shared" si="8"/>
        <v>0</v>
      </c>
      <c r="L73" s="165" t="s">
        <v>64</v>
      </c>
    </row>
    <row r="74" spans="1:12" ht="18" customHeight="1" x14ac:dyDescent="0.2">
      <c r="A74" s="27"/>
      <c r="B74" s="28"/>
      <c r="C74" s="29"/>
      <c r="D74" s="27"/>
      <c r="E74" s="29"/>
      <c r="F74" s="18"/>
      <c r="G74" s="23" t="s">
        <v>224</v>
      </c>
      <c r="H74" s="48" t="s">
        <v>187</v>
      </c>
      <c r="I74" s="33">
        <v>3</v>
      </c>
      <c r="J74" s="90"/>
      <c r="K74" s="33">
        <f t="shared" si="8"/>
        <v>0</v>
      </c>
      <c r="L74" s="166"/>
    </row>
    <row r="75" spans="1:12" ht="21.6" customHeight="1" x14ac:dyDescent="0.2">
      <c r="A75" s="27"/>
      <c r="B75" s="28"/>
      <c r="C75" s="29"/>
      <c r="D75" s="27"/>
      <c r="E75" s="29"/>
      <c r="F75" s="18"/>
      <c r="G75" s="76" t="s">
        <v>228</v>
      </c>
      <c r="H75" s="48" t="s">
        <v>187</v>
      </c>
      <c r="I75" s="33">
        <v>1</v>
      </c>
      <c r="J75" s="90"/>
      <c r="K75" s="81">
        <f t="shared" si="8"/>
        <v>0</v>
      </c>
      <c r="L75" s="166"/>
    </row>
    <row r="76" spans="1:12" ht="21.6" customHeight="1" x14ac:dyDescent="0.2">
      <c r="A76" s="27"/>
      <c r="B76" s="28"/>
      <c r="C76" s="29"/>
      <c r="D76" s="27"/>
      <c r="E76" s="29"/>
      <c r="F76" s="18"/>
      <c r="G76" s="31" t="s">
        <v>221</v>
      </c>
      <c r="H76" s="48" t="s">
        <v>187</v>
      </c>
      <c r="I76" s="33">
        <v>3</v>
      </c>
      <c r="J76" s="90"/>
      <c r="K76" s="33">
        <f t="shared" si="8"/>
        <v>0</v>
      </c>
      <c r="L76" s="167"/>
    </row>
    <row r="77" spans="1:12" ht="21.75" customHeight="1" x14ac:dyDescent="0.2">
      <c r="A77" s="43"/>
      <c r="B77" s="41" t="s">
        <v>172</v>
      </c>
      <c r="C77" s="42"/>
      <c r="D77" s="43"/>
      <c r="E77" s="42"/>
      <c r="F77" s="75">
        <f>SUM(F58:F73)</f>
        <v>0</v>
      </c>
      <c r="G77" s="23"/>
      <c r="H77" s="34"/>
      <c r="I77" s="33"/>
      <c r="J77" s="34"/>
      <c r="K77" s="68">
        <f>SUM(K58:K76)</f>
        <v>0</v>
      </c>
      <c r="L77" s="156"/>
    </row>
    <row r="78" spans="1:12" ht="21" customHeight="1" x14ac:dyDescent="0.2">
      <c r="A78" s="188" t="s">
        <v>66</v>
      </c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</row>
    <row r="79" spans="1:12" ht="18" customHeight="1" x14ac:dyDescent="0.2">
      <c r="A79" s="186" t="s">
        <v>67</v>
      </c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</row>
    <row r="80" spans="1:12" ht="30" customHeight="1" x14ac:dyDescent="0.2">
      <c r="A80" s="18">
        <v>1</v>
      </c>
      <c r="B80" s="23" t="s">
        <v>68</v>
      </c>
      <c r="C80" s="20" t="s">
        <v>13</v>
      </c>
      <c r="D80" s="18">
        <v>2</v>
      </c>
      <c r="E80" s="91"/>
      <c r="F80" s="26">
        <f>D80*E80</f>
        <v>0</v>
      </c>
      <c r="G80" s="24"/>
      <c r="H80" s="24"/>
      <c r="I80" s="24"/>
      <c r="J80" s="24"/>
      <c r="K80" s="24"/>
      <c r="L80" s="152" t="s">
        <v>14</v>
      </c>
    </row>
    <row r="81" spans="1:12" ht="30" customHeight="1" x14ac:dyDescent="0.2">
      <c r="A81" s="18">
        <v>2</v>
      </c>
      <c r="B81" s="23" t="s">
        <v>69</v>
      </c>
      <c r="C81" s="20" t="s">
        <v>13</v>
      </c>
      <c r="D81" s="18">
        <v>1</v>
      </c>
      <c r="E81" s="91"/>
      <c r="F81" s="26">
        <f t="shared" ref="F81:F106" si="9">D81*E81</f>
        <v>0</v>
      </c>
      <c r="G81" s="24"/>
      <c r="H81" s="24"/>
      <c r="I81" s="24"/>
      <c r="J81" s="24"/>
      <c r="K81" s="24"/>
      <c r="L81" s="152" t="s">
        <v>14</v>
      </c>
    </row>
    <row r="82" spans="1:12" ht="15" customHeight="1" x14ac:dyDescent="0.2">
      <c r="A82" s="18">
        <v>3</v>
      </c>
      <c r="B82" s="19" t="s">
        <v>70</v>
      </c>
      <c r="C82" s="20" t="s">
        <v>10</v>
      </c>
      <c r="D82" s="26">
        <v>30.25</v>
      </c>
      <c r="E82" s="91"/>
      <c r="F82" s="26">
        <f t="shared" si="9"/>
        <v>0</v>
      </c>
      <c r="G82" s="22"/>
      <c r="H82" s="22"/>
      <c r="I82" s="22"/>
      <c r="J82" s="22"/>
      <c r="K82" s="22"/>
      <c r="L82" s="153"/>
    </row>
    <row r="83" spans="1:12" ht="15" customHeight="1" x14ac:dyDescent="0.2">
      <c r="A83" s="18">
        <v>4</v>
      </c>
      <c r="B83" s="19" t="s">
        <v>9</v>
      </c>
      <c r="C83" s="20" t="s">
        <v>10</v>
      </c>
      <c r="D83" s="21">
        <v>28.9</v>
      </c>
      <c r="E83" s="91"/>
      <c r="F83" s="26">
        <f t="shared" si="9"/>
        <v>0</v>
      </c>
      <c r="G83" s="22"/>
      <c r="H83" s="22"/>
      <c r="I83" s="22"/>
      <c r="J83" s="22"/>
      <c r="K83" s="22"/>
      <c r="L83" s="152" t="s">
        <v>11</v>
      </c>
    </row>
    <row r="84" spans="1:12" ht="15" customHeight="1" x14ac:dyDescent="0.2">
      <c r="A84" s="18">
        <v>5</v>
      </c>
      <c r="B84" s="19" t="s">
        <v>71</v>
      </c>
      <c r="C84" s="20" t="s">
        <v>18</v>
      </c>
      <c r="D84" s="18">
        <v>9</v>
      </c>
      <c r="E84" s="91"/>
      <c r="F84" s="26">
        <f t="shared" si="9"/>
        <v>0</v>
      </c>
      <c r="G84" s="22"/>
      <c r="H84" s="22"/>
      <c r="I84" s="22"/>
      <c r="J84" s="22"/>
      <c r="K84" s="22"/>
      <c r="L84" s="152" t="s">
        <v>14</v>
      </c>
    </row>
    <row r="85" spans="1:12" ht="15" customHeight="1" x14ac:dyDescent="0.2">
      <c r="A85" s="18">
        <v>6</v>
      </c>
      <c r="B85" s="19" t="s">
        <v>15</v>
      </c>
      <c r="C85" s="20" t="s">
        <v>16</v>
      </c>
      <c r="D85" s="26">
        <v>58.36</v>
      </c>
      <c r="E85" s="91"/>
      <c r="F85" s="26">
        <f t="shared" si="9"/>
        <v>0</v>
      </c>
      <c r="G85" s="22"/>
      <c r="H85" s="22"/>
      <c r="I85" s="22"/>
      <c r="J85" s="22"/>
      <c r="K85" s="22"/>
      <c r="L85" s="153"/>
    </row>
    <row r="86" spans="1:12" ht="23.1" customHeight="1" x14ac:dyDescent="0.2">
      <c r="A86" s="27">
        <v>7</v>
      </c>
      <c r="B86" s="19" t="s">
        <v>72</v>
      </c>
      <c r="C86" s="29" t="s">
        <v>10</v>
      </c>
      <c r="D86" s="30">
        <v>3.8</v>
      </c>
      <c r="E86" s="91"/>
      <c r="F86" s="26">
        <f t="shared" si="9"/>
        <v>0</v>
      </c>
      <c r="G86" s="31" t="s">
        <v>230</v>
      </c>
      <c r="H86" s="32" t="s">
        <v>198</v>
      </c>
      <c r="I86" s="81">
        <v>4</v>
      </c>
      <c r="J86" s="83"/>
      <c r="K86" s="33">
        <f t="shared" ref="K86:K88" si="10">I86*J86</f>
        <v>0</v>
      </c>
      <c r="L86" s="162" t="s">
        <v>73</v>
      </c>
    </row>
    <row r="87" spans="1:12" ht="20.100000000000001" customHeight="1" x14ac:dyDescent="0.2">
      <c r="A87" s="27"/>
      <c r="B87" s="19"/>
      <c r="C87" s="29"/>
      <c r="D87" s="30"/>
      <c r="E87" s="91"/>
      <c r="F87" s="26"/>
      <c r="G87" s="23" t="s">
        <v>196</v>
      </c>
      <c r="H87" s="97" t="s">
        <v>187</v>
      </c>
      <c r="I87" s="33">
        <v>1</v>
      </c>
      <c r="J87" s="51"/>
      <c r="K87" s="81">
        <f t="shared" si="10"/>
        <v>0</v>
      </c>
      <c r="L87" s="163"/>
    </row>
    <row r="88" spans="1:12" ht="18.95" customHeight="1" x14ac:dyDescent="0.2">
      <c r="A88" s="27"/>
      <c r="B88" s="19"/>
      <c r="C88" s="29"/>
      <c r="D88" s="30"/>
      <c r="E88" s="91"/>
      <c r="F88" s="26"/>
      <c r="G88" s="23" t="s">
        <v>194</v>
      </c>
      <c r="H88" s="97" t="s">
        <v>195</v>
      </c>
      <c r="I88" s="33">
        <v>22.8</v>
      </c>
      <c r="J88" s="51"/>
      <c r="K88" s="81">
        <f t="shared" si="10"/>
        <v>0</v>
      </c>
      <c r="L88" s="164"/>
    </row>
    <row r="89" spans="1:12" ht="42" customHeight="1" x14ac:dyDescent="0.2">
      <c r="A89" s="27">
        <v>8</v>
      </c>
      <c r="B89" s="28" t="s">
        <v>74</v>
      </c>
      <c r="C89" s="29" t="s">
        <v>10</v>
      </c>
      <c r="D89" s="30">
        <v>23.1</v>
      </c>
      <c r="E89" s="91"/>
      <c r="F89" s="26">
        <f t="shared" si="9"/>
        <v>0</v>
      </c>
      <c r="G89" s="31" t="s">
        <v>231</v>
      </c>
      <c r="H89" s="32" t="s">
        <v>198</v>
      </c>
      <c r="I89" s="33">
        <v>7</v>
      </c>
      <c r="J89" s="83"/>
      <c r="K89" s="81">
        <f t="shared" ref="K89:K91" si="11">I89*J89</f>
        <v>0</v>
      </c>
      <c r="L89" s="162" t="s">
        <v>75</v>
      </c>
    </row>
    <row r="90" spans="1:12" ht="21" customHeight="1" x14ac:dyDescent="0.2">
      <c r="A90" s="27"/>
      <c r="B90" s="28"/>
      <c r="C90" s="29"/>
      <c r="D90" s="30"/>
      <c r="E90" s="91"/>
      <c r="F90" s="26"/>
      <c r="G90" s="23" t="s">
        <v>196</v>
      </c>
      <c r="H90" s="97" t="s">
        <v>187</v>
      </c>
      <c r="I90" s="33">
        <v>4</v>
      </c>
      <c r="J90" s="51"/>
      <c r="K90" s="81">
        <f t="shared" si="11"/>
        <v>0</v>
      </c>
      <c r="L90" s="163"/>
    </row>
    <row r="91" spans="1:12" ht="29.45" customHeight="1" x14ac:dyDescent="0.2">
      <c r="A91" s="27"/>
      <c r="B91" s="28"/>
      <c r="C91" s="29"/>
      <c r="D91" s="30"/>
      <c r="E91" s="91"/>
      <c r="F91" s="26"/>
      <c r="G91" s="23" t="s">
        <v>194</v>
      </c>
      <c r="H91" s="97" t="s">
        <v>195</v>
      </c>
      <c r="I91" s="33">
        <v>138.6</v>
      </c>
      <c r="J91" s="51"/>
      <c r="K91" s="81">
        <f t="shared" si="11"/>
        <v>0</v>
      </c>
      <c r="L91" s="164"/>
    </row>
    <row r="92" spans="1:12" ht="30" customHeight="1" x14ac:dyDescent="0.2">
      <c r="A92" s="18">
        <v>9</v>
      </c>
      <c r="B92" s="23" t="s">
        <v>76</v>
      </c>
      <c r="C92" s="20" t="s">
        <v>13</v>
      </c>
      <c r="D92" s="18">
        <v>1</v>
      </c>
      <c r="E92" s="91"/>
      <c r="F92" s="26">
        <f t="shared" si="9"/>
        <v>0</v>
      </c>
      <c r="G92" s="24"/>
      <c r="H92" s="24"/>
      <c r="I92" s="24"/>
      <c r="J92" s="24"/>
      <c r="K92" s="24"/>
      <c r="L92" s="157" t="s">
        <v>77</v>
      </c>
    </row>
    <row r="93" spans="1:12" ht="30" customHeight="1" x14ac:dyDescent="0.2">
      <c r="A93" s="18">
        <v>10</v>
      </c>
      <c r="B93" s="23" t="s">
        <v>78</v>
      </c>
      <c r="C93" s="20" t="s">
        <v>13</v>
      </c>
      <c r="D93" s="18">
        <v>3</v>
      </c>
      <c r="E93" s="91"/>
      <c r="F93" s="26">
        <f t="shared" si="9"/>
        <v>0</v>
      </c>
      <c r="G93" s="24"/>
      <c r="H93" s="24"/>
      <c r="I93" s="24"/>
      <c r="J93" s="24"/>
      <c r="K93" s="24"/>
      <c r="L93" s="157" t="s">
        <v>79</v>
      </c>
    </row>
    <row r="94" spans="1:12" ht="24" customHeight="1" x14ac:dyDescent="0.2">
      <c r="A94" s="27">
        <v>11</v>
      </c>
      <c r="B94" s="28" t="s">
        <v>80</v>
      </c>
      <c r="C94" s="29" t="s">
        <v>16</v>
      </c>
      <c r="D94" s="30">
        <v>10.8</v>
      </c>
      <c r="E94" s="91"/>
      <c r="F94" s="26">
        <f t="shared" si="9"/>
        <v>0</v>
      </c>
      <c r="G94" s="31" t="s">
        <v>235</v>
      </c>
      <c r="H94" s="32" t="s">
        <v>195</v>
      </c>
      <c r="I94" s="33">
        <v>3</v>
      </c>
      <c r="J94" s="83"/>
      <c r="K94" s="81">
        <f t="shared" ref="K94:K105" si="12">I94*J94</f>
        <v>0</v>
      </c>
      <c r="L94" s="154"/>
    </row>
    <row r="95" spans="1:12" ht="20.100000000000001" customHeight="1" x14ac:dyDescent="0.2">
      <c r="A95" s="27"/>
      <c r="B95" s="28"/>
      <c r="C95" s="29"/>
      <c r="D95" s="30"/>
      <c r="E95" s="91"/>
      <c r="F95" s="26"/>
      <c r="G95" s="31" t="s">
        <v>233</v>
      </c>
      <c r="H95" s="97" t="s">
        <v>232</v>
      </c>
      <c r="I95" s="33">
        <v>2</v>
      </c>
      <c r="J95" s="83"/>
      <c r="K95" s="81">
        <f t="shared" si="12"/>
        <v>0</v>
      </c>
      <c r="L95" s="154"/>
    </row>
    <row r="96" spans="1:12" ht="23.1" customHeight="1" x14ac:dyDescent="0.2">
      <c r="A96" s="27"/>
      <c r="B96" s="28"/>
      <c r="C96" s="29"/>
      <c r="D96" s="30"/>
      <c r="E96" s="91"/>
      <c r="F96" s="26"/>
      <c r="G96" s="31" t="s">
        <v>234</v>
      </c>
      <c r="H96" s="97" t="s">
        <v>195</v>
      </c>
      <c r="I96" s="33">
        <v>0.5</v>
      </c>
      <c r="J96" s="83"/>
      <c r="K96" s="81">
        <f t="shared" si="12"/>
        <v>0</v>
      </c>
      <c r="L96" s="154"/>
    </row>
    <row r="97" spans="1:12" ht="21.95" customHeight="1" x14ac:dyDescent="0.2">
      <c r="A97" s="27"/>
      <c r="B97" s="28"/>
      <c r="C97" s="29"/>
      <c r="D97" s="30"/>
      <c r="E97" s="91"/>
      <c r="F97" s="26"/>
      <c r="G97" s="31" t="s">
        <v>199</v>
      </c>
      <c r="H97" s="97" t="s">
        <v>187</v>
      </c>
      <c r="I97" s="33">
        <v>4</v>
      </c>
      <c r="J97" s="83"/>
      <c r="K97" s="81">
        <f t="shared" si="12"/>
        <v>0</v>
      </c>
      <c r="L97" s="154"/>
    </row>
    <row r="98" spans="1:12" ht="30" customHeight="1" x14ac:dyDescent="0.2">
      <c r="A98" s="18">
        <v>12</v>
      </c>
      <c r="B98" s="19" t="s">
        <v>26</v>
      </c>
      <c r="C98" s="20" t="s">
        <v>10</v>
      </c>
      <c r="D98" s="18">
        <v>94</v>
      </c>
      <c r="E98" s="91"/>
      <c r="F98" s="26">
        <f t="shared" si="9"/>
        <v>0</v>
      </c>
      <c r="G98" s="24"/>
      <c r="H98" s="99"/>
      <c r="I98" s="24"/>
      <c r="J98" s="24"/>
      <c r="K98" s="24"/>
      <c r="L98" s="154" t="s">
        <v>27</v>
      </c>
    </row>
    <row r="99" spans="1:12" ht="30" customHeight="1" x14ac:dyDescent="0.2">
      <c r="A99" s="18">
        <v>13</v>
      </c>
      <c r="B99" s="23" t="s">
        <v>28</v>
      </c>
      <c r="C99" s="20" t="s">
        <v>10</v>
      </c>
      <c r="D99" s="18">
        <v>94</v>
      </c>
      <c r="E99" s="91"/>
      <c r="F99" s="26">
        <f t="shared" si="9"/>
        <v>0</v>
      </c>
      <c r="G99" s="35" t="s">
        <v>29</v>
      </c>
      <c r="H99" s="36" t="s">
        <v>30</v>
      </c>
      <c r="I99" s="71">
        <v>18.8</v>
      </c>
      <c r="J99" s="86"/>
      <c r="K99" s="81">
        <f t="shared" si="12"/>
        <v>0</v>
      </c>
      <c r="L99" s="155"/>
    </row>
    <row r="100" spans="1:12" ht="30" customHeight="1" x14ac:dyDescent="0.2">
      <c r="A100" s="18">
        <v>14</v>
      </c>
      <c r="B100" s="23" t="s">
        <v>56</v>
      </c>
      <c r="C100" s="20" t="s">
        <v>10</v>
      </c>
      <c r="D100" s="18">
        <v>94</v>
      </c>
      <c r="E100" s="91"/>
      <c r="F100" s="26">
        <f t="shared" si="9"/>
        <v>0</v>
      </c>
      <c r="G100" s="35" t="s">
        <v>32</v>
      </c>
      <c r="H100" s="36" t="s">
        <v>30</v>
      </c>
      <c r="I100" s="71">
        <v>23.5</v>
      </c>
      <c r="J100" s="86"/>
      <c r="K100" s="81">
        <f t="shared" si="12"/>
        <v>0</v>
      </c>
      <c r="L100" s="155"/>
    </row>
    <row r="101" spans="1:12" ht="26.1" customHeight="1" x14ac:dyDescent="0.2">
      <c r="A101" s="27">
        <v>15</v>
      </c>
      <c r="B101" s="28" t="s">
        <v>38</v>
      </c>
      <c r="C101" s="29" t="s">
        <v>10</v>
      </c>
      <c r="D101" s="30">
        <v>22.2</v>
      </c>
      <c r="E101" s="91"/>
      <c r="F101" s="26">
        <f t="shared" si="9"/>
        <v>0</v>
      </c>
      <c r="G101" s="23" t="s">
        <v>39</v>
      </c>
      <c r="H101" s="46" t="s">
        <v>35</v>
      </c>
      <c r="I101" s="18">
        <v>62</v>
      </c>
      <c r="J101" s="26"/>
      <c r="K101" s="81">
        <f t="shared" si="12"/>
        <v>0</v>
      </c>
      <c r="L101" s="152" t="s">
        <v>40</v>
      </c>
    </row>
    <row r="102" spans="1:12" ht="21.95" customHeight="1" x14ac:dyDescent="0.2">
      <c r="A102" s="27">
        <v>16</v>
      </c>
      <c r="B102" s="28" t="s">
        <v>37</v>
      </c>
      <c r="C102" s="29" t="s">
        <v>16</v>
      </c>
      <c r="D102" s="52">
        <v>58.36</v>
      </c>
      <c r="E102" s="91"/>
      <c r="F102" s="26">
        <f t="shared" si="9"/>
        <v>0</v>
      </c>
      <c r="G102" s="31" t="s">
        <v>237</v>
      </c>
      <c r="H102" s="32" t="s">
        <v>206</v>
      </c>
      <c r="I102" s="40">
        <v>60</v>
      </c>
      <c r="J102" s="51"/>
      <c r="K102" s="81">
        <f t="shared" si="12"/>
        <v>0</v>
      </c>
      <c r="L102" s="154"/>
    </row>
    <row r="103" spans="1:12" ht="21" customHeight="1" x14ac:dyDescent="0.2">
      <c r="A103" s="27"/>
      <c r="B103" s="28"/>
      <c r="C103" s="29"/>
      <c r="D103" s="52"/>
      <c r="E103" s="91"/>
      <c r="F103" s="26"/>
      <c r="G103" s="31" t="s">
        <v>236</v>
      </c>
      <c r="H103" s="97" t="s">
        <v>187</v>
      </c>
      <c r="I103" s="40">
        <v>16</v>
      </c>
      <c r="J103" s="51"/>
      <c r="K103" s="81">
        <f t="shared" si="12"/>
        <v>0</v>
      </c>
      <c r="L103" s="154"/>
    </row>
    <row r="104" spans="1:12" ht="23.1" customHeight="1" x14ac:dyDescent="0.2">
      <c r="A104" s="27"/>
      <c r="B104" s="28"/>
      <c r="C104" s="29"/>
      <c r="D104" s="52"/>
      <c r="E104" s="91"/>
      <c r="F104" s="26"/>
      <c r="G104" s="31" t="s">
        <v>213</v>
      </c>
      <c r="H104" s="97" t="s">
        <v>187</v>
      </c>
      <c r="I104" s="40">
        <v>3</v>
      </c>
      <c r="J104" s="51"/>
      <c r="K104" s="81">
        <f t="shared" si="12"/>
        <v>0</v>
      </c>
      <c r="L104" s="154"/>
    </row>
    <row r="105" spans="1:12" ht="22.5" customHeight="1" x14ac:dyDescent="0.2">
      <c r="A105" s="27"/>
      <c r="B105" s="28"/>
      <c r="C105" s="29"/>
      <c r="D105" s="52"/>
      <c r="E105" s="91"/>
      <c r="F105" s="26"/>
      <c r="G105" s="31" t="s">
        <v>203</v>
      </c>
      <c r="H105" s="97" t="s">
        <v>216</v>
      </c>
      <c r="I105" s="40">
        <v>5</v>
      </c>
      <c r="J105" s="51"/>
      <c r="K105" s="81">
        <f t="shared" si="12"/>
        <v>0</v>
      </c>
      <c r="L105" s="154"/>
    </row>
    <row r="106" spans="1:12" ht="27.2" customHeight="1" x14ac:dyDescent="0.2">
      <c r="A106" s="18">
        <v>17</v>
      </c>
      <c r="B106" s="19" t="s">
        <v>41</v>
      </c>
      <c r="C106" s="20" t="s">
        <v>18</v>
      </c>
      <c r="D106" s="18">
        <v>8</v>
      </c>
      <c r="E106" s="91"/>
      <c r="F106" s="26">
        <f t="shared" si="9"/>
        <v>0</v>
      </c>
      <c r="G106" s="24"/>
      <c r="H106" s="24"/>
      <c r="I106" s="24"/>
      <c r="J106" s="24"/>
      <c r="K106" s="24"/>
      <c r="L106" s="157" t="s">
        <v>77</v>
      </c>
    </row>
    <row r="107" spans="1:12" ht="27.2" customHeight="1" x14ac:dyDescent="0.2">
      <c r="A107" s="18"/>
      <c r="B107" s="53" t="s">
        <v>172</v>
      </c>
      <c r="C107" s="54"/>
      <c r="D107" s="50"/>
      <c r="E107" s="54"/>
      <c r="F107" s="75">
        <f>SUM(F80:F106)</f>
        <v>0</v>
      </c>
      <c r="G107" s="24"/>
      <c r="H107" s="24"/>
      <c r="I107" s="24"/>
      <c r="J107" s="24"/>
      <c r="K107" s="102">
        <f>SUM(K81:K106)</f>
        <v>0</v>
      </c>
      <c r="L107" s="157"/>
    </row>
    <row r="108" spans="1:12" ht="16.5" customHeight="1" x14ac:dyDescent="0.2">
      <c r="A108" s="187" t="s">
        <v>58</v>
      </c>
      <c r="B108" s="187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</row>
    <row r="109" spans="1:12" ht="15" customHeight="1" x14ac:dyDescent="0.2">
      <c r="A109" s="18">
        <v>1</v>
      </c>
      <c r="B109" s="19" t="s">
        <v>81</v>
      </c>
      <c r="C109" s="20" t="s">
        <v>18</v>
      </c>
      <c r="D109" s="18">
        <v>6</v>
      </c>
      <c r="E109" s="91"/>
      <c r="F109" s="26">
        <f>D109*E109</f>
        <v>0</v>
      </c>
      <c r="G109" s="22"/>
      <c r="H109" s="22"/>
      <c r="I109" s="22"/>
      <c r="J109" s="22"/>
      <c r="K109" s="22"/>
      <c r="L109" s="153"/>
    </row>
    <row r="110" spans="1:12" ht="15" customHeight="1" x14ac:dyDescent="0.2">
      <c r="A110" s="18">
        <v>2</v>
      </c>
      <c r="B110" s="19" t="s">
        <v>60</v>
      </c>
      <c r="C110" s="20" t="s">
        <v>18</v>
      </c>
      <c r="D110" s="18">
        <v>8</v>
      </c>
      <c r="E110" s="91"/>
      <c r="F110" s="26">
        <f t="shared" ref="F110:F124" si="13">D110*E110</f>
        <v>0</v>
      </c>
      <c r="G110" s="22"/>
      <c r="H110" s="22"/>
      <c r="I110" s="22"/>
      <c r="J110" s="22"/>
      <c r="K110" s="22"/>
      <c r="L110" s="153"/>
    </row>
    <row r="111" spans="1:12" ht="15" customHeight="1" x14ac:dyDescent="0.2">
      <c r="A111" s="18">
        <v>3</v>
      </c>
      <c r="B111" s="19" t="s">
        <v>61</v>
      </c>
      <c r="C111" s="20" t="s">
        <v>18</v>
      </c>
      <c r="D111" s="18">
        <v>2</v>
      </c>
      <c r="E111" s="91"/>
      <c r="F111" s="26">
        <f t="shared" si="13"/>
        <v>0</v>
      </c>
      <c r="G111" s="22"/>
      <c r="H111" s="22"/>
      <c r="I111" s="22"/>
      <c r="J111" s="22"/>
      <c r="K111" s="22"/>
      <c r="L111" s="153"/>
    </row>
    <row r="112" spans="1:12" ht="23.45" customHeight="1" x14ac:dyDescent="0.2">
      <c r="A112" s="27"/>
      <c r="B112" s="23"/>
      <c r="C112" s="23"/>
      <c r="D112" s="23"/>
      <c r="E112" s="104"/>
      <c r="F112" s="26">
        <f t="shared" si="13"/>
        <v>0</v>
      </c>
      <c r="G112" s="31" t="s">
        <v>238</v>
      </c>
      <c r="H112" s="48" t="s">
        <v>187</v>
      </c>
      <c r="I112" s="32">
        <v>5</v>
      </c>
      <c r="J112" s="103"/>
      <c r="K112" s="81">
        <f t="shared" ref="K112:K116" si="14">I112*J112</f>
        <v>0</v>
      </c>
      <c r="L112" s="189" t="s">
        <v>62</v>
      </c>
    </row>
    <row r="113" spans="1:12" ht="19.5" customHeight="1" x14ac:dyDescent="0.2">
      <c r="A113" s="27"/>
      <c r="B113" s="23"/>
      <c r="C113" s="23"/>
      <c r="D113" s="23"/>
      <c r="E113" s="104"/>
      <c r="F113" s="26"/>
      <c r="G113" s="31" t="s">
        <v>224</v>
      </c>
      <c r="H113" s="48" t="s">
        <v>187</v>
      </c>
      <c r="I113" s="32">
        <v>5</v>
      </c>
      <c r="J113" s="103"/>
      <c r="K113" s="81">
        <f t="shared" si="14"/>
        <v>0</v>
      </c>
      <c r="L113" s="166"/>
    </row>
    <row r="114" spans="1:12" ht="21.95" customHeight="1" x14ac:dyDescent="0.2">
      <c r="A114" s="27"/>
      <c r="B114" s="23"/>
      <c r="C114" s="23"/>
      <c r="D114" s="23"/>
      <c r="E114" s="104"/>
      <c r="F114" s="26"/>
      <c r="G114" s="31" t="s">
        <v>239</v>
      </c>
      <c r="H114" s="48" t="s">
        <v>187</v>
      </c>
      <c r="I114" s="32">
        <v>5</v>
      </c>
      <c r="J114" s="103"/>
      <c r="K114" s="81">
        <f t="shared" si="14"/>
        <v>0</v>
      </c>
      <c r="L114" s="166"/>
    </row>
    <row r="115" spans="1:12" ht="21" customHeight="1" x14ac:dyDescent="0.2">
      <c r="A115" s="27"/>
      <c r="B115" s="23"/>
      <c r="C115" s="23"/>
      <c r="D115" s="23"/>
      <c r="E115" s="104"/>
      <c r="F115" s="26"/>
      <c r="G115" s="31" t="s">
        <v>227</v>
      </c>
      <c r="H115" s="48" t="s">
        <v>187</v>
      </c>
      <c r="I115" s="32">
        <v>5</v>
      </c>
      <c r="J115" s="103"/>
      <c r="K115" s="81">
        <f t="shared" si="14"/>
        <v>0</v>
      </c>
      <c r="L115" s="167"/>
    </row>
    <row r="116" spans="1:12" ht="21.95" customHeight="1" x14ac:dyDescent="0.2">
      <c r="A116" s="27">
        <v>4</v>
      </c>
      <c r="B116" s="28" t="s">
        <v>63</v>
      </c>
      <c r="C116" s="29" t="s">
        <v>13</v>
      </c>
      <c r="D116" s="27">
        <v>2</v>
      </c>
      <c r="E116" s="92"/>
      <c r="F116" s="26">
        <f t="shared" si="13"/>
        <v>0</v>
      </c>
      <c r="G116" s="31" t="s">
        <v>240</v>
      </c>
      <c r="H116" s="48" t="s">
        <v>187</v>
      </c>
      <c r="I116" s="33">
        <v>2</v>
      </c>
      <c r="J116" s="49"/>
      <c r="K116" s="81">
        <f t="shared" si="14"/>
        <v>0</v>
      </c>
      <c r="L116" s="165" t="s">
        <v>82</v>
      </c>
    </row>
    <row r="117" spans="1:12" ht="21.95" customHeight="1" x14ac:dyDescent="0.2">
      <c r="A117" s="27"/>
      <c r="B117" s="28"/>
      <c r="C117" s="29"/>
      <c r="D117" s="27"/>
      <c r="E117" s="92"/>
      <c r="F117" s="26"/>
      <c r="G117" s="31" t="s">
        <v>224</v>
      </c>
      <c r="H117" s="48" t="s">
        <v>187</v>
      </c>
      <c r="I117" s="33">
        <v>2</v>
      </c>
      <c r="J117" s="103"/>
      <c r="K117" s="81">
        <f t="shared" ref="K117:K127" si="15">I117*J117</f>
        <v>0</v>
      </c>
      <c r="L117" s="166"/>
    </row>
    <row r="118" spans="1:12" ht="19.5" customHeight="1" x14ac:dyDescent="0.2">
      <c r="A118" s="27"/>
      <c r="B118" s="28"/>
      <c r="C118" s="29"/>
      <c r="D118" s="27"/>
      <c r="E118" s="92"/>
      <c r="F118" s="26"/>
      <c r="G118" s="31" t="s">
        <v>239</v>
      </c>
      <c r="H118" s="48" t="s">
        <v>187</v>
      </c>
      <c r="I118" s="33">
        <v>2</v>
      </c>
      <c r="J118" s="103"/>
      <c r="K118" s="81">
        <f t="shared" si="15"/>
        <v>0</v>
      </c>
      <c r="L118" s="166"/>
    </row>
    <row r="119" spans="1:12" ht="18" customHeight="1" x14ac:dyDescent="0.2">
      <c r="A119" s="27"/>
      <c r="B119" s="28"/>
      <c r="C119" s="29"/>
      <c r="D119" s="27"/>
      <c r="E119" s="92"/>
      <c r="F119" s="26"/>
      <c r="G119" s="31" t="s">
        <v>227</v>
      </c>
      <c r="H119" s="48" t="s">
        <v>187</v>
      </c>
      <c r="I119" s="33">
        <v>2</v>
      </c>
      <c r="J119" s="103"/>
      <c r="K119" s="81">
        <f t="shared" si="15"/>
        <v>0</v>
      </c>
      <c r="L119" s="167"/>
    </row>
    <row r="120" spans="1:12" ht="18.600000000000001" customHeight="1" x14ac:dyDescent="0.2">
      <c r="A120" s="27">
        <v>5</v>
      </c>
      <c r="B120" s="28" t="s">
        <v>65</v>
      </c>
      <c r="C120" s="29" t="s">
        <v>13</v>
      </c>
      <c r="D120" s="27">
        <v>15</v>
      </c>
      <c r="E120" s="92"/>
      <c r="F120" s="26">
        <f t="shared" si="13"/>
        <v>0</v>
      </c>
      <c r="G120" s="31" t="s">
        <v>242</v>
      </c>
      <c r="H120" s="48" t="s">
        <v>187</v>
      </c>
      <c r="I120" s="32">
        <v>15</v>
      </c>
      <c r="J120" s="49"/>
      <c r="K120" s="81">
        <f t="shared" si="15"/>
        <v>0</v>
      </c>
      <c r="L120" s="165" t="s">
        <v>64</v>
      </c>
    </row>
    <row r="121" spans="1:12" ht="21" customHeight="1" x14ac:dyDescent="0.2">
      <c r="A121" s="27"/>
      <c r="B121" s="28"/>
      <c r="C121" s="29"/>
      <c r="D121" s="27"/>
      <c r="E121" s="92"/>
      <c r="F121" s="26"/>
      <c r="G121" s="31" t="s">
        <v>219</v>
      </c>
      <c r="H121" s="48" t="s">
        <v>187</v>
      </c>
      <c r="I121" s="32">
        <v>15</v>
      </c>
      <c r="J121" s="103"/>
      <c r="K121" s="81">
        <f t="shared" si="15"/>
        <v>0</v>
      </c>
      <c r="L121" s="166"/>
    </row>
    <row r="122" spans="1:12" ht="21" customHeight="1" x14ac:dyDescent="0.2">
      <c r="A122" s="27"/>
      <c r="B122" s="28"/>
      <c r="C122" s="29"/>
      <c r="D122" s="27"/>
      <c r="E122" s="92"/>
      <c r="F122" s="26"/>
      <c r="G122" s="31" t="s">
        <v>241</v>
      </c>
      <c r="H122" s="48" t="s">
        <v>187</v>
      </c>
      <c r="I122" s="32">
        <v>3</v>
      </c>
      <c r="J122" s="103"/>
      <c r="K122" s="81">
        <f t="shared" si="15"/>
        <v>0</v>
      </c>
      <c r="L122" s="166"/>
    </row>
    <row r="123" spans="1:12" ht="18.600000000000001" customHeight="1" x14ac:dyDescent="0.2">
      <c r="A123" s="27"/>
      <c r="B123" s="28"/>
      <c r="C123" s="29"/>
      <c r="D123" s="27"/>
      <c r="E123" s="92"/>
      <c r="F123" s="26"/>
      <c r="G123" s="31" t="s">
        <v>221</v>
      </c>
      <c r="H123" s="48" t="s">
        <v>187</v>
      </c>
      <c r="I123" s="32">
        <v>15</v>
      </c>
      <c r="J123" s="49"/>
      <c r="K123" s="81">
        <f t="shared" si="15"/>
        <v>0</v>
      </c>
      <c r="L123" s="167"/>
    </row>
    <row r="124" spans="1:12" ht="21.95" customHeight="1" x14ac:dyDescent="0.2">
      <c r="A124" s="27">
        <v>6</v>
      </c>
      <c r="B124" s="28" t="s">
        <v>65</v>
      </c>
      <c r="C124" s="29" t="s">
        <v>13</v>
      </c>
      <c r="D124" s="27">
        <v>3</v>
      </c>
      <c r="E124" s="92"/>
      <c r="F124" s="26">
        <f t="shared" si="13"/>
        <v>0</v>
      </c>
      <c r="G124" s="31" t="s">
        <v>242</v>
      </c>
      <c r="H124" s="48" t="s">
        <v>187</v>
      </c>
      <c r="I124" s="33">
        <v>3</v>
      </c>
      <c r="J124" s="49"/>
      <c r="K124" s="81">
        <f t="shared" si="15"/>
        <v>0</v>
      </c>
      <c r="L124" s="165" t="s">
        <v>64</v>
      </c>
    </row>
    <row r="125" spans="1:12" ht="18" customHeight="1" x14ac:dyDescent="0.2">
      <c r="A125" s="27"/>
      <c r="B125" s="28"/>
      <c r="C125" s="29"/>
      <c r="D125" s="27"/>
      <c r="E125" s="92"/>
      <c r="F125" s="26"/>
      <c r="G125" s="31" t="s">
        <v>219</v>
      </c>
      <c r="H125" s="48" t="s">
        <v>187</v>
      </c>
      <c r="I125" s="33">
        <v>3</v>
      </c>
      <c r="J125" s="49"/>
      <c r="K125" s="81">
        <f t="shared" si="15"/>
        <v>0</v>
      </c>
      <c r="L125" s="166"/>
    </row>
    <row r="126" spans="1:12" ht="19.5" customHeight="1" x14ac:dyDescent="0.2">
      <c r="A126" s="27"/>
      <c r="B126" s="28"/>
      <c r="C126" s="29"/>
      <c r="D126" s="27"/>
      <c r="E126" s="92"/>
      <c r="F126" s="26"/>
      <c r="G126" s="31" t="s">
        <v>243</v>
      </c>
      <c r="H126" s="48" t="s">
        <v>187</v>
      </c>
      <c r="I126" s="33">
        <v>1</v>
      </c>
      <c r="J126" s="49"/>
      <c r="K126" s="81">
        <f t="shared" si="15"/>
        <v>0</v>
      </c>
      <c r="L126" s="166"/>
    </row>
    <row r="127" spans="1:12" ht="20.100000000000001" customHeight="1" x14ac:dyDescent="0.2">
      <c r="A127" s="27"/>
      <c r="B127" s="28"/>
      <c r="C127" s="29"/>
      <c r="D127" s="27"/>
      <c r="E127" s="92"/>
      <c r="F127" s="26"/>
      <c r="G127" s="31" t="s">
        <v>227</v>
      </c>
      <c r="H127" s="48" t="s">
        <v>187</v>
      </c>
      <c r="I127" s="33">
        <v>3</v>
      </c>
      <c r="J127" s="49"/>
      <c r="K127" s="81">
        <f t="shared" si="15"/>
        <v>0</v>
      </c>
      <c r="L127" s="167"/>
    </row>
    <row r="128" spans="1:12" ht="27" customHeight="1" x14ac:dyDescent="0.2">
      <c r="A128" s="43"/>
      <c r="B128" s="41" t="s">
        <v>175</v>
      </c>
      <c r="C128" s="42"/>
      <c r="D128" s="43"/>
      <c r="E128" s="105"/>
      <c r="F128" s="75">
        <f>SUM(F109:F124)</f>
        <v>0</v>
      </c>
      <c r="G128" s="23"/>
      <c r="H128" s="34"/>
      <c r="I128" s="33"/>
      <c r="J128" s="34"/>
      <c r="K128" s="79">
        <f>SUM(K112:K127)</f>
        <v>0</v>
      </c>
      <c r="L128" s="156"/>
    </row>
    <row r="129" spans="1:12" ht="18" customHeight="1" x14ac:dyDescent="0.2">
      <c r="A129" s="186" t="s">
        <v>83</v>
      </c>
      <c r="B129" s="186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</row>
    <row r="130" spans="1:12" ht="30" customHeight="1" x14ac:dyDescent="0.2">
      <c r="A130" s="18">
        <v>1</v>
      </c>
      <c r="B130" s="23" t="s">
        <v>84</v>
      </c>
      <c r="C130" s="20" t="s">
        <v>13</v>
      </c>
      <c r="D130" s="18">
        <v>1</v>
      </c>
      <c r="E130" s="91"/>
      <c r="F130" s="26">
        <f>D130*E130</f>
        <v>0</v>
      </c>
      <c r="G130" s="24"/>
      <c r="H130" s="24"/>
      <c r="I130" s="24"/>
      <c r="J130" s="24"/>
      <c r="K130" s="24"/>
      <c r="L130" s="152" t="s">
        <v>14</v>
      </c>
    </row>
    <row r="131" spans="1:12" ht="30" customHeight="1" x14ac:dyDescent="0.2">
      <c r="A131" s="18">
        <v>2</v>
      </c>
      <c r="B131" s="23" t="s">
        <v>85</v>
      </c>
      <c r="C131" s="20" t="s">
        <v>13</v>
      </c>
      <c r="D131" s="18">
        <v>2</v>
      </c>
      <c r="E131" s="91"/>
      <c r="F131" s="26">
        <f t="shared" ref="F131:F156" si="16">D131*E131</f>
        <v>0</v>
      </c>
      <c r="G131" s="24"/>
      <c r="H131" s="24"/>
      <c r="I131" s="24"/>
      <c r="J131" s="24"/>
      <c r="K131" s="24"/>
      <c r="L131" s="152" t="s">
        <v>14</v>
      </c>
    </row>
    <row r="132" spans="1:12" ht="30" customHeight="1" x14ac:dyDescent="0.2">
      <c r="A132" s="18">
        <v>3</v>
      </c>
      <c r="B132" s="23" t="s">
        <v>86</v>
      </c>
      <c r="C132" s="20" t="s">
        <v>13</v>
      </c>
      <c r="D132" s="18">
        <v>2</v>
      </c>
      <c r="E132" s="91"/>
      <c r="F132" s="26">
        <f t="shared" si="16"/>
        <v>0</v>
      </c>
      <c r="G132" s="24"/>
      <c r="H132" s="24"/>
      <c r="I132" s="24"/>
      <c r="J132" s="24"/>
      <c r="K132" s="24"/>
      <c r="L132" s="152" t="s">
        <v>14</v>
      </c>
    </row>
    <row r="133" spans="1:12" ht="15" customHeight="1" x14ac:dyDescent="0.2">
      <c r="A133" s="18">
        <v>4</v>
      </c>
      <c r="B133" s="19" t="s">
        <v>70</v>
      </c>
      <c r="C133" s="20" t="s">
        <v>10</v>
      </c>
      <c r="D133" s="26">
        <v>32.25</v>
      </c>
      <c r="E133" s="91"/>
      <c r="F133" s="26">
        <f t="shared" si="16"/>
        <v>0</v>
      </c>
      <c r="G133" s="22"/>
      <c r="H133" s="22"/>
      <c r="I133" s="22"/>
      <c r="J133" s="22"/>
      <c r="K133" s="22"/>
      <c r="L133" s="153"/>
    </row>
    <row r="134" spans="1:12" ht="15" customHeight="1" x14ac:dyDescent="0.2">
      <c r="A134" s="18">
        <v>5</v>
      </c>
      <c r="B134" s="19" t="s">
        <v>87</v>
      </c>
      <c r="C134" s="20" t="s">
        <v>13</v>
      </c>
      <c r="D134" s="18">
        <v>1</v>
      </c>
      <c r="E134" s="91"/>
      <c r="F134" s="26">
        <f t="shared" si="16"/>
        <v>0</v>
      </c>
      <c r="G134" s="22"/>
      <c r="H134" s="22"/>
      <c r="I134" s="22"/>
      <c r="J134" s="22"/>
      <c r="K134" s="22"/>
      <c r="L134" s="152" t="s">
        <v>88</v>
      </c>
    </row>
    <row r="135" spans="1:12" ht="15" customHeight="1" x14ac:dyDescent="0.2">
      <c r="A135" s="18">
        <v>6</v>
      </c>
      <c r="B135" s="19" t="s">
        <v>89</v>
      </c>
      <c r="C135" s="20" t="s">
        <v>13</v>
      </c>
      <c r="D135" s="18">
        <v>1</v>
      </c>
      <c r="E135" s="91"/>
      <c r="F135" s="26">
        <f t="shared" si="16"/>
        <v>0</v>
      </c>
      <c r="G135" s="22"/>
      <c r="H135" s="22"/>
      <c r="I135" s="22"/>
      <c r="J135" s="22"/>
      <c r="K135" s="22"/>
      <c r="L135" s="152" t="s">
        <v>88</v>
      </c>
    </row>
    <row r="136" spans="1:12" ht="30" customHeight="1" x14ac:dyDescent="0.2">
      <c r="A136" s="18">
        <v>7</v>
      </c>
      <c r="B136" s="23" t="s">
        <v>90</v>
      </c>
      <c r="C136" s="20" t="s">
        <v>16</v>
      </c>
      <c r="D136" s="18">
        <v>6</v>
      </c>
      <c r="E136" s="91"/>
      <c r="F136" s="26">
        <f t="shared" si="16"/>
        <v>0</v>
      </c>
      <c r="G136" s="24"/>
      <c r="H136" s="24"/>
      <c r="I136" s="24"/>
      <c r="J136" s="24"/>
      <c r="K136" s="24"/>
      <c r="L136" s="152" t="s">
        <v>88</v>
      </c>
    </row>
    <row r="137" spans="1:12" ht="15" customHeight="1" x14ac:dyDescent="0.2">
      <c r="A137" s="18">
        <v>8</v>
      </c>
      <c r="B137" s="19" t="s">
        <v>49</v>
      </c>
      <c r="C137" s="20" t="s">
        <v>18</v>
      </c>
      <c r="D137" s="18">
        <v>1</v>
      </c>
      <c r="E137" s="91"/>
      <c r="F137" s="26">
        <f t="shared" si="16"/>
        <v>0</v>
      </c>
      <c r="G137" s="22"/>
      <c r="H137" s="22"/>
      <c r="I137" s="22"/>
      <c r="J137" s="22"/>
      <c r="K137" s="22"/>
      <c r="L137" s="152" t="s">
        <v>88</v>
      </c>
    </row>
    <row r="138" spans="1:12" ht="27.2" customHeight="1" x14ac:dyDescent="0.2">
      <c r="A138" s="18">
        <v>9</v>
      </c>
      <c r="B138" s="19" t="s">
        <v>50</v>
      </c>
      <c r="C138" s="20" t="s">
        <v>16</v>
      </c>
      <c r="D138" s="18">
        <v>6</v>
      </c>
      <c r="E138" s="91"/>
      <c r="F138" s="26">
        <f t="shared" si="16"/>
        <v>0</v>
      </c>
      <c r="G138" s="24"/>
      <c r="H138" s="24"/>
      <c r="I138" s="24"/>
      <c r="J138" s="24"/>
      <c r="K138" s="24"/>
      <c r="L138" s="152" t="s">
        <v>88</v>
      </c>
    </row>
    <row r="139" spans="1:12" ht="15" customHeight="1" x14ac:dyDescent="0.2">
      <c r="A139" s="18">
        <v>10</v>
      </c>
      <c r="B139" s="19" t="s">
        <v>91</v>
      </c>
      <c r="C139" s="20" t="s">
        <v>10</v>
      </c>
      <c r="D139" s="21">
        <v>2.6</v>
      </c>
      <c r="E139" s="91"/>
      <c r="F139" s="26">
        <f t="shared" si="16"/>
        <v>0</v>
      </c>
      <c r="G139" s="22"/>
      <c r="H139" s="22"/>
      <c r="I139" s="22"/>
      <c r="J139" s="22"/>
      <c r="K139" s="22"/>
      <c r="L139" s="152" t="s">
        <v>88</v>
      </c>
    </row>
    <row r="140" spans="1:12" ht="15" customHeight="1" x14ac:dyDescent="0.2">
      <c r="A140" s="18">
        <v>11</v>
      </c>
      <c r="B140" s="19" t="s">
        <v>92</v>
      </c>
      <c r="C140" s="20" t="s">
        <v>13</v>
      </c>
      <c r="D140" s="18">
        <v>1</v>
      </c>
      <c r="E140" s="91"/>
      <c r="F140" s="26">
        <f t="shared" si="16"/>
        <v>0</v>
      </c>
      <c r="G140" s="22"/>
      <c r="H140" s="22"/>
      <c r="I140" s="22"/>
      <c r="J140" s="22"/>
      <c r="K140" s="22"/>
      <c r="L140" s="152" t="s">
        <v>88</v>
      </c>
    </row>
    <row r="141" spans="1:12" ht="15" customHeight="1" x14ac:dyDescent="0.2">
      <c r="A141" s="18">
        <v>12</v>
      </c>
      <c r="B141" s="19" t="s">
        <v>93</v>
      </c>
      <c r="C141" s="20" t="s">
        <v>10</v>
      </c>
      <c r="D141" s="21">
        <v>1.7</v>
      </c>
      <c r="E141" s="91"/>
      <c r="F141" s="26">
        <f t="shared" si="16"/>
        <v>0</v>
      </c>
      <c r="G141" s="22"/>
      <c r="H141" s="22"/>
      <c r="I141" s="22"/>
      <c r="J141" s="22"/>
      <c r="K141" s="22"/>
      <c r="L141" s="152" t="s">
        <v>88</v>
      </c>
    </row>
    <row r="142" spans="1:12" ht="15" customHeight="1" x14ac:dyDescent="0.2">
      <c r="A142" s="18">
        <v>13</v>
      </c>
      <c r="B142" s="19" t="s">
        <v>94</v>
      </c>
      <c r="C142" s="20" t="s">
        <v>10</v>
      </c>
      <c r="D142" s="21">
        <v>1.7</v>
      </c>
      <c r="E142" s="91"/>
      <c r="F142" s="26">
        <f t="shared" si="16"/>
        <v>0</v>
      </c>
      <c r="G142" s="22"/>
      <c r="H142" s="22"/>
      <c r="I142" s="22"/>
      <c r="J142" s="22"/>
      <c r="K142" s="22"/>
      <c r="L142" s="152" t="s">
        <v>88</v>
      </c>
    </row>
    <row r="143" spans="1:12" ht="15" customHeight="1" x14ac:dyDescent="0.2">
      <c r="A143" s="18">
        <v>14</v>
      </c>
      <c r="B143" s="19" t="s">
        <v>9</v>
      </c>
      <c r="C143" s="20" t="s">
        <v>10</v>
      </c>
      <c r="D143" s="21">
        <v>7.4</v>
      </c>
      <c r="E143" s="91"/>
      <c r="F143" s="26">
        <f t="shared" si="16"/>
        <v>0</v>
      </c>
      <c r="G143" s="22"/>
      <c r="H143" s="22"/>
      <c r="I143" s="22"/>
      <c r="J143" s="22"/>
      <c r="K143" s="22"/>
      <c r="L143" s="152" t="s">
        <v>95</v>
      </c>
    </row>
    <row r="144" spans="1:12" ht="30" customHeight="1" x14ac:dyDescent="0.2">
      <c r="A144" s="18">
        <v>15</v>
      </c>
      <c r="B144" s="23" t="s">
        <v>45</v>
      </c>
      <c r="C144" s="20" t="s">
        <v>18</v>
      </c>
      <c r="D144" s="18">
        <v>2</v>
      </c>
      <c r="E144" s="91"/>
      <c r="F144" s="26">
        <f t="shared" si="16"/>
        <v>0</v>
      </c>
      <c r="G144" s="24"/>
      <c r="H144" s="24"/>
      <c r="I144" s="24"/>
      <c r="J144" s="24"/>
      <c r="K144" s="24"/>
      <c r="L144" s="152" t="s">
        <v>96</v>
      </c>
    </row>
    <row r="145" spans="1:12" ht="15" customHeight="1" x14ac:dyDescent="0.2">
      <c r="A145" s="77">
        <v>16</v>
      </c>
      <c r="B145" s="19" t="s">
        <v>97</v>
      </c>
      <c r="C145" s="20" t="s">
        <v>10</v>
      </c>
      <c r="D145" s="21">
        <v>2.8</v>
      </c>
      <c r="E145" s="91"/>
      <c r="F145" s="26">
        <f t="shared" si="16"/>
        <v>0</v>
      </c>
      <c r="G145" s="22"/>
      <c r="H145" s="22"/>
      <c r="I145" s="22"/>
      <c r="J145" s="22"/>
      <c r="K145" s="22"/>
      <c r="L145" s="152" t="s">
        <v>96</v>
      </c>
    </row>
    <row r="146" spans="1:12" ht="15" customHeight="1" x14ac:dyDescent="0.2">
      <c r="A146" s="18">
        <v>17</v>
      </c>
      <c r="B146" s="19" t="s">
        <v>87</v>
      </c>
      <c r="C146" s="20" t="s">
        <v>13</v>
      </c>
      <c r="D146" s="18">
        <v>2</v>
      </c>
      <c r="E146" s="91"/>
      <c r="F146" s="26">
        <f t="shared" si="16"/>
        <v>0</v>
      </c>
      <c r="G146" s="22"/>
      <c r="H146" s="22"/>
      <c r="I146" s="22"/>
      <c r="J146" s="22"/>
      <c r="K146" s="22"/>
      <c r="L146" s="152" t="s">
        <v>98</v>
      </c>
    </row>
    <row r="147" spans="1:12" ht="15" customHeight="1" x14ac:dyDescent="0.2">
      <c r="A147" s="18">
        <v>18</v>
      </c>
      <c r="B147" s="19" t="s">
        <v>89</v>
      </c>
      <c r="C147" s="20" t="s">
        <v>13</v>
      </c>
      <c r="D147" s="18">
        <v>2</v>
      </c>
      <c r="E147" s="91"/>
      <c r="F147" s="26">
        <f t="shared" si="16"/>
        <v>0</v>
      </c>
      <c r="G147" s="22"/>
      <c r="H147" s="22"/>
      <c r="I147" s="22"/>
      <c r="J147" s="22"/>
      <c r="K147" s="22"/>
      <c r="L147" s="152" t="s">
        <v>98</v>
      </c>
    </row>
    <row r="148" spans="1:12" ht="15" customHeight="1" x14ac:dyDescent="0.2">
      <c r="A148" s="18">
        <v>19</v>
      </c>
      <c r="B148" s="19" t="s">
        <v>49</v>
      </c>
      <c r="C148" s="20" t="s">
        <v>18</v>
      </c>
      <c r="D148" s="18">
        <v>1</v>
      </c>
      <c r="E148" s="91"/>
      <c r="F148" s="26">
        <f t="shared" si="16"/>
        <v>0</v>
      </c>
      <c r="G148" s="22"/>
      <c r="H148" s="22"/>
      <c r="I148" s="22"/>
      <c r="J148" s="22"/>
      <c r="K148" s="22"/>
      <c r="L148" s="152" t="s">
        <v>98</v>
      </c>
    </row>
    <row r="149" spans="1:12" ht="27.2" customHeight="1" x14ac:dyDescent="0.2">
      <c r="A149" s="18">
        <v>20</v>
      </c>
      <c r="B149" s="19" t="s">
        <v>50</v>
      </c>
      <c r="C149" s="20" t="s">
        <v>16</v>
      </c>
      <c r="D149" s="18">
        <v>6</v>
      </c>
      <c r="E149" s="91"/>
      <c r="F149" s="26">
        <f t="shared" si="16"/>
        <v>0</v>
      </c>
      <c r="G149" s="24"/>
      <c r="H149" s="24"/>
      <c r="I149" s="24"/>
      <c r="J149" s="24"/>
      <c r="K149" s="24"/>
      <c r="L149" s="152" t="s">
        <v>98</v>
      </c>
    </row>
    <row r="150" spans="1:12" ht="15" customHeight="1" x14ac:dyDescent="0.2">
      <c r="A150" s="18">
        <v>21</v>
      </c>
      <c r="B150" s="19" t="s">
        <v>91</v>
      </c>
      <c r="C150" s="20" t="s">
        <v>10</v>
      </c>
      <c r="D150" s="21">
        <v>5.0999999999999996</v>
      </c>
      <c r="E150" s="91"/>
      <c r="F150" s="26">
        <f t="shared" si="16"/>
        <v>0</v>
      </c>
      <c r="G150" s="22"/>
      <c r="H150" s="22"/>
      <c r="I150" s="22"/>
      <c r="J150" s="22"/>
      <c r="K150" s="22"/>
      <c r="L150" s="152" t="s">
        <v>98</v>
      </c>
    </row>
    <row r="151" spans="1:12" ht="15" customHeight="1" x14ac:dyDescent="0.2">
      <c r="A151" s="18">
        <v>22</v>
      </c>
      <c r="B151" s="19" t="s">
        <v>92</v>
      </c>
      <c r="C151" s="20" t="s">
        <v>13</v>
      </c>
      <c r="D151" s="18">
        <v>1</v>
      </c>
      <c r="E151" s="91"/>
      <c r="F151" s="26">
        <f t="shared" si="16"/>
        <v>0</v>
      </c>
      <c r="G151" s="22"/>
      <c r="H151" s="22"/>
      <c r="I151" s="22"/>
      <c r="J151" s="22"/>
      <c r="K151" s="22"/>
      <c r="L151" s="152" t="s">
        <v>98</v>
      </c>
    </row>
    <row r="152" spans="1:12" ht="15" customHeight="1" x14ac:dyDescent="0.2">
      <c r="A152" s="18">
        <v>23</v>
      </c>
      <c r="B152" s="19" t="s">
        <v>93</v>
      </c>
      <c r="C152" s="20" t="s">
        <v>10</v>
      </c>
      <c r="D152" s="21">
        <v>3.2</v>
      </c>
      <c r="E152" s="91"/>
      <c r="F152" s="26">
        <f t="shared" si="16"/>
        <v>0</v>
      </c>
      <c r="G152" s="22"/>
      <c r="H152" s="22"/>
      <c r="I152" s="22"/>
      <c r="J152" s="22"/>
      <c r="K152" s="22"/>
      <c r="L152" s="152" t="s">
        <v>98</v>
      </c>
    </row>
    <row r="153" spans="1:12" ht="15" customHeight="1" x14ac:dyDescent="0.2">
      <c r="A153" s="18">
        <v>24</v>
      </c>
      <c r="B153" s="19" t="s">
        <v>94</v>
      </c>
      <c r="C153" s="20" t="s">
        <v>10</v>
      </c>
      <c r="D153" s="21">
        <v>3.2</v>
      </c>
      <c r="E153" s="91"/>
      <c r="F153" s="26">
        <f t="shared" si="16"/>
        <v>0</v>
      </c>
      <c r="G153" s="22"/>
      <c r="H153" s="22"/>
      <c r="I153" s="22"/>
      <c r="J153" s="22"/>
      <c r="K153" s="22"/>
      <c r="L153" s="152" t="s">
        <v>98</v>
      </c>
    </row>
    <row r="154" spans="1:12" ht="15" customHeight="1" x14ac:dyDescent="0.2">
      <c r="A154" s="18">
        <v>25</v>
      </c>
      <c r="B154" s="19" t="s">
        <v>9</v>
      </c>
      <c r="C154" s="20" t="s">
        <v>10</v>
      </c>
      <c r="D154" s="18">
        <v>13</v>
      </c>
      <c r="E154" s="91"/>
      <c r="F154" s="26">
        <f t="shared" si="16"/>
        <v>0</v>
      </c>
      <c r="G154" s="22"/>
      <c r="H154" s="22"/>
      <c r="I154" s="22"/>
      <c r="J154" s="22"/>
      <c r="K154" s="22"/>
      <c r="L154" s="152" t="s">
        <v>99</v>
      </c>
    </row>
    <row r="155" spans="1:12" ht="30" customHeight="1" x14ac:dyDescent="0.2">
      <c r="A155" s="18">
        <v>26</v>
      </c>
      <c r="B155" s="23" t="s">
        <v>45</v>
      </c>
      <c r="C155" s="20" t="s">
        <v>18</v>
      </c>
      <c r="D155" s="18">
        <v>2</v>
      </c>
      <c r="E155" s="91"/>
      <c r="F155" s="26">
        <f t="shared" si="16"/>
        <v>0</v>
      </c>
      <c r="G155" s="24"/>
      <c r="H155" s="24"/>
      <c r="I155" s="24"/>
      <c r="J155" s="24"/>
      <c r="K155" s="24"/>
      <c r="L155" s="152" t="s">
        <v>100</v>
      </c>
    </row>
    <row r="156" spans="1:12" ht="15" customHeight="1" x14ac:dyDescent="0.2">
      <c r="A156" s="18">
        <v>27</v>
      </c>
      <c r="B156" s="19" t="s">
        <v>15</v>
      </c>
      <c r="C156" s="20" t="s">
        <v>16</v>
      </c>
      <c r="D156" s="21">
        <v>110.7</v>
      </c>
      <c r="E156" s="91"/>
      <c r="F156" s="26">
        <f t="shared" si="16"/>
        <v>0</v>
      </c>
      <c r="G156" s="22"/>
      <c r="H156" s="22"/>
      <c r="I156" s="22"/>
      <c r="J156" s="22"/>
      <c r="K156" s="22"/>
      <c r="L156" s="152" t="s">
        <v>101</v>
      </c>
    </row>
    <row r="157" spans="1:12" ht="15" customHeight="1" x14ac:dyDescent="0.2">
      <c r="A157" s="18"/>
      <c r="B157" s="53" t="s">
        <v>172</v>
      </c>
      <c r="C157" s="54"/>
      <c r="D157" s="44"/>
      <c r="E157" s="106"/>
      <c r="F157" s="75">
        <f>SUM(F130:F156)</f>
        <v>0</v>
      </c>
      <c r="G157" s="22"/>
      <c r="H157" s="22"/>
      <c r="I157" s="22"/>
      <c r="J157" s="22"/>
      <c r="K157" s="132">
        <f>SUM(K130:K156)</f>
        <v>0</v>
      </c>
      <c r="L157" s="152"/>
    </row>
    <row r="158" spans="1:12" ht="16.5" customHeight="1" x14ac:dyDescent="0.2">
      <c r="A158" s="56"/>
      <c r="B158" s="190" t="s">
        <v>102</v>
      </c>
      <c r="C158" s="190"/>
      <c r="D158" s="190"/>
      <c r="E158" s="190"/>
      <c r="F158" s="190"/>
      <c r="G158" s="190"/>
      <c r="H158" s="190"/>
      <c r="I158" s="190"/>
      <c r="J158" s="190"/>
      <c r="K158" s="190"/>
      <c r="L158" s="190"/>
    </row>
    <row r="159" spans="1:12" ht="20.100000000000001" customHeight="1" x14ac:dyDescent="0.2">
      <c r="A159" s="27">
        <v>1</v>
      </c>
      <c r="B159" s="28" t="s">
        <v>103</v>
      </c>
      <c r="C159" s="29" t="s">
        <v>10</v>
      </c>
      <c r="D159" s="21">
        <v>2.5</v>
      </c>
      <c r="E159" s="91"/>
      <c r="F159" s="26">
        <f>D159*E159</f>
        <v>0</v>
      </c>
      <c r="G159" s="31" t="s">
        <v>245</v>
      </c>
      <c r="H159" s="32" t="s">
        <v>244</v>
      </c>
      <c r="I159" s="32">
        <v>2</v>
      </c>
      <c r="J159" s="83"/>
      <c r="K159" s="81">
        <f t="shared" ref="K159:K181" si="17">I159*J159</f>
        <v>0</v>
      </c>
      <c r="L159" s="162" t="s">
        <v>104</v>
      </c>
    </row>
    <row r="160" spans="1:12" ht="28.5" customHeight="1" x14ac:dyDescent="0.2">
      <c r="A160" s="27"/>
      <c r="B160" s="28"/>
      <c r="C160" s="29"/>
      <c r="D160" s="21"/>
      <c r="E160" s="91"/>
      <c r="F160" s="26"/>
      <c r="G160" s="23" t="s">
        <v>196</v>
      </c>
      <c r="H160" s="97" t="s">
        <v>187</v>
      </c>
      <c r="I160" s="32">
        <v>1</v>
      </c>
      <c r="J160" s="83"/>
      <c r="K160" s="81">
        <f t="shared" si="17"/>
        <v>0</v>
      </c>
      <c r="L160" s="163"/>
    </row>
    <row r="161" spans="1:12" ht="21.95" customHeight="1" x14ac:dyDescent="0.2">
      <c r="A161" s="27"/>
      <c r="B161" s="28"/>
      <c r="C161" s="29"/>
      <c r="D161" s="21"/>
      <c r="E161" s="91"/>
      <c r="F161" s="26"/>
      <c r="G161" s="23" t="s">
        <v>194</v>
      </c>
      <c r="H161" s="97" t="s">
        <v>195</v>
      </c>
      <c r="I161" s="32">
        <v>15</v>
      </c>
      <c r="J161" s="83"/>
      <c r="K161" s="81">
        <f t="shared" si="17"/>
        <v>0</v>
      </c>
      <c r="L161" s="164"/>
    </row>
    <row r="162" spans="1:12" ht="15" customHeight="1" x14ac:dyDescent="0.2">
      <c r="A162" s="18">
        <v>2</v>
      </c>
      <c r="B162" s="19" t="s">
        <v>105</v>
      </c>
      <c r="C162" s="20" t="s">
        <v>10</v>
      </c>
      <c r="D162" s="21">
        <v>3.7</v>
      </c>
      <c r="E162" s="91"/>
      <c r="F162" s="26">
        <f t="shared" ref="F162:F178" si="18">D162*E162</f>
        <v>0</v>
      </c>
      <c r="G162" s="22"/>
      <c r="H162" s="22"/>
      <c r="I162" s="22"/>
      <c r="J162" s="22"/>
      <c r="K162" s="22"/>
      <c r="L162" s="152" t="s">
        <v>106</v>
      </c>
    </row>
    <row r="163" spans="1:12" ht="23.1" customHeight="1" x14ac:dyDescent="0.2">
      <c r="A163" s="27">
        <v>3</v>
      </c>
      <c r="B163" s="28" t="s">
        <v>52</v>
      </c>
      <c r="C163" s="29" t="s">
        <v>10</v>
      </c>
      <c r="D163" s="18">
        <v>14</v>
      </c>
      <c r="E163" s="91"/>
      <c r="F163" s="26">
        <f t="shared" si="18"/>
        <v>0</v>
      </c>
      <c r="G163" s="31" t="s">
        <v>246</v>
      </c>
      <c r="H163" s="32" t="s">
        <v>244</v>
      </c>
      <c r="I163" s="33">
        <v>5</v>
      </c>
      <c r="J163" s="83"/>
      <c r="K163" s="81">
        <f t="shared" si="17"/>
        <v>0</v>
      </c>
      <c r="L163" s="165" t="s">
        <v>53</v>
      </c>
    </row>
    <row r="164" spans="1:12" ht="20.45" customHeight="1" x14ac:dyDescent="0.2">
      <c r="A164" s="27"/>
      <c r="B164" s="28"/>
      <c r="C164" s="29"/>
      <c r="D164" s="18"/>
      <c r="E164" s="20"/>
      <c r="F164" s="21"/>
      <c r="G164" s="23" t="s">
        <v>196</v>
      </c>
      <c r="H164" s="97" t="s">
        <v>187</v>
      </c>
      <c r="I164" s="33">
        <v>2</v>
      </c>
      <c r="J164" s="83"/>
      <c r="K164" s="81">
        <f t="shared" si="17"/>
        <v>0</v>
      </c>
      <c r="L164" s="166"/>
    </row>
    <row r="165" spans="1:12" ht="23.1" customHeight="1" x14ac:dyDescent="0.2">
      <c r="A165" s="27"/>
      <c r="B165" s="28"/>
      <c r="C165" s="29"/>
      <c r="D165" s="18"/>
      <c r="E165" s="20"/>
      <c r="F165" s="21"/>
      <c r="G165" s="23" t="s">
        <v>194</v>
      </c>
      <c r="H165" s="97" t="s">
        <v>195</v>
      </c>
      <c r="I165" s="33">
        <v>35</v>
      </c>
      <c r="J165" s="83"/>
      <c r="K165" s="81">
        <f t="shared" si="17"/>
        <v>0</v>
      </c>
      <c r="L165" s="167"/>
    </row>
    <row r="166" spans="1:12" ht="30" customHeight="1" x14ac:dyDescent="0.2">
      <c r="A166" s="18">
        <v>4</v>
      </c>
      <c r="B166" s="19" t="s">
        <v>26</v>
      </c>
      <c r="C166" s="20" t="s">
        <v>10</v>
      </c>
      <c r="D166" s="21">
        <v>51.9</v>
      </c>
      <c r="E166" s="91"/>
      <c r="F166" s="26">
        <f t="shared" si="18"/>
        <v>0</v>
      </c>
      <c r="G166" s="24"/>
      <c r="H166" s="24"/>
      <c r="I166" s="24"/>
      <c r="J166" s="24"/>
      <c r="K166" s="24"/>
      <c r="L166" s="154" t="s">
        <v>27</v>
      </c>
    </row>
    <row r="167" spans="1:12" ht="30" customHeight="1" x14ac:dyDescent="0.2">
      <c r="A167" s="18">
        <v>5</v>
      </c>
      <c r="B167" s="23" t="s">
        <v>28</v>
      </c>
      <c r="C167" s="20" t="s">
        <v>10</v>
      </c>
      <c r="D167" s="21">
        <v>51.9</v>
      </c>
      <c r="E167" s="91"/>
      <c r="F167" s="26">
        <f t="shared" si="18"/>
        <v>0</v>
      </c>
      <c r="G167" s="35" t="s">
        <v>29</v>
      </c>
      <c r="H167" s="36" t="s">
        <v>30</v>
      </c>
      <c r="I167" s="71">
        <v>10.4</v>
      </c>
      <c r="J167" s="36"/>
      <c r="K167" s="81">
        <f t="shared" si="17"/>
        <v>0</v>
      </c>
      <c r="L167" s="155"/>
    </row>
    <row r="168" spans="1:12" ht="30" customHeight="1" x14ac:dyDescent="0.2">
      <c r="A168" s="18">
        <v>6</v>
      </c>
      <c r="B168" s="23" t="s">
        <v>56</v>
      </c>
      <c r="C168" s="20" t="s">
        <v>10</v>
      </c>
      <c r="D168" s="21">
        <v>51.9</v>
      </c>
      <c r="E168" s="91"/>
      <c r="F168" s="26">
        <f t="shared" si="18"/>
        <v>0</v>
      </c>
      <c r="G168" s="35" t="s">
        <v>32</v>
      </c>
      <c r="H168" s="36" t="s">
        <v>30</v>
      </c>
      <c r="I168" s="37">
        <v>13</v>
      </c>
      <c r="J168" s="36"/>
      <c r="K168" s="81">
        <f t="shared" si="17"/>
        <v>0</v>
      </c>
      <c r="L168" s="155"/>
    </row>
    <row r="169" spans="1:12" ht="30" customHeight="1" x14ac:dyDescent="0.2">
      <c r="A169" s="27">
        <v>7</v>
      </c>
      <c r="B169" s="28" t="s">
        <v>38</v>
      </c>
      <c r="C169" s="29" t="s">
        <v>10</v>
      </c>
      <c r="D169" s="18">
        <v>25</v>
      </c>
      <c r="E169" s="91"/>
      <c r="F169" s="26">
        <f t="shared" ref="F169" si="19">D169*E169</f>
        <v>0</v>
      </c>
      <c r="G169" s="31" t="s">
        <v>39</v>
      </c>
      <c r="H169" s="57" t="s">
        <v>35</v>
      </c>
      <c r="I169" s="18">
        <v>72</v>
      </c>
      <c r="J169" s="36"/>
      <c r="K169" s="81">
        <f t="shared" si="17"/>
        <v>0</v>
      </c>
      <c r="L169" s="152" t="s">
        <v>40</v>
      </c>
    </row>
    <row r="170" spans="1:12" ht="30" customHeight="1" x14ac:dyDescent="0.2">
      <c r="A170" s="18"/>
      <c r="B170" s="23"/>
      <c r="C170" s="20"/>
      <c r="D170" s="21"/>
      <c r="E170" s="20"/>
      <c r="F170" s="21"/>
      <c r="G170" s="72" t="s">
        <v>186</v>
      </c>
      <c r="H170" s="73" t="s">
        <v>187</v>
      </c>
      <c r="I170" s="107">
        <v>8</v>
      </c>
      <c r="J170" s="108"/>
      <c r="K170" s="81">
        <f t="shared" si="17"/>
        <v>0</v>
      </c>
      <c r="L170" s="155"/>
    </row>
    <row r="171" spans="1:12" ht="30" customHeight="1" x14ac:dyDescent="0.2">
      <c r="A171" s="18"/>
      <c r="B171" s="23"/>
      <c r="C171" s="20"/>
      <c r="D171" s="21"/>
      <c r="E171" s="20"/>
      <c r="F171" s="21"/>
      <c r="G171" s="72" t="s">
        <v>188</v>
      </c>
      <c r="H171" s="73" t="s">
        <v>187</v>
      </c>
      <c r="I171" s="107">
        <v>45</v>
      </c>
      <c r="J171" s="108"/>
      <c r="K171" s="81">
        <f t="shared" si="17"/>
        <v>0</v>
      </c>
      <c r="L171" s="155"/>
    </row>
    <row r="172" spans="1:12" ht="30" customHeight="1" x14ac:dyDescent="0.2">
      <c r="A172" s="18"/>
      <c r="B172" s="23"/>
      <c r="C172" s="20"/>
      <c r="D172" s="21"/>
      <c r="E172" s="20"/>
      <c r="F172" s="21"/>
      <c r="G172" s="72" t="s">
        <v>189</v>
      </c>
      <c r="H172" s="73" t="s">
        <v>187</v>
      </c>
      <c r="I172" s="107">
        <v>45</v>
      </c>
      <c r="J172" s="108"/>
      <c r="K172" s="81">
        <f t="shared" si="17"/>
        <v>0</v>
      </c>
      <c r="L172" s="155"/>
    </row>
    <row r="173" spans="1:12" ht="30" customHeight="1" x14ac:dyDescent="0.2">
      <c r="A173" s="18"/>
      <c r="B173" s="23"/>
      <c r="C173" s="20"/>
      <c r="D173" s="21"/>
      <c r="E173" s="20"/>
      <c r="F173" s="21"/>
      <c r="G173" s="72" t="s">
        <v>190</v>
      </c>
      <c r="H173" s="73" t="s">
        <v>187</v>
      </c>
      <c r="I173" s="107">
        <v>7</v>
      </c>
      <c r="J173" s="108"/>
      <c r="K173" s="81">
        <f t="shared" si="17"/>
        <v>0</v>
      </c>
      <c r="L173" s="155"/>
    </row>
    <row r="174" spans="1:12" ht="30" customHeight="1" x14ac:dyDescent="0.2">
      <c r="A174" s="18"/>
      <c r="B174" s="23"/>
      <c r="C174" s="20"/>
      <c r="D174" s="21"/>
      <c r="E174" s="20"/>
      <c r="F174" s="21"/>
      <c r="G174" s="72" t="s">
        <v>191</v>
      </c>
      <c r="H174" s="73" t="s">
        <v>187</v>
      </c>
      <c r="I174" s="107">
        <v>24</v>
      </c>
      <c r="J174" s="108"/>
      <c r="K174" s="81">
        <f t="shared" si="17"/>
        <v>0</v>
      </c>
      <c r="L174" s="155"/>
    </row>
    <row r="175" spans="1:12" ht="30" customHeight="1" x14ac:dyDescent="0.2">
      <c r="A175" s="18"/>
      <c r="B175" s="23"/>
      <c r="C175" s="20"/>
      <c r="D175" s="21"/>
      <c r="E175" s="20"/>
      <c r="F175" s="21"/>
      <c r="G175" s="72" t="s">
        <v>192</v>
      </c>
      <c r="H175" s="73" t="s">
        <v>187</v>
      </c>
      <c r="I175" s="107">
        <v>24</v>
      </c>
      <c r="J175" s="108"/>
      <c r="K175" s="81">
        <f t="shared" si="17"/>
        <v>0</v>
      </c>
      <c r="L175" s="155"/>
    </row>
    <row r="176" spans="1:12" ht="30" customHeight="1" x14ac:dyDescent="0.2">
      <c r="A176" s="18"/>
      <c r="B176" s="23"/>
      <c r="C176" s="20"/>
      <c r="D176" s="21"/>
      <c r="E176" s="20"/>
      <c r="F176" s="21"/>
      <c r="G176" s="72" t="s">
        <v>193</v>
      </c>
      <c r="H176" s="73" t="s">
        <v>187</v>
      </c>
      <c r="I176" s="107">
        <v>90</v>
      </c>
      <c r="J176" s="108"/>
      <c r="K176" s="81">
        <f t="shared" si="17"/>
        <v>0</v>
      </c>
      <c r="L176" s="155"/>
    </row>
    <row r="177" spans="1:12" ht="27.2" customHeight="1" x14ac:dyDescent="0.2">
      <c r="A177" s="18">
        <v>8</v>
      </c>
      <c r="B177" s="19" t="s">
        <v>41</v>
      </c>
      <c r="C177" s="20" t="s">
        <v>18</v>
      </c>
      <c r="D177" s="18">
        <v>6</v>
      </c>
      <c r="E177" s="91"/>
      <c r="F177" s="26">
        <f t="shared" si="18"/>
        <v>0</v>
      </c>
      <c r="G177" s="35" t="s">
        <v>107</v>
      </c>
      <c r="H177" s="36" t="s">
        <v>187</v>
      </c>
      <c r="I177" s="18">
        <v>2</v>
      </c>
      <c r="J177" s="20"/>
      <c r="K177" s="81">
        <f t="shared" si="17"/>
        <v>0</v>
      </c>
      <c r="L177" s="157" t="s">
        <v>108</v>
      </c>
    </row>
    <row r="178" spans="1:12" ht="23.1" customHeight="1" x14ac:dyDescent="0.2">
      <c r="A178" s="27">
        <v>9</v>
      </c>
      <c r="B178" s="28" t="s">
        <v>37</v>
      </c>
      <c r="C178" s="29" t="s">
        <v>16</v>
      </c>
      <c r="D178" s="21">
        <v>20.8</v>
      </c>
      <c r="E178" s="91"/>
      <c r="F178" s="26">
        <f t="shared" si="18"/>
        <v>0</v>
      </c>
      <c r="G178" s="31" t="s">
        <v>237</v>
      </c>
      <c r="H178" s="89" t="s">
        <v>206</v>
      </c>
      <c r="I178" s="33">
        <v>22</v>
      </c>
      <c r="J178" s="59"/>
      <c r="K178" s="81">
        <f t="shared" si="17"/>
        <v>0</v>
      </c>
      <c r="L178" s="154"/>
    </row>
    <row r="179" spans="1:12" ht="19.5" customHeight="1" x14ac:dyDescent="0.2">
      <c r="A179" s="27"/>
      <c r="B179" s="28"/>
      <c r="C179" s="29"/>
      <c r="D179" s="30"/>
      <c r="E179" s="29"/>
      <c r="F179" s="30"/>
      <c r="G179" s="31" t="s">
        <v>236</v>
      </c>
      <c r="H179" s="73" t="s">
        <v>187</v>
      </c>
      <c r="I179" s="33">
        <v>6</v>
      </c>
      <c r="J179" s="59"/>
      <c r="K179" s="81">
        <f t="shared" si="17"/>
        <v>0</v>
      </c>
      <c r="L179" s="154"/>
    </row>
    <row r="180" spans="1:12" ht="23.1" customHeight="1" x14ac:dyDescent="0.2">
      <c r="A180" s="27"/>
      <c r="B180" s="28"/>
      <c r="C180" s="29"/>
      <c r="D180" s="30"/>
      <c r="E180" s="29"/>
      <c r="F180" s="30"/>
      <c r="G180" s="31" t="s">
        <v>213</v>
      </c>
      <c r="H180" s="36" t="s">
        <v>187</v>
      </c>
      <c r="I180" s="33">
        <v>2</v>
      </c>
      <c r="J180" s="59"/>
      <c r="K180" s="81">
        <f t="shared" si="17"/>
        <v>0</v>
      </c>
      <c r="L180" s="154"/>
    </row>
    <row r="181" spans="1:12" ht="23.45" customHeight="1" x14ac:dyDescent="0.2">
      <c r="A181" s="27"/>
      <c r="B181" s="28"/>
      <c r="C181" s="29"/>
      <c r="D181" s="30"/>
      <c r="E181" s="29"/>
      <c r="F181" s="30"/>
      <c r="G181" s="31" t="s">
        <v>203</v>
      </c>
      <c r="H181" s="100" t="s">
        <v>216</v>
      </c>
      <c r="I181" s="33">
        <v>3</v>
      </c>
      <c r="J181" s="109"/>
      <c r="K181" s="81">
        <f t="shared" si="17"/>
        <v>0</v>
      </c>
      <c r="L181" s="154"/>
    </row>
    <row r="182" spans="1:12" ht="21.75" customHeight="1" x14ac:dyDescent="0.2">
      <c r="A182" s="27"/>
      <c r="B182" s="41" t="s">
        <v>172</v>
      </c>
      <c r="C182" s="42"/>
      <c r="D182" s="47"/>
      <c r="E182" s="42"/>
      <c r="F182" s="110">
        <f>SUM(F159:F178)</f>
        <v>0</v>
      </c>
      <c r="G182" s="23"/>
      <c r="H182" s="39"/>
      <c r="I182" s="33"/>
      <c r="J182" s="39"/>
      <c r="K182" s="79">
        <f>SUM(K159:K181)</f>
        <v>0</v>
      </c>
      <c r="L182" s="154"/>
    </row>
    <row r="183" spans="1:12" ht="16.5" customHeight="1" x14ac:dyDescent="0.2">
      <c r="A183" s="56"/>
      <c r="B183" s="191" t="s">
        <v>176</v>
      </c>
      <c r="C183" s="190"/>
      <c r="D183" s="190"/>
      <c r="E183" s="190"/>
      <c r="F183" s="190"/>
      <c r="G183" s="190"/>
      <c r="H183" s="190"/>
      <c r="I183" s="190"/>
      <c r="J183" s="190"/>
      <c r="K183" s="190"/>
      <c r="L183" s="190"/>
    </row>
    <row r="184" spans="1:12" ht="26.45" customHeight="1" x14ac:dyDescent="0.2">
      <c r="A184" s="27">
        <v>1</v>
      </c>
      <c r="B184" s="28" t="s">
        <v>109</v>
      </c>
      <c r="C184" s="29" t="s">
        <v>10</v>
      </c>
      <c r="D184" s="30">
        <v>13.5</v>
      </c>
      <c r="E184" s="92"/>
      <c r="F184" s="52">
        <f>D184*E184</f>
        <v>0</v>
      </c>
      <c r="G184" s="31" t="s">
        <v>247</v>
      </c>
      <c r="H184" s="32" t="s">
        <v>244</v>
      </c>
      <c r="I184" s="32">
        <v>9</v>
      </c>
      <c r="J184" s="83"/>
      <c r="K184" s="81">
        <f t="shared" ref="K184:K186" si="20">I184*J184</f>
        <v>0</v>
      </c>
      <c r="L184" s="162" t="s">
        <v>110</v>
      </c>
    </row>
    <row r="185" spans="1:12" ht="21.95" customHeight="1" x14ac:dyDescent="0.2">
      <c r="A185" s="27"/>
      <c r="B185" s="28"/>
      <c r="C185" s="29"/>
      <c r="D185" s="30"/>
      <c r="E185" s="92"/>
      <c r="F185" s="52"/>
      <c r="G185" s="23" t="s">
        <v>196</v>
      </c>
      <c r="H185" s="97" t="s">
        <v>187</v>
      </c>
      <c r="I185" s="32">
        <v>5</v>
      </c>
      <c r="J185" s="83"/>
      <c r="K185" s="81">
        <f t="shared" si="20"/>
        <v>0</v>
      </c>
      <c r="L185" s="163"/>
    </row>
    <row r="186" spans="1:12" ht="35.450000000000003" customHeight="1" x14ac:dyDescent="0.2">
      <c r="A186" s="27"/>
      <c r="B186" s="28"/>
      <c r="C186" s="29"/>
      <c r="D186" s="30"/>
      <c r="E186" s="92"/>
      <c r="F186" s="52"/>
      <c r="G186" s="23" t="s">
        <v>194</v>
      </c>
      <c r="H186" s="97" t="s">
        <v>195</v>
      </c>
      <c r="I186" s="32">
        <v>52.5</v>
      </c>
      <c r="J186" s="83"/>
      <c r="K186" s="81">
        <f t="shared" si="20"/>
        <v>0</v>
      </c>
      <c r="L186" s="164"/>
    </row>
    <row r="187" spans="1:12" ht="30" customHeight="1" x14ac:dyDescent="0.2">
      <c r="A187" s="18">
        <v>2</v>
      </c>
      <c r="B187" s="23" t="s">
        <v>111</v>
      </c>
      <c r="C187" s="20" t="s">
        <v>13</v>
      </c>
      <c r="D187" s="18">
        <v>1</v>
      </c>
      <c r="E187" s="91"/>
      <c r="F187" s="52">
        <f t="shared" ref="F187:F191" si="21">D187*E187</f>
        <v>0</v>
      </c>
      <c r="G187" s="24"/>
      <c r="H187" s="24"/>
      <c r="I187" s="24"/>
      <c r="J187" s="24"/>
      <c r="K187" s="24"/>
      <c r="L187" s="152" t="s">
        <v>23</v>
      </c>
    </row>
    <row r="188" spans="1:12" ht="30" customHeight="1" x14ac:dyDescent="0.2">
      <c r="A188" s="18">
        <v>3</v>
      </c>
      <c r="B188" s="19" t="s">
        <v>26</v>
      </c>
      <c r="C188" s="20" t="s">
        <v>10</v>
      </c>
      <c r="D188" s="26">
        <v>32.25</v>
      </c>
      <c r="E188" s="91"/>
      <c r="F188" s="52">
        <f t="shared" si="21"/>
        <v>0</v>
      </c>
      <c r="G188" s="24"/>
      <c r="H188" s="24"/>
      <c r="I188" s="24"/>
      <c r="J188" s="24"/>
      <c r="K188" s="24"/>
      <c r="L188" s="154" t="s">
        <v>27</v>
      </c>
    </row>
    <row r="189" spans="1:12" ht="30" customHeight="1" x14ac:dyDescent="0.2">
      <c r="A189" s="18">
        <v>4</v>
      </c>
      <c r="B189" s="23" t="s">
        <v>28</v>
      </c>
      <c r="C189" s="20" t="s">
        <v>10</v>
      </c>
      <c r="D189" s="26">
        <v>32.25</v>
      </c>
      <c r="E189" s="91"/>
      <c r="F189" s="52">
        <f t="shared" si="21"/>
        <v>0</v>
      </c>
      <c r="G189" s="35" t="s">
        <v>29</v>
      </c>
      <c r="H189" s="36" t="s">
        <v>30</v>
      </c>
      <c r="I189" s="71">
        <v>6.5</v>
      </c>
      <c r="J189" s="36"/>
      <c r="K189" s="81">
        <f t="shared" ref="K189:K203" si="22">I189*J189</f>
        <v>0</v>
      </c>
      <c r="L189" s="155"/>
    </row>
    <row r="190" spans="1:12" ht="30" customHeight="1" x14ac:dyDescent="0.2">
      <c r="A190" s="18">
        <v>5</v>
      </c>
      <c r="B190" s="23" t="s">
        <v>56</v>
      </c>
      <c r="C190" s="20" t="s">
        <v>10</v>
      </c>
      <c r="D190" s="26">
        <v>32.25</v>
      </c>
      <c r="E190" s="91"/>
      <c r="F190" s="52">
        <f t="shared" si="21"/>
        <v>0</v>
      </c>
      <c r="G190" s="35" t="s">
        <v>32</v>
      </c>
      <c r="H190" s="36" t="s">
        <v>30</v>
      </c>
      <c r="I190" s="37">
        <v>8</v>
      </c>
      <c r="J190" s="36"/>
      <c r="K190" s="81">
        <f t="shared" si="22"/>
        <v>0</v>
      </c>
      <c r="L190" s="155"/>
    </row>
    <row r="191" spans="1:12" ht="40.700000000000003" customHeight="1" x14ac:dyDescent="0.2">
      <c r="A191" s="27">
        <v>6</v>
      </c>
      <c r="B191" s="28" t="s">
        <v>38</v>
      </c>
      <c r="C191" s="29" t="s">
        <v>10</v>
      </c>
      <c r="D191" s="27">
        <v>2</v>
      </c>
      <c r="E191" s="92"/>
      <c r="F191" s="52">
        <f t="shared" si="21"/>
        <v>0</v>
      </c>
      <c r="G191" s="23" t="s">
        <v>39</v>
      </c>
      <c r="H191" s="55" t="s">
        <v>35</v>
      </c>
      <c r="I191" s="18">
        <v>6</v>
      </c>
      <c r="J191" s="36"/>
      <c r="K191" s="81">
        <f t="shared" si="22"/>
        <v>0</v>
      </c>
      <c r="L191" s="152" t="s">
        <v>40</v>
      </c>
    </row>
    <row r="192" spans="1:12" ht="40.700000000000003" customHeight="1" x14ac:dyDescent="0.2">
      <c r="A192" s="27"/>
      <c r="B192" s="28"/>
      <c r="C192" s="29"/>
      <c r="D192" s="27"/>
      <c r="E192" s="92"/>
      <c r="F192" s="30"/>
      <c r="G192" s="72" t="s">
        <v>186</v>
      </c>
      <c r="H192" s="73" t="s">
        <v>187</v>
      </c>
      <c r="I192" s="107">
        <v>20</v>
      </c>
      <c r="J192" s="108"/>
      <c r="K192" s="81">
        <f t="shared" si="22"/>
        <v>0</v>
      </c>
      <c r="L192" s="152"/>
    </row>
    <row r="193" spans="1:12" ht="40.700000000000003" customHeight="1" x14ac:dyDescent="0.2">
      <c r="A193" s="27"/>
      <c r="B193" s="28"/>
      <c r="C193" s="29"/>
      <c r="D193" s="27"/>
      <c r="E193" s="29"/>
      <c r="F193" s="30"/>
      <c r="G193" s="72" t="s">
        <v>188</v>
      </c>
      <c r="H193" s="73" t="s">
        <v>187</v>
      </c>
      <c r="I193" s="107">
        <v>20</v>
      </c>
      <c r="J193" s="108"/>
      <c r="K193" s="81">
        <f t="shared" si="22"/>
        <v>0</v>
      </c>
      <c r="L193" s="152"/>
    </row>
    <row r="194" spans="1:12" ht="40.700000000000003" customHeight="1" x14ac:dyDescent="0.2">
      <c r="A194" s="27"/>
      <c r="B194" s="28"/>
      <c r="C194" s="29"/>
      <c r="D194" s="27"/>
      <c r="E194" s="29"/>
      <c r="F194" s="30"/>
      <c r="G194" s="72" t="s">
        <v>189</v>
      </c>
      <c r="H194" s="73" t="s">
        <v>187</v>
      </c>
      <c r="I194" s="107">
        <v>25</v>
      </c>
      <c r="J194" s="108"/>
      <c r="K194" s="81">
        <f t="shared" si="22"/>
        <v>0</v>
      </c>
      <c r="L194" s="152"/>
    </row>
    <row r="195" spans="1:12" ht="40.700000000000003" customHeight="1" x14ac:dyDescent="0.2">
      <c r="A195" s="27"/>
      <c r="B195" s="28"/>
      <c r="C195" s="29"/>
      <c r="D195" s="27"/>
      <c r="E195" s="29"/>
      <c r="F195" s="30"/>
      <c r="G195" s="72" t="s">
        <v>190</v>
      </c>
      <c r="H195" s="73" t="s">
        <v>187</v>
      </c>
      <c r="I195" s="107">
        <v>7</v>
      </c>
      <c r="J195" s="108"/>
      <c r="K195" s="81">
        <f t="shared" si="22"/>
        <v>0</v>
      </c>
      <c r="L195" s="152"/>
    </row>
    <row r="196" spans="1:12" ht="40.700000000000003" customHeight="1" x14ac:dyDescent="0.2">
      <c r="A196" s="27"/>
      <c r="B196" s="28"/>
      <c r="C196" s="29"/>
      <c r="D196" s="27"/>
      <c r="E196" s="29"/>
      <c r="F196" s="30"/>
      <c r="G196" s="72" t="s">
        <v>191</v>
      </c>
      <c r="H196" s="73" t="s">
        <v>187</v>
      </c>
      <c r="I196" s="107">
        <v>4</v>
      </c>
      <c r="J196" s="108"/>
      <c r="K196" s="81">
        <f t="shared" si="22"/>
        <v>0</v>
      </c>
      <c r="L196" s="152"/>
    </row>
    <row r="197" spans="1:12" ht="40.700000000000003" customHeight="1" x14ac:dyDescent="0.2">
      <c r="A197" s="27"/>
      <c r="B197" s="28"/>
      <c r="C197" s="29"/>
      <c r="D197" s="27"/>
      <c r="E197" s="29"/>
      <c r="F197" s="30"/>
      <c r="G197" s="72" t="s">
        <v>192</v>
      </c>
      <c r="H197" s="73" t="s">
        <v>187</v>
      </c>
      <c r="I197" s="107">
        <v>4</v>
      </c>
      <c r="J197" s="108"/>
      <c r="K197" s="81">
        <f t="shared" si="22"/>
        <v>0</v>
      </c>
      <c r="L197" s="152"/>
    </row>
    <row r="198" spans="1:12" ht="40.700000000000003" customHeight="1" x14ac:dyDescent="0.2">
      <c r="A198" s="27"/>
      <c r="B198" s="28"/>
      <c r="C198" s="29"/>
      <c r="D198" s="27"/>
      <c r="E198" s="29"/>
      <c r="F198" s="30"/>
      <c r="G198" s="72" t="s">
        <v>193</v>
      </c>
      <c r="H198" s="73" t="s">
        <v>187</v>
      </c>
      <c r="I198" s="107">
        <v>4</v>
      </c>
      <c r="J198" s="108"/>
      <c r="K198" s="81">
        <f t="shared" si="22"/>
        <v>0</v>
      </c>
      <c r="L198" s="152"/>
    </row>
    <row r="199" spans="1:12" ht="40.700000000000003" customHeight="1" x14ac:dyDescent="0.2">
      <c r="A199" s="27"/>
      <c r="B199" s="28"/>
      <c r="C199" s="29"/>
      <c r="D199" s="27"/>
      <c r="E199" s="29"/>
      <c r="F199" s="30"/>
      <c r="G199" s="35" t="s">
        <v>107</v>
      </c>
      <c r="H199" s="58" t="s">
        <v>18</v>
      </c>
      <c r="I199" s="18">
        <v>2</v>
      </c>
      <c r="J199" s="20"/>
      <c r="K199" s="81">
        <f t="shared" si="22"/>
        <v>0</v>
      </c>
      <c r="L199" s="152"/>
    </row>
    <row r="200" spans="1:12" ht="20.100000000000001" customHeight="1" x14ac:dyDescent="0.2">
      <c r="A200" s="27">
        <v>7</v>
      </c>
      <c r="B200" s="28" t="s">
        <v>37</v>
      </c>
      <c r="C200" s="29" t="s">
        <v>16</v>
      </c>
      <c r="D200" s="30">
        <v>65.400000000000006</v>
      </c>
      <c r="E200" s="92"/>
      <c r="F200" s="52">
        <f>D200*E200</f>
        <v>0</v>
      </c>
      <c r="G200" s="31" t="s">
        <v>249</v>
      </c>
      <c r="H200" s="89" t="s">
        <v>217</v>
      </c>
      <c r="I200" s="33">
        <v>66</v>
      </c>
      <c r="J200" s="51"/>
      <c r="K200" s="81">
        <f t="shared" si="22"/>
        <v>0</v>
      </c>
      <c r="L200" s="154"/>
    </row>
    <row r="201" spans="1:12" ht="20.100000000000001" customHeight="1" x14ac:dyDescent="0.2">
      <c r="A201" s="27"/>
      <c r="B201" s="28"/>
      <c r="C201" s="29"/>
      <c r="D201" s="30"/>
      <c r="E201" s="92"/>
      <c r="F201" s="52"/>
      <c r="G201" s="31" t="s">
        <v>248</v>
      </c>
      <c r="H201" s="100" t="s">
        <v>187</v>
      </c>
      <c r="I201" s="33">
        <v>19</v>
      </c>
      <c r="J201" s="51"/>
      <c r="K201" s="81">
        <f t="shared" si="22"/>
        <v>0</v>
      </c>
      <c r="L201" s="154"/>
    </row>
    <row r="202" spans="1:12" ht="21.95" customHeight="1" x14ac:dyDescent="0.2">
      <c r="A202" s="27"/>
      <c r="B202" s="28"/>
      <c r="C202" s="29"/>
      <c r="D202" s="30"/>
      <c r="E202" s="92"/>
      <c r="F202" s="52"/>
      <c r="G202" s="31" t="s">
        <v>213</v>
      </c>
      <c r="H202" s="100" t="s">
        <v>187</v>
      </c>
      <c r="I202" s="33">
        <v>20</v>
      </c>
      <c r="J202" s="51"/>
      <c r="K202" s="81">
        <f t="shared" si="22"/>
        <v>0</v>
      </c>
      <c r="L202" s="154"/>
    </row>
    <row r="203" spans="1:12" ht="23.1" customHeight="1" x14ac:dyDescent="0.2">
      <c r="A203" s="27"/>
      <c r="B203" s="28"/>
      <c r="C203" s="29"/>
      <c r="D203" s="30"/>
      <c r="E203" s="92"/>
      <c r="F203" s="52"/>
      <c r="G203" s="31" t="s">
        <v>203</v>
      </c>
      <c r="H203" s="100" t="s">
        <v>216</v>
      </c>
      <c r="I203" s="33">
        <v>5</v>
      </c>
      <c r="J203" s="83"/>
      <c r="K203" s="81">
        <f t="shared" si="22"/>
        <v>0</v>
      </c>
      <c r="L203" s="154"/>
    </row>
    <row r="204" spans="1:12" ht="28.5" customHeight="1" x14ac:dyDescent="0.2">
      <c r="A204" s="27"/>
      <c r="B204" s="41" t="s">
        <v>172</v>
      </c>
      <c r="C204" s="42"/>
      <c r="D204" s="47"/>
      <c r="E204" s="105"/>
      <c r="F204" s="110">
        <f>SUM(F184:F200)</f>
        <v>0</v>
      </c>
      <c r="G204" s="23"/>
      <c r="H204" s="39"/>
      <c r="I204" s="33"/>
      <c r="J204" s="39"/>
      <c r="K204" s="102">
        <f>SUM(K184:K203)</f>
        <v>0</v>
      </c>
      <c r="L204" s="154"/>
    </row>
    <row r="205" spans="1:12" ht="16.5" customHeight="1" x14ac:dyDescent="0.2">
      <c r="A205" s="56"/>
      <c r="B205" s="190" t="s">
        <v>112</v>
      </c>
      <c r="C205" s="190"/>
      <c r="D205" s="190"/>
      <c r="E205" s="190"/>
      <c r="F205" s="190"/>
      <c r="G205" s="190"/>
      <c r="H205" s="56"/>
      <c r="I205" s="56"/>
      <c r="J205" s="56"/>
      <c r="K205" s="56"/>
      <c r="L205" s="158"/>
    </row>
    <row r="206" spans="1:12" ht="30" customHeight="1" x14ac:dyDescent="0.2">
      <c r="A206" s="18">
        <v>1</v>
      </c>
      <c r="B206" s="23" t="s">
        <v>113</v>
      </c>
      <c r="C206" s="20" t="s">
        <v>13</v>
      </c>
      <c r="D206" s="18">
        <v>1</v>
      </c>
      <c r="E206" s="91"/>
      <c r="F206" s="26">
        <f>D206*E206</f>
        <v>0</v>
      </c>
      <c r="G206" s="24"/>
      <c r="H206" s="24"/>
      <c r="I206" s="24"/>
      <c r="J206" s="24"/>
      <c r="K206" s="24"/>
      <c r="L206" s="155"/>
    </row>
    <row r="207" spans="1:12" ht="18.600000000000001" customHeight="1" x14ac:dyDescent="0.2">
      <c r="A207" s="27">
        <v>2</v>
      </c>
      <c r="B207" s="28" t="s">
        <v>114</v>
      </c>
      <c r="C207" s="29" t="s">
        <v>10</v>
      </c>
      <c r="D207" s="30">
        <v>3.6</v>
      </c>
      <c r="E207" s="92"/>
      <c r="F207" s="26">
        <f t="shared" ref="F207:F234" si="23">D207*E207</f>
        <v>0</v>
      </c>
      <c r="G207" s="31" t="s">
        <v>253</v>
      </c>
      <c r="H207" s="32" t="s">
        <v>257</v>
      </c>
      <c r="I207" s="32">
        <v>0.54</v>
      </c>
      <c r="J207" s="83"/>
      <c r="K207" s="81">
        <f t="shared" ref="K207:K229" si="24">I207*J207</f>
        <v>0</v>
      </c>
      <c r="L207" s="165" t="s">
        <v>115</v>
      </c>
    </row>
    <row r="208" spans="1:12" ht="29.1" customHeight="1" x14ac:dyDescent="0.2">
      <c r="A208" s="27"/>
      <c r="B208" s="28"/>
      <c r="C208" s="29"/>
      <c r="D208" s="30"/>
      <c r="E208" s="92"/>
      <c r="F208" s="26"/>
      <c r="G208" s="31" t="s">
        <v>250</v>
      </c>
      <c r="H208" s="32" t="s">
        <v>255</v>
      </c>
      <c r="I208" s="32">
        <v>1.1000000000000001</v>
      </c>
      <c r="J208" s="83"/>
      <c r="K208" s="81">
        <f t="shared" si="24"/>
        <v>0</v>
      </c>
      <c r="L208" s="166"/>
    </row>
    <row r="209" spans="1:12" ht="17.100000000000001" customHeight="1" x14ac:dyDescent="0.2">
      <c r="A209" s="27"/>
      <c r="B209" s="28"/>
      <c r="C209" s="29"/>
      <c r="D209" s="30"/>
      <c r="E209" s="92"/>
      <c r="F209" s="26"/>
      <c r="G209" s="31" t="s">
        <v>251</v>
      </c>
      <c r="H209" s="32" t="s">
        <v>187</v>
      </c>
      <c r="I209" s="32">
        <v>1</v>
      </c>
      <c r="J209" s="83"/>
      <c r="K209" s="81">
        <f t="shared" si="24"/>
        <v>0</v>
      </c>
      <c r="L209" s="166"/>
    </row>
    <row r="210" spans="1:12" ht="18" customHeight="1" x14ac:dyDescent="0.2">
      <c r="A210" s="27"/>
      <c r="B210" s="28"/>
      <c r="C210" s="29"/>
      <c r="D210" s="30"/>
      <c r="E210" s="92"/>
      <c r="F210" s="26"/>
      <c r="G210" s="31" t="s">
        <v>252</v>
      </c>
      <c r="H210" s="32" t="s">
        <v>195</v>
      </c>
      <c r="I210" s="32">
        <v>30</v>
      </c>
      <c r="J210" s="83"/>
      <c r="K210" s="81">
        <f t="shared" si="24"/>
        <v>0</v>
      </c>
      <c r="L210" s="166"/>
    </row>
    <row r="211" spans="1:12" ht="17.100000000000001" customHeight="1" x14ac:dyDescent="0.2">
      <c r="A211" s="27"/>
      <c r="B211" s="28"/>
      <c r="C211" s="29"/>
      <c r="D211" s="30"/>
      <c r="E211" s="92"/>
      <c r="F211" s="26"/>
      <c r="G211" s="31" t="s">
        <v>254</v>
      </c>
      <c r="H211" s="32" t="s">
        <v>256</v>
      </c>
      <c r="I211" s="32">
        <v>1</v>
      </c>
      <c r="J211" s="83"/>
      <c r="K211" s="81">
        <f t="shared" si="24"/>
        <v>0</v>
      </c>
      <c r="L211" s="167"/>
    </row>
    <row r="212" spans="1:12" ht="30" customHeight="1" x14ac:dyDescent="0.2">
      <c r="A212" s="18">
        <v>3</v>
      </c>
      <c r="B212" s="23" t="s">
        <v>116</v>
      </c>
      <c r="C212" s="20" t="s">
        <v>13</v>
      </c>
      <c r="D212" s="18">
        <v>1</v>
      </c>
      <c r="E212" s="91"/>
      <c r="F212" s="26">
        <f t="shared" si="23"/>
        <v>0</v>
      </c>
      <c r="G212" s="24"/>
      <c r="H212" s="24"/>
      <c r="I212" s="24"/>
      <c r="J212" s="111"/>
      <c r="K212" s="111"/>
      <c r="L212" s="152" t="s">
        <v>23</v>
      </c>
    </row>
    <row r="213" spans="1:12" ht="27.2" customHeight="1" x14ac:dyDescent="0.2">
      <c r="A213" s="18">
        <v>4</v>
      </c>
      <c r="B213" s="19" t="s">
        <v>117</v>
      </c>
      <c r="C213" s="20" t="s">
        <v>10</v>
      </c>
      <c r="D213" s="18">
        <v>5</v>
      </c>
      <c r="E213" s="91"/>
      <c r="F213" s="26">
        <f t="shared" si="23"/>
        <v>0</v>
      </c>
      <c r="G213" s="31" t="s">
        <v>180</v>
      </c>
      <c r="H213" s="60" t="s">
        <v>35</v>
      </c>
      <c r="I213" s="37">
        <v>3</v>
      </c>
      <c r="J213" s="112"/>
      <c r="K213" s="81">
        <f t="shared" si="24"/>
        <v>0</v>
      </c>
      <c r="L213" s="152" t="s">
        <v>119</v>
      </c>
    </row>
    <row r="214" spans="1:12" ht="27.2" customHeight="1" x14ac:dyDescent="0.2">
      <c r="A214" s="18">
        <v>5</v>
      </c>
      <c r="B214" s="19" t="s">
        <v>120</v>
      </c>
      <c r="C214" s="20" t="s">
        <v>10</v>
      </c>
      <c r="D214" s="21">
        <v>28.5</v>
      </c>
      <c r="E214" s="91"/>
      <c r="F214" s="26">
        <f t="shared" si="23"/>
        <v>0</v>
      </c>
      <c r="G214" s="35" t="s">
        <v>118</v>
      </c>
      <c r="H214" s="60" t="s">
        <v>35</v>
      </c>
      <c r="I214" s="37">
        <v>9</v>
      </c>
      <c r="J214" s="112"/>
      <c r="K214" s="81">
        <f t="shared" si="24"/>
        <v>0</v>
      </c>
      <c r="L214" s="152" t="s">
        <v>119</v>
      </c>
    </row>
    <row r="215" spans="1:12" ht="30" customHeight="1" x14ac:dyDescent="0.2">
      <c r="A215" s="18">
        <v>6</v>
      </c>
      <c r="B215" s="19" t="s">
        <v>121</v>
      </c>
      <c r="C215" s="20" t="s">
        <v>13</v>
      </c>
      <c r="D215" s="18">
        <v>1</v>
      </c>
      <c r="E215" s="91"/>
      <c r="F215" s="26">
        <f t="shared" si="23"/>
        <v>0</v>
      </c>
      <c r="G215" s="31" t="s">
        <v>122</v>
      </c>
      <c r="H215" s="60" t="s">
        <v>35</v>
      </c>
      <c r="I215" s="37">
        <v>1</v>
      </c>
      <c r="J215" s="112"/>
      <c r="K215" s="81">
        <f t="shared" si="24"/>
        <v>0</v>
      </c>
      <c r="L215" s="155"/>
    </row>
    <row r="216" spans="1:12" ht="23.1" customHeight="1" x14ac:dyDescent="0.2">
      <c r="A216" s="27">
        <v>7</v>
      </c>
      <c r="B216" s="28" t="s">
        <v>123</v>
      </c>
      <c r="C216" s="29" t="s">
        <v>10</v>
      </c>
      <c r="D216" s="30">
        <v>5.0999999999999996</v>
      </c>
      <c r="E216" s="92"/>
      <c r="F216" s="26">
        <f t="shared" si="23"/>
        <v>0</v>
      </c>
      <c r="G216" s="31" t="s">
        <v>259</v>
      </c>
      <c r="H216" s="40" t="s">
        <v>261</v>
      </c>
      <c r="I216" s="33">
        <v>2</v>
      </c>
      <c r="J216" s="113"/>
      <c r="K216" s="81">
        <f t="shared" si="24"/>
        <v>0</v>
      </c>
      <c r="L216" s="154"/>
    </row>
    <row r="217" spans="1:12" ht="20.45" customHeight="1" x14ac:dyDescent="0.2">
      <c r="A217" s="27"/>
      <c r="B217" s="28"/>
      <c r="C217" s="29"/>
      <c r="D217" s="30"/>
      <c r="E217" s="92"/>
      <c r="F217" s="26"/>
      <c r="G217" s="31" t="s">
        <v>258</v>
      </c>
      <c r="H217" s="32" t="s">
        <v>195</v>
      </c>
      <c r="I217" s="33">
        <v>35</v>
      </c>
      <c r="J217" s="113"/>
      <c r="K217" s="81">
        <f t="shared" si="24"/>
        <v>0</v>
      </c>
      <c r="L217" s="154"/>
    </row>
    <row r="218" spans="1:12" ht="21.6" customHeight="1" x14ac:dyDescent="0.2">
      <c r="A218" s="27"/>
      <c r="B218" s="28"/>
      <c r="C218" s="29"/>
      <c r="D218" s="30"/>
      <c r="E218" s="92"/>
      <c r="F218" s="26"/>
      <c r="G218" s="31" t="s">
        <v>260</v>
      </c>
      <c r="H218" s="36" t="s">
        <v>35</v>
      </c>
      <c r="I218" s="33">
        <v>2</v>
      </c>
      <c r="J218" s="113"/>
      <c r="K218" s="81">
        <f t="shared" si="24"/>
        <v>0</v>
      </c>
      <c r="L218" s="154"/>
    </row>
    <row r="219" spans="1:12" ht="25.5" customHeight="1" x14ac:dyDescent="0.2">
      <c r="A219" s="27">
        <v>8</v>
      </c>
      <c r="B219" s="28" t="s">
        <v>124</v>
      </c>
      <c r="C219" s="29" t="s">
        <v>10</v>
      </c>
      <c r="D219" s="27">
        <v>22</v>
      </c>
      <c r="E219" s="91"/>
      <c r="F219" s="26">
        <f t="shared" si="23"/>
        <v>0</v>
      </c>
      <c r="G219" s="31" t="s">
        <v>259</v>
      </c>
      <c r="H219" s="40" t="s">
        <v>261</v>
      </c>
      <c r="I219" s="33">
        <v>9</v>
      </c>
      <c r="J219" s="113"/>
      <c r="K219" s="81">
        <f t="shared" si="24"/>
        <v>0</v>
      </c>
      <c r="L219" s="168" t="s">
        <v>125</v>
      </c>
    </row>
    <row r="220" spans="1:12" ht="21.95" customHeight="1" x14ac:dyDescent="0.2">
      <c r="A220" s="27"/>
      <c r="B220" s="28"/>
      <c r="C220" s="29"/>
      <c r="D220" s="27"/>
      <c r="E220" s="91"/>
      <c r="F220" s="26"/>
      <c r="G220" s="31" t="s">
        <v>262</v>
      </c>
      <c r="H220" s="40" t="s">
        <v>261</v>
      </c>
      <c r="I220" s="33">
        <v>2</v>
      </c>
      <c r="J220" s="113"/>
      <c r="K220" s="81">
        <f t="shared" si="24"/>
        <v>0</v>
      </c>
      <c r="L220" s="166"/>
    </row>
    <row r="221" spans="1:12" ht="20.100000000000001" customHeight="1" x14ac:dyDescent="0.2">
      <c r="A221" s="27"/>
      <c r="B221" s="28"/>
      <c r="C221" s="29"/>
      <c r="D221" s="27"/>
      <c r="E221" s="91"/>
      <c r="F221" s="26"/>
      <c r="G221" s="31" t="s">
        <v>264</v>
      </c>
      <c r="H221" s="40" t="s">
        <v>261</v>
      </c>
      <c r="I221" s="33">
        <v>11</v>
      </c>
      <c r="J221" s="113"/>
      <c r="K221" s="81">
        <f t="shared" si="24"/>
        <v>0</v>
      </c>
      <c r="L221" s="166"/>
    </row>
    <row r="222" spans="1:12" ht="19.5" customHeight="1" x14ac:dyDescent="0.2">
      <c r="A222" s="27"/>
      <c r="B222" s="28"/>
      <c r="C222" s="29"/>
      <c r="D222" s="27"/>
      <c r="E222" s="91"/>
      <c r="F222" s="26"/>
      <c r="G222" s="31" t="s">
        <v>263</v>
      </c>
      <c r="H222" s="32" t="s">
        <v>195</v>
      </c>
      <c r="I222" s="33">
        <v>230</v>
      </c>
      <c r="J222" s="113"/>
      <c r="K222" s="81">
        <f t="shared" si="24"/>
        <v>0</v>
      </c>
      <c r="L222" s="166"/>
    </row>
    <row r="223" spans="1:12" ht="20.100000000000001" customHeight="1" x14ac:dyDescent="0.2">
      <c r="A223" s="27"/>
      <c r="B223" s="28"/>
      <c r="C223" s="29"/>
      <c r="D223" s="27"/>
      <c r="E223" s="91"/>
      <c r="F223" s="26"/>
      <c r="G223" s="31" t="s">
        <v>265</v>
      </c>
      <c r="H223" s="36" t="s">
        <v>35</v>
      </c>
      <c r="I223" s="33">
        <v>1</v>
      </c>
      <c r="J223" s="113"/>
      <c r="K223" s="81">
        <f t="shared" si="24"/>
        <v>0</v>
      </c>
      <c r="L223" s="167"/>
    </row>
    <row r="224" spans="1:12" ht="24" customHeight="1" x14ac:dyDescent="0.2">
      <c r="A224" s="27">
        <v>9</v>
      </c>
      <c r="B224" s="28" t="s">
        <v>126</v>
      </c>
      <c r="C224" s="29" t="s">
        <v>10</v>
      </c>
      <c r="D224" s="30">
        <v>5.0999999999999996</v>
      </c>
      <c r="E224" s="91"/>
      <c r="F224" s="26">
        <f t="shared" si="23"/>
        <v>0</v>
      </c>
      <c r="G224" s="31" t="s">
        <v>266</v>
      </c>
      <c r="H224" s="32" t="s">
        <v>244</v>
      </c>
      <c r="I224" s="33">
        <v>1</v>
      </c>
      <c r="J224" s="51"/>
      <c r="K224" s="81">
        <f t="shared" si="24"/>
        <v>0</v>
      </c>
      <c r="L224" s="162" t="s">
        <v>127</v>
      </c>
    </row>
    <row r="225" spans="1:12" ht="25.5" customHeight="1" x14ac:dyDescent="0.2">
      <c r="A225" s="27"/>
      <c r="B225" s="28"/>
      <c r="C225" s="29"/>
      <c r="D225" s="30"/>
      <c r="E225" s="91"/>
      <c r="F225" s="26"/>
      <c r="G225" s="31" t="s">
        <v>196</v>
      </c>
      <c r="H225" s="36" t="s">
        <v>35</v>
      </c>
      <c r="I225" s="33">
        <v>1</v>
      </c>
      <c r="J225" s="51"/>
      <c r="K225" s="81">
        <f t="shared" si="24"/>
        <v>0</v>
      </c>
      <c r="L225" s="163"/>
    </row>
    <row r="226" spans="1:12" ht="24" customHeight="1" x14ac:dyDescent="0.2">
      <c r="A226" s="27"/>
      <c r="B226" s="28"/>
      <c r="C226" s="29"/>
      <c r="D226" s="30"/>
      <c r="E226" s="91"/>
      <c r="F226" s="26"/>
      <c r="G226" s="31" t="s">
        <v>194</v>
      </c>
      <c r="H226" s="32" t="s">
        <v>195</v>
      </c>
      <c r="I226" s="33">
        <v>4</v>
      </c>
      <c r="J226" s="51"/>
      <c r="K226" s="81">
        <f t="shared" si="24"/>
        <v>0</v>
      </c>
      <c r="L226" s="164"/>
    </row>
    <row r="227" spans="1:12" ht="30" customHeight="1" x14ac:dyDescent="0.2">
      <c r="A227" s="18">
        <v>10</v>
      </c>
      <c r="B227" s="23" t="s">
        <v>128</v>
      </c>
      <c r="C227" s="20" t="s">
        <v>10</v>
      </c>
      <c r="D227" s="21">
        <v>5.0999999999999996</v>
      </c>
      <c r="E227" s="91"/>
      <c r="F227" s="26">
        <f t="shared" si="23"/>
        <v>0</v>
      </c>
      <c r="G227" s="35" t="s">
        <v>291</v>
      </c>
      <c r="H227" s="36" t="s">
        <v>30</v>
      </c>
      <c r="I227" s="37">
        <v>8</v>
      </c>
      <c r="J227" s="36"/>
      <c r="K227" s="37">
        <f t="shared" si="24"/>
        <v>0</v>
      </c>
      <c r="L227" s="155"/>
    </row>
    <row r="228" spans="1:12" ht="23.45" customHeight="1" x14ac:dyDescent="0.2">
      <c r="A228" s="18">
        <v>11</v>
      </c>
      <c r="B228" s="19" t="s">
        <v>129</v>
      </c>
      <c r="C228" s="20" t="s">
        <v>13</v>
      </c>
      <c r="D228" s="18">
        <v>1</v>
      </c>
      <c r="E228" s="91"/>
      <c r="F228" s="26">
        <f t="shared" si="23"/>
        <v>0</v>
      </c>
      <c r="G228" s="31" t="s">
        <v>267</v>
      </c>
      <c r="H228" s="32" t="s">
        <v>269</v>
      </c>
      <c r="I228" s="33">
        <v>16</v>
      </c>
      <c r="J228" s="83"/>
      <c r="K228" s="81">
        <f t="shared" si="24"/>
        <v>0</v>
      </c>
      <c r="L228" s="155"/>
    </row>
    <row r="229" spans="1:12" ht="20.100000000000001" customHeight="1" x14ac:dyDescent="0.2">
      <c r="A229" s="18"/>
      <c r="B229" s="19"/>
      <c r="C229" s="20"/>
      <c r="D229" s="18"/>
      <c r="E229" s="91"/>
      <c r="F229" s="26"/>
      <c r="G229" s="31" t="s">
        <v>268</v>
      </c>
      <c r="H229" s="97" t="s">
        <v>217</v>
      </c>
      <c r="I229" s="33">
        <v>3</v>
      </c>
      <c r="J229" s="83"/>
      <c r="K229" s="81">
        <f t="shared" si="24"/>
        <v>0</v>
      </c>
      <c r="L229" s="155"/>
    </row>
    <row r="230" spans="1:12" ht="15" customHeight="1" x14ac:dyDescent="0.2">
      <c r="A230" s="18">
        <v>12</v>
      </c>
      <c r="B230" s="19" t="s">
        <v>130</v>
      </c>
      <c r="C230" s="20" t="s">
        <v>13</v>
      </c>
      <c r="D230" s="18">
        <v>1</v>
      </c>
      <c r="E230" s="91"/>
      <c r="F230" s="26">
        <f t="shared" si="23"/>
        <v>0</v>
      </c>
      <c r="G230" s="22"/>
      <c r="H230" s="22"/>
      <c r="I230" s="22"/>
      <c r="J230" s="22"/>
      <c r="K230" s="22"/>
      <c r="L230" s="152" t="s">
        <v>131</v>
      </c>
    </row>
    <row r="231" spans="1:12" ht="30" customHeight="1" x14ac:dyDescent="0.2">
      <c r="A231" s="18">
        <v>13</v>
      </c>
      <c r="B231" s="23" t="s">
        <v>132</v>
      </c>
      <c r="C231" s="20" t="s">
        <v>13</v>
      </c>
      <c r="D231" s="18">
        <v>1</v>
      </c>
      <c r="E231" s="91"/>
      <c r="F231" s="26">
        <f t="shared" si="23"/>
        <v>0</v>
      </c>
      <c r="G231" s="24"/>
      <c r="H231" s="24"/>
      <c r="I231" s="24"/>
      <c r="J231" s="24"/>
      <c r="K231" s="24"/>
      <c r="L231" s="152" t="s">
        <v>131</v>
      </c>
    </row>
    <row r="232" spans="1:12" ht="15" customHeight="1" x14ac:dyDescent="0.2">
      <c r="A232" s="18">
        <v>14</v>
      </c>
      <c r="B232" s="19" t="s">
        <v>133</v>
      </c>
      <c r="C232" s="20" t="s">
        <v>13</v>
      </c>
      <c r="D232" s="18">
        <v>2</v>
      </c>
      <c r="E232" s="91"/>
      <c r="F232" s="26">
        <f t="shared" si="23"/>
        <v>0</v>
      </c>
      <c r="G232" s="31" t="s">
        <v>181</v>
      </c>
      <c r="H232" s="114" t="s">
        <v>187</v>
      </c>
      <c r="I232" s="18">
        <v>2</v>
      </c>
      <c r="J232" s="91"/>
      <c r="K232" s="81">
        <f t="shared" ref="K232:K234" si="25">I232*J232</f>
        <v>0</v>
      </c>
      <c r="L232" s="153"/>
    </row>
    <row r="233" spans="1:12" ht="30" customHeight="1" x14ac:dyDescent="0.2">
      <c r="A233" s="18">
        <v>15</v>
      </c>
      <c r="B233" s="19" t="s">
        <v>134</v>
      </c>
      <c r="C233" s="20" t="s">
        <v>13</v>
      </c>
      <c r="D233" s="18">
        <v>2</v>
      </c>
      <c r="E233" s="91"/>
      <c r="F233" s="26">
        <f t="shared" si="23"/>
        <v>0</v>
      </c>
      <c r="G233" s="31" t="s">
        <v>135</v>
      </c>
      <c r="H233" s="114" t="s">
        <v>187</v>
      </c>
      <c r="I233" s="18">
        <v>2</v>
      </c>
      <c r="J233" s="91"/>
      <c r="K233" s="81">
        <f t="shared" si="25"/>
        <v>0</v>
      </c>
      <c r="L233" s="155"/>
    </row>
    <row r="234" spans="1:12" ht="15" customHeight="1" x14ac:dyDescent="0.2">
      <c r="A234" s="18">
        <v>16</v>
      </c>
      <c r="B234" s="19" t="s">
        <v>136</v>
      </c>
      <c r="C234" s="20" t="s">
        <v>13</v>
      </c>
      <c r="D234" s="18">
        <v>2</v>
      </c>
      <c r="E234" s="91"/>
      <c r="F234" s="26">
        <f t="shared" si="23"/>
        <v>0</v>
      </c>
      <c r="G234" s="31" t="s">
        <v>182</v>
      </c>
      <c r="H234" s="114" t="s">
        <v>187</v>
      </c>
      <c r="I234" s="18">
        <v>2</v>
      </c>
      <c r="J234" s="91"/>
      <c r="K234" s="81">
        <f t="shared" si="25"/>
        <v>0</v>
      </c>
      <c r="L234" s="153"/>
    </row>
    <row r="235" spans="1:12" ht="15" customHeight="1" x14ac:dyDescent="0.2">
      <c r="A235" s="18">
        <v>17</v>
      </c>
      <c r="B235" s="19" t="s">
        <v>137</v>
      </c>
      <c r="C235" s="20" t="s">
        <v>13</v>
      </c>
      <c r="D235" s="18">
        <v>1</v>
      </c>
      <c r="E235" s="91"/>
      <c r="F235" s="26">
        <f>D235*E235</f>
        <v>0</v>
      </c>
      <c r="G235" s="22"/>
      <c r="H235" s="22"/>
      <c r="I235" s="22"/>
      <c r="J235" s="22"/>
      <c r="K235" s="22"/>
      <c r="L235" s="152" t="s">
        <v>131</v>
      </c>
    </row>
    <row r="236" spans="1:12" ht="15" customHeight="1" x14ac:dyDescent="0.2">
      <c r="A236" s="18"/>
      <c r="B236" s="53" t="s">
        <v>172</v>
      </c>
      <c r="C236" s="20"/>
      <c r="D236" s="18"/>
      <c r="E236" s="20"/>
      <c r="F236" s="75">
        <f>SUM(F206:F235)</f>
        <v>0</v>
      </c>
      <c r="G236" s="22"/>
      <c r="H236" s="22"/>
      <c r="I236" s="22"/>
      <c r="J236" s="22"/>
      <c r="K236" s="132">
        <f>SUM(K206:K235)</f>
        <v>0</v>
      </c>
      <c r="L236" s="152"/>
    </row>
    <row r="237" spans="1:12" ht="16.5" customHeight="1" x14ac:dyDescent="0.2">
      <c r="A237" s="56"/>
      <c r="B237" s="190" t="s">
        <v>138</v>
      </c>
      <c r="C237" s="190"/>
      <c r="D237" s="190"/>
      <c r="E237" s="190"/>
      <c r="F237" s="190"/>
      <c r="G237" s="190"/>
      <c r="H237" s="190"/>
      <c r="I237" s="190"/>
      <c r="J237" s="190"/>
      <c r="K237" s="190"/>
      <c r="L237" s="190"/>
    </row>
    <row r="238" spans="1:12" ht="23.1" customHeight="1" x14ac:dyDescent="0.2">
      <c r="A238" s="27">
        <v>1</v>
      </c>
      <c r="B238" s="28" t="s">
        <v>103</v>
      </c>
      <c r="C238" s="29" t="s">
        <v>10</v>
      </c>
      <c r="D238" s="30">
        <v>2.5</v>
      </c>
      <c r="E238" s="92"/>
      <c r="F238" s="52">
        <f>D238*E238</f>
        <v>0</v>
      </c>
      <c r="G238" s="31" t="s">
        <v>245</v>
      </c>
      <c r="H238" s="32" t="s">
        <v>244</v>
      </c>
      <c r="I238" s="33">
        <v>2</v>
      </c>
      <c r="J238" s="83"/>
      <c r="K238" s="81">
        <f t="shared" ref="K238:K240" si="26">I238*J238</f>
        <v>0</v>
      </c>
      <c r="L238" s="162" t="s">
        <v>139</v>
      </c>
    </row>
    <row r="239" spans="1:12" ht="19.5" customHeight="1" x14ac:dyDescent="0.2">
      <c r="A239" s="27"/>
      <c r="B239" s="28"/>
      <c r="C239" s="29"/>
      <c r="D239" s="30"/>
      <c r="E239" s="92"/>
      <c r="F239" s="52"/>
      <c r="G239" s="23" t="s">
        <v>196</v>
      </c>
      <c r="H239" s="114" t="s">
        <v>187</v>
      </c>
      <c r="I239" s="33">
        <v>1</v>
      </c>
      <c r="J239" s="83"/>
      <c r="K239" s="81">
        <f t="shared" si="26"/>
        <v>0</v>
      </c>
      <c r="L239" s="163"/>
    </row>
    <row r="240" spans="1:12" ht="17.45" customHeight="1" x14ac:dyDescent="0.2">
      <c r="A240" s="27"/>
      <c r="B240" s="28"/>
      <c r="C240" s="29"/>
      <c r="D240" s="30"/>
      <c r="E240" s="92"/>
      <c r="F240" s="52"/>
      <c r="G240" s="23" t="s">
        <v>194</v>
      </c>
      <c r="H240" s="114" t="s">
        <v>195</v>
      </c>
      <c r="I240" s="33">
        <v>15</v>
      </c>
      <c r="J240" s="83"/>
      <c r="K240" s="81">
        <f t="shared" si="26"/>
        <v>0</v>
      </c>
      <c r="L240" s="164"/>
    </row>
    <row r="241" spans="1:12" ht="30.95" customHeight="1" x14ac:dyDescent="0.2">
      <c r="A241" s="18">
        <v>2</v>
      </c>
      <c r="B241" s="23" t="s">
        <v>140</v>
      </c>
      <c r="C241" s="20" t="s">
        <v>13</v>
      </c>
      <c r="D241" s="18">
        <v>1</v>
      </c>
      <c r="E241" s="91"/>
      <c r="F241" s="52">
        <f t="shared" ref="F241:F258" si="27">D241*E241</f>
        <v>0</v>
      </c>
      <c r="G241" s="24"/>
      <c r="H241" s="24"/>
      <c r="I241" s="24"/>
      <c r="J241" s="24"/>
      <c r="K241" s="24"/>
      <c r="L241" s="152" t="s">
        <v>23</v>
      </c>
    </row>
    <row r="242" spans="1:12" ht="22.5" customHeight="1" x14ac:dyDescent="0.2">
      <c r="A242" s="18">
        <v>3</v>
      </c>
      <c r="B242" s="19" t="s">
        <v>26</v>
      </c>
      <c r="C242" s="20" t="s">
        <v>10</v>
      </c>
      <c r="D242" s="18">
        <v>9</v>
      </c>
      <c r="E242" s="91"/>
      <c r="F242" s="52">
        <f t="shared" si="27"/>
        <v>0</v>
      </c>
      <c r="G242" s="24"/>
      <c r="H242" s="24"/>
      <c r="I242" s="24"/>
      <c r="J242" s="24"/>
      <c r="K242" s="24"/>
      <c r="L242" s="154" t="s">
        <v>27</v>
      </c>
    </row>
    <row r="243" spans="1:12" ht="31.5" customHeight="1" x14ac:dyDescent="0.2">
      <c r="A243" s="18">
        <v>4</v>
      </c>
      <c r="B243" s="23" t="s">
        <v>28</v>
      </c>
      <c r="C243" s="20" t="s">
        <v>10</v>
      </c>
      <c r="D243" s="18">
        <v>9</v>
      </c>
      <c r="E243" s="91"/>
      <c r="F243" s="52">
        <f t="shared" si="27"/>
        <v>0</v>
      </c>
      <c r="G243" s="35" t="s">
        <v>29</v>
      </c>
      <c r="H243" s="36" t="s">
        <v>30</v>
      </c>
      <c r="I243" s="71">
        <v>1.8</v>
      </c>
      <c r="J243" s="87"/>
      <c r="K243" s="81">
        <f t="shared" ref="K243:K257" si="28">I243*J243</f>
        <v>0</v>
      </c>
      <c r="L243" s="155"/>
    </row>
    <row r="244" spans="1:12" ht="27.95" customHeight="1" x14ac:dyDescent="0.2">
      <c r="A244" s="18">
        <v>5</v>
      </c>
      <c r="B244" s="23" t="s">
        <v>56</v>
      </c>
      <c r="C244" s="20" t="s">
        <v>10</v>
      </c>
      <c r="D244" s="18">
        <v>9</v>
      </c>
      <c r="E244" s="91"/>
      <c r="F244" s="52">
        <f t="shared" si="27"/>
        <v>0</v>
      </c>
      <c r="G244" s="35" t="s">
        <v>32</v>
      </c>
      <c r="H244" s="36" t="s">
        <v>30</v>
      </c>
      <c r="I244" s="86">
        <v>2.25</v>
      </c>
      <c r="J244" s="115"/>
      <c r="K244" s="81">
        <f t="shared" si="28"/>
        <v>0</v>
      </c>
      <c r="L244" s="155"/>
    </row>
    <row r="245" spans="1:12" ht="40.700000000000003" customHeight="1" x14ac:dyDescent="0.2">
      <c r="A245" s="27">
        <v>6</v>
      </c>
      <c r="B245" s="28" t="s">
        <v>38</v>
      </c>
      <c r="C245" s="29" t="s">
        <v>10</v>
      </c>
      <c r="D245" s="30">
        <v>1.2</v>
      </c>
      <c r="E245" s="92"/>
      <c r="F245" s="52">
        <f t="shared" si="27"/>
        <v>0</v>
      </c>
      <c r="G245" s="23" t="s">
        <v>39</v>
      </c>
      <c r="H245" s="57" t="s">
        <v>35</v>
      </c>
      <c r="I245" s="18">
        <v>5</v>
      </c>
      <c r="J245" s="87"/>
      <c r="K245" s="81">
        <f t="shared" si="28"/>
        <v>0</v>
      </c>
      <c r="L245" s="152" t="s">
        <v>40</v>
      </c>
    </row>
    <row r="246" spans="1:12" ht="20.45" customHeight="1" x14ac:dyDescent="0.2">
      <c r="A246" s="27"/>
      <c r="B246" s="28"/>
      <c r="C246" s="29"/>
      <c r="D246" s="30"/>
      <c r="E246" s="92"/>
      <c r="F246" s="52"/>
      <c r="G246" s="72" t="s">
        <v>186</v>
      </c>
      <c r="H246" s="73" t="s">
        <v>187</v>
      </c>
      <c r="I246" s="107">
        <v>20</v>
      </c>
      <c r="J246" s="107"/>
      <c r="K246" s="81">
        <f t="shared" si="28"/>
        <v>0</v>
      </c>
      <c r="L246" s="152"/>
    </row>
    <row r="247" spans="1:12" ht="20.45" customHeight="1" x14ac:dyDescent="0.2">
      <c r="A247" s="27"/>
      <c r="B247" s="28"/>
      <c r="C247" s="29"/>
      <c r="D247" s="30"/>
      <c r="E247" s="92"/>
      <c r="F247" s="52"/>
      <c r="G247" s="72" t="s">
        <v>188</v>
      </c>
      <c r="H247" s="73" t="s">
        <v>187</v>
      </c>
      <c r="I247" s="107">
        <v>20</v>
      </c>
      <c r="J247" s="107"/>
      <c r="K247" s="81">
        <f t="shared" si="28"/>
        <v>0</v>
      </c>
      <c r="L247" s="152"/>
    </row>
    <row r="248" spans="1:12" ht="15.95" customHeight="1" x14ac:dyDescent="0.2">
      <c r="A248" s="27"/>
      <c r="B248" s="28"/>
      <c r="C248" s="29"/>
      <c r="D248" s="30"/>
      <c r="E248" s="92"/>
      <c r="F248" s="52"/>
      <c r="G248" s="72" t="s">
        <v>189</v>
      </c>
      <c r="H248" s="73" t="s">
        <v>187</v>
      </c>
      <c r="I248" s="107">
        <v>25</v>
      </c>
      <c r="J248" s="107"/>
      <c r="K248" s="81">
        <f t="shared" si="28"/>
        <v>0</v>
      </c>
      <c r="L248" s="152"/>
    </row>
    <row r="249" spans="1:12" ht="18.95" customHeight="1" x14ac:dyDescent="0.2">
      <c r="A249" s="27"/>
      <c r="B249" s="28"/>
      <c r="C249" s="29"/>
      <c r="D249" s="30"/>
      <c r="E249" s="92"/>
      <c r="F249" s="52"/>
      <c r="G249" s="72" t="s">
        <v>190</v>
      </c>
      <c r="H249" s="73" t="s">
        <v>187</v>
      </c>
      <c r="I249" s="107">
        <v>7</v>
      </c>
      <c r="J249" s="107"/>
      <c r="K249" s="81">
        <f t="shared" si="28"/>
        <v>0</v>
      </c>
      <c r="L249" s="152"/>
    </row>
    <row r="250" spans="1:12" ht="18.95" customHeight="1" x14ac:dyDescent="0.2">
      <c r="A250" s="27"/>
      <c r="B250" s="28"/>
      <c r="C250" s="29"/>
      <c r="D250" s="30"/>
      <c r="E250" s="92"/>
      <c r="F250" s="52"/>
      <c r="G250" s="72" t="s">
        <v>191</v>
      </c>
      <c r="H250" s="73" t="s">
        <v>187</v>
      </c>
      <c r="I250" s="107">
        <v>4</v>
      </c>
      <c r="J250" s="107"/>
      <c r="K250" s="81">
        <f t="shared" si="28"/>
        <v>0</v>
      </c>
      <c r="L250" s="152"/>
    </row>
    <row r="251" spans="1:12" ht="18" customHeight="1" x14ac:dyDescent="0.2">
      <c r="A251" s="27"/>
      <c r="B251" s="28"/>
      <c r="C251" s="29"/>
      <c r="D251" s="30"/>
      <c r="E251" s="92"/>
      <c r="F251" s="52"/>
      <c r="G251" s="72" t="s">
        <v>192</v>
      </c>
      <c r="H251" s="73" t="s">
        <v>187</v>
      </c>
      <c r="I251" s="107">
        <v>4</v>
      </c>
      <c r="J251" s="107"/>
      <c r="K251" s="81">
        <f t="shared" si="28"/>
        <v>0</v>
      </c>
      <c r="L251" s="152"/>
    </row>
    <row r="252" spans="1:12" ht="21" customHeight="1" x14ac:dyDescent="0.2">
      <c r="A252" s="27"/>
      <c r="B252" s="28"/>
      <c r="C252" s="29"/>
      <c r="D252" s="30"/>
      <c r="E252" s="92"/>
      <c r="F252" s="52"/>
      <c r="G252" s="72" t="s">
        <v>193</v>
      </c>
      <c r="H252" s="73" t="s">
        <v>187</v>
      </c>
      <c r="I252" s="107">
        <v>4</v>
      </c>
      <c r="J252" s="107"/>
      <c r="K252" s="81">
        <f t="shared" si="28"/>
        <v>0</v>
      </c>
      <c r="L252" s="152"/>
    </row>
    <row r="253" spans="1:12" ht="20.100000000000001" customHeight="1" x14ac:dyDescent="0.2">
      <c r="A253" s="27"/>
      <c r="B253" s="28"/>
      <c r="C253" s="29"/>
      <c r="D253" s="30"/>
      <c r="E253" s="92"/>
      <c r="F253" s="52"/>
      <c r="G253" s="23"/>
      <c r="H253" s="57"/>
      <c r="I253" s="27"/>
      <c r="J253" s="57"/>
      <c r="K253" s="27"/>
      <c r="L253" s="152"/>
    </row>
    <row r="254" spans="1:12" ht="27.2" customHeight="1" x14ac:dyDescent="0.2">
      <c r="A254" s="18">
        <v>7</v>
      </c>
      <c r="B254" s="19" t="s">
        <v>41</v>
      </c>
      <c r="C254" s="40" t="s">
        <v>187</v>
      </c>
      <c r="D254" s="18">
        <v>6</v>
      </c>
      <c r="E254" s="91"/>
      <c r="F254" s="52">
        <f t="shared" si="27"/>
        <v>0</v>
      </c>
      <c r="G254" s="35" t="s">
        <v>107</v>
      </c>
      <c r="H254" s="58" t="s">
        <v>18</v>
      </c>
      <c r="I254" s="18">
        <v>1</v>
      </c>
      <c r="J254" s="91"/>
      <c r="K254" s="81">
        <f t="shared" si="28"/>
        <v>0</v>
      </c>
      <c r="L254" s="155"/>
    </row>
    <row r="255" spans="1:12" ht="21.95" customHeight="1" x14ac:dyDescent="0.2">
      <c r="A255" s="27">
        <v>8</v>
      </c>
      <c r="B255" s="28" t="s">
        <v>37</v>
      </c>
      <c r="C255" s="29" t="s">
        <v>16</v>
      </c>
      <c r="D255" s="30">
        <v>3.6</v>
      </c>
      <c r="E255" s="92"/>
      <c r="F255" s="52">
        <f t="shared" si="27"/>
        <v>0</v>
      </c>
      <c r="G255" s="31" t="s">
        <v>270</v>
      </c>
      <c r="H255" s="40" t="s">
        <v>217</v>
      </c>
      <c r="I255" s="33">
        <v>4</v>
      </c>
      <c r="J255" s="61"/>
      <c r="K255" s="81">
        <f t="shared" si="28"/>
        <v>0</v>
      </c>
      <c r="L255" s="154"/>
    </row>
    <row r="256" spans="1:12" ht="21.95" customHeight="1" x14ac:dyDescent="0.2">
      <c r="A256" s="27"/>
      <c r="B256" s="28"/>
      <c r="C256" s="29"/>
      <c r="D256" s="30"/>
      <c r="E256" s="92"/>
      <c r="F256" s="52"/>
      <c r="G256" s="31" t="s">
        <v>236</v>
      </c>
      <c r="H256" s="20" t="s">
        <v>18</v>
      </c>
      <c r="I256" s="33">
        <v>4</v>
      </c>
      <c r="J256" s="61"/>
      <c r="K256" s="81">
        <f t="shared" si="28"/>
        <v>0</v>
      </c>
      <c r="L256" s="154"/>
    </row>
    <row r="257" spans="1:12" ht="18" customHeight="1" x14ac:dyDescent="0.2">
      <c r="A257" s="27"/>
      <c r="B257" s="28"/>
      <c r="C257" s="29"/>
      <c r="D257" s="30"/>
      <c r="E257" s="92"/>
      <c r="F257" s="52"/>
      <c r="G257" s="31" t="s">
        <v>203</v>
      </c>
      <c r="H257" s="40" t="s">
        <v>216</v>
      </c>
      <c r="I257" s="33">
        <v>1</v>
      </c>
      <c r="J257" s="113"/>
      <c r="K257" s="81">
        <f t="shared" si="28"/>
        <v>0</v>
      </c>
      <c r="L257" s="154"/>
    </row>
    <row r="258" spans="1:12" ht="15" customHeight="1" x14ac:dyDescent="0.2">
      <c r="A258" s="18">
        <v>9</v>
      </c>
      <c r="B258" s="19" t="s">
        <v>141</v>
      </c>
      <c r="C258" s="20" t="s">
        <v>13</v>
      </c>
      <c r="D258" s="18">
        <v>1</v>
      </c>
      <c r="E258" s="91"/>
      <c r="F258" s="52">
        <f t="shared" si="27"/>
        <v>0</v>
      </c>
      <c r="G258" s="22"/>
      <c r="H258" s="22"/>
      <c r="I258" s="22"/>
      <c r="J258" s="22"/>
      <c r="K258" s="22"/>
      <c r="L258" s="152" t="s">
        <v>131</v>
      </c>
    </row>
    <row r="259" spans="1:12" ht="18.95" customHeight="1" x14ac:dyDescent="0.2">
      <c r="A259" s="18"/>
      <c r="B259" s="53" t="s">
        <v>172</v>
      </c>
      <c r="C259" s="20"/>
      <c r="D259" s="18"/>
      <c r="E259" s="91"/>
      <c r="F259" s="110">
        <f>SUM(F238:F258)</f>
        <v>0</v>
      </c>
      <c r="G259" s="22"/>
      <c r="H259" s="22"/>
      <c r="I259" s="22"/>
      <c r="J259" s="22"/>
      <c r="K259" s="116">
        <f>SUM(K238:K258)</f>
        <v>0</v>
      </c>
      <c r="L259" s="152"/>
    </row>
    <row r="260" spans="1:12" ht="16.5" customHeight="1" x14ac:dyDescent="0.2">
      <c r="A260" s="56"/>
      <c r="B260" s="190" t="s">
        <v>142</v>
      </c>
      <c r="C260" s="190"/>
      <c r="D260" s="190"/>
      <c r="E260" s="190"/>
      <c r="F260" s="190"/>
      <c r="G260" s="190"/>
      <c r="H260" s="190"/>
      <c r="I260" s="190"/>
      <c r="J260" s="190"/>
      <c r="K260" s="190"/>
      <c r="L260" s="190"/>
    </row>
    <row r="261" spans="1:12" ht="25.5" customHeight="1" x14ac:dyDescent="0.2">
      <c r="A261" s="18">
        <v>1</v>
      </c>
      <c r="B261" s="19" t="s">
        <v>26</v>
      </c>
      <c r="C261" s="20" t="s">
        <v>10</v>
      </c>
      <c r="D261" s="18">
        <v>48</v>
      </c>
      <c r="E261" s="91"/>
      <c r="F261" s="117">
        <f>D261*E261</f>
        <v>0</v>
      </c>
      <c r="G261" s="24"/>
      <c r="H261" s="24"/>
      <c r="I261" s="24"/>
      <c r="J261" s="24"/>
      <c r="K261" s="24"/>
      <c r="L261" s="154" t="s">
        <v>27</v>
      </c>
    </row>
    <row r="262" spans="1:12" ht="30" customHeight="1" x14ac:dyDescent="0.2">
      <c r="A262" s="18">
        <v>2</v>
      </c>
      <c r="B262" s="23" t="s">
        <v>28</v>
      </c>
      <c r="C262" s="20" t="s">
        <v>10</v>
      </c>
      <c r="D262" s="18">
        <v>48</v>
      </c>
      <c r="E262" s="91"/>
      <c r="F262" s="117">
        <f t="shared" ref="F262:F264" si="29">D262*E262</f>
        <v>0</v>
      </c>
      <c r="G262" s="35" t="s">
        <v>29</v>
      </c>
      <c r="H262" s="36" t="s">
        <v>30</v>
      </c>
      <c r="I262" s="71">
        <v>9.6</v>
      </c>
      <c r="J262" s="87"/>
      <c r="K262" s="81">
        <f t="shared" ref="K262:K267" si="30">I262*J262</f>
        <v>0</v>
      </c>
      <c r="L262" s="155"/>
    </row>
    <row r="263" spans="1:12" ht="30" customHeight="1" x14ac:dyDescent="0.2">
      <c r="A263" s="18">
        <v>3</v>
      </c>
      <c r="B263" s="23" t="s">
        <v>56</v>
      </c>
      <c r="C263" s="20" t="s">
        <v>10</v>
      </c>
      <c r="D263" s="18">
        <v>48</v>
      </c>
      <c r="E263" s="91"/>
      <c r="F263" s="117">
        <f t="shared" si="29"/>
        <v>0</v>
      </c>
      <c r="G263" s="35" t="s">
        <v>32</v>
      </c>
      <c r="H263" s="36" t="s">
        <v>30</v>
      </c>
      <c r="I263" s="37">
        <v>12</v>
      </c>
      <c r="J263" s="115"/>
      <c r="K263" s="81">
        <f t="shared" si="30"/>
        <v>0</v>
      </c>
      <c r="L263" s="155"/>
    </row>
    <row r="264" spans="1:12" ht="21" customHeight="1" x14ac:dyDescent="0.2">
      <c r="A264" s="27">
        <v>4</v>
      </c>
      <c r="B264" s="28" t="s">
        <v>37</v>
      </c>
      <c r="C264" s="29" t="s">
        <v>16</v>
      </c>
      <c r="D264" s="30">
        <v>19.2</v>
      </c>
      <c r="E264" s="92"/>
      <c r="F264" s="117">
        <f t="shared" si="29"/>
        <v>0</v>
      </c>
      <c r="G264" s="31" t="s">
        <v>237</v>
      </c>
      <c r="H264" s="40" t="s">
        <v>217</v>
      </c>
      <c r="I264" s="33">
        <v>19.2</v>
      </c>
      <c r="J264" s="83"/>
      <c r="K264" s="81">
        <f t="shared" si="30"/>
        <v>0</v>
      </c>
      <c r="L264" s="154"/>
    </row>
    <row r="265" spans="1:12" ht="24.6" customHeight="1" x14ac:dyDescent="0.2">
      <c r="A265" s="27"/>
      <c r="B265" s="28"/>
      <c r="C265" s="29"/>
      <c r="D265" s="30"/>
      <c r="E265" s="92"/>
      <c r="F265" s="117"/>
      <c r="G265" s="31" t="s">
        <v>236</v>
      </c>
      <c r="H265" s="20" t="s">
        <v>18</v>
      </c>
      <c r="I265" s="33">
        <v>3</v>
      </c>
      <c r="J265" s="83"/>
      <c r="K265" s="81">
        <f t="shared" si="30"/>
        <v>0</v>
      </c>
      <c r="L265" s="154"/>
    </row>
    <row r="266" spans="1:12" ht="21.95" customHeight="1" x14ac:dyDescent="0.2">
      <c r="A266" s="27"/>
      <c r="B266" s="28"/>
      <c r="C266" s="29"/>
      <c r="D266" s="30"/>
      <c r="E266" s="92"/>
      <c r="F266" s="117"/>
      <c r="G266" s="31" t="s">
        <v>213</v>
      </c>
      <c r="H266" s="20" t="s">
        <v>18</v>
      </c>
      <c r="I266" s="33">
        <v>1</v>
      </c>
      <c r="J266" s="83"/>
      <c r="K266" s="81">
        <f t="shared" si="30"/>
        <v>0</v>
      </c>
      <c r="L266" s="154"/>
    </row>
    <row r="267" spans="1:12" ht="22.5" customHeight="1" x14ac:dyDescent="0.2">
      <c r="A267" s="27"/>
      <c r="B267" s="28"/>
      <c r="C267" s="29"/>
      <c r="D267" s="30"/>
      <c r="E267" s="92"/>
      <c r="F267" s="117"/>
      <c r="G267" s="31" t="s">
        <v>203</v>
      </c>
      <c r="H267" s="40" t="s">
        <v>216</v>
      </c>
      <c r="I267" s="33">
        <v>5</v>
      </c>
      <c r="J267" s="83"/>
      <c r="K267" s="81">
        <f t="shared" si="30"/>
        <v>0</v>
      </c>
      <c r="L267" s="154"/>
    </row>
    <row r="268" spans="1:12" ht="22.5" customHeight="1" x14ac:dyDescent="0.2">
      <c r="A268" s="43"/>
      <c r="B268" s="41" t="s">
        <v>172</v>
      </c>
      <c r="C268" s="42"/>
      <c r="D268" s="47"/>
      <c r="E268" s="42"/>
      <c r="F268" s="75">
        <f>SUM(F261:F264)</f>
        <v>0</v>
      </c>
      <c r="G268" s="23"/>
      <c r="H268" s="39"/>
      <c r="I268" s="33"/>
      <c r="J268" s="39"/>
      <c r="K268" s="79">
        <f>SUM(K262:K267)</f>
        <v>0</v>
      </c>
      <c r="L268" s="154"/>
    </row>
    <row r="269" spans="1:12" ht="17.850000000000001" customHeight="1" x14ac:dyDescent="0.2">
      <c r="A269" s="187" t="s">
        <v>143</v>
      </c>
      <c r="B269" s="187"/>
      <c r="C269" s="187"/>
      <c r="D269" s="187"/>
      <c r="E269" s="187"/>
      <c r="F269" s="187"/>
      <c r="G269" s="187"/>
      <c r="H269" s="187"/>
      <c r="I269" s="187"/>
      <c r="J269" s="187"/>
      <c r="K269" s="187"/>
      <c r="L269" s="187"/>
    </row>
    <row r="270" spans="1:12" ht="15" customHeight="1" x14ac:dyDescent="0.2">
      <c r="A270" s="18">
        <v>1</v>
      </c>
      <c r="B270" s="19" t="s">
        <v>81</v>
      </c>
      <c r="C270" s="20" t="s">
        <v>18</v>
      </c>
      <c r="D270" s="18">
        <v>10</v>
      </c>
      <c r="E270" s="91"/>
      <c r="F270" s="26">
        <f>D270*E270</f>
        <v>0</v>
      </c>
      <c r="G270" s="22"/>
      <c r="H270" s="22"/>
      <c r="I270" s="22"/>
      <c r="J270" s="22"/>
      <c r="K270" s="22"/>
      <c r="L270" s="153"/>
    </row>
    <row r="271" spans="1:12" ht="15" customHeight="1" x14ac:dyDescent="0.2">
      <c r="A271" s="18">
        <v>2</v>
      </c>
      <c r="B271" s="19" t="s">
        <v>60</v>
      </c>
      <c r="C271" s="20" t="s">
        <v>18</v>
      </c>
      <c r="D271" s="18">
        <v>4</v>
      </c>
      <c r="E271" s="91"/>
      <c r="F271" s="26">
        <f t="shared" ref="F271:F280" si="31">D271*E271</f>
        <v>0</v>
      </c>
      <c r="G271" s="22"/>
      <c r="H271" s="22"/>
      <c r="I271" s="22"/>
      <c r="J271" s="22"/>
      <c r="K271" s="22"/>
      <c r="L271" s="153"/>
    </row>
    <row r="272" spans="1:12" ht="21.6" customHeight="1" x14ac:dyDescent="0.2">
      <c r="A272" s="27">
        <v>3</v>
      </c>
      <c r="B272" s="28" t="s">
        <v>63</v>
      </c>
      <c r="C272" s="29" t="s">
        <v>13</v>
      </c>
      <c r="D272" s="27">
        <v>2</v>
      </c>
      <c r="E272" s="92"/>
      <c r="F272" s="26">
        <f t="shared" si="31"/>
        <v>0</v>
      </c>
      <c r="G272" s="31" t="s">
        <v>273</v>
      </c>
      <c r="H272" s="36" t="s">
        <v>187</v>
      </c>
      <c r="I272" s="33">
        <v>2</v>
      </c>
      <c r="J272" s="103"/>
      <c r="K272" s="81">
        <f t="shared" ref="K272:K278" si="32">I272*J272</f>
        <v>0</v>
      </c>
      <c r="L272" s="165" t="s">
        <v>144</v>
      </c>
    </row>
    <row r="273" spans="1:12" ht="21.6" customHeight="1" x14ac:dyDescent="0.2">
      <c r="A273" s="27"/>
      <c r="B273" s="28"/>
      <c r="C273" s="29"/>
      <c r="D273" s="27"/>
      <c r="E273" s="92"/>
      <c r="F273" s="26"/>
      <c r="G273" s="31" t="s">
        <v>271</v>
      </c>
      <c r="H273" s="36" t="s">
        <v>187</v>
      </c>
      <c r="I273" s="33">
        <v>2</v>
      </c>
      <c r="J273" s="103"/>
      <c r="K273" s="81">
        <f t="shared" si="32"/>
        <v>0</v>
      </c>
      <c r="L273" s="166"/>
    </row>
    <row r="274" spans="1:12" ht="21.6" customHeight="1" x14ac:dyDescent="0.2">
      <c r="A274" s="27"/>
      <c r="B274" s="28"/>
      <c r="C274" s="29"/>
      <c r="D274" s="27"/>
      <c r="E274" s="92"/>
      <c r="F274" s="26"/>
      <c r="G274" s="31" t="s">
        <v>272</v>
      </c>
      <c r="H274" s="36" t="s">
        <v>187</v>
      </c>
      <c r="I274" s="33">
        <v>2</v>
      </c>
      <c r="J274" s="103"/>
      <c r="K274" s="81">
        <f t="shared" si="32"/>
        <v>0</v>
      </c>
      <c r="L274" s="166"/>
    </row>
    <row r="275" spans="1:12" ht="20.100000000000001" customHeight="1" x14ac:dyDescent="0.2">
      <c r="A275" s="27"/>
      <c r="B275" s="28"/>
      <c r="C275" s="29"/>
      <c r="D275" s="27"/>
      <c r="E275" s="92"/>
      <c r="F275" s="26"/>
      <c r="G275" s="31" t="s">
        <v>221</v>
      </c>
      <c r="H275" s="36" t="s">
        <v>187</v>
      </c>
      <c r="I275" s="33">
        <v>2</v>
      </c>
      <c r="J275" s="103"/>
      <c r="K275" s="81">
        <f t="shared" si="32"/>
        <v>0</v>
      </c>
      <c r="L275" s="167"/>
    </row>
    <row r="276" spans="1:12" ht="21" customHeight="1" x14ac:dyDescent="0.2">
      <c r="A276" s="27">
        <v>4</v>
      </c>
      <c r="B276" s="28" t="s">
        <v>63</v>
      </c>
      <c r="C276" s="29" t="s">
        <v>13</v>
      </c>
      <c r="D276" s="27">
        <v>5</v>
      </c>
      <c r="E276" s="92"/>
      <c r="F276" s="26">
        <f t="shared" si="31"/>
        <v>0</v>
      </c>
      <c r="G276" s="31" t="s">
        <v>274</v>
      </c>
      <c r="H276" s="36" t="s">
        <v>187</v>
      </c>
      <c r="I276" s="33">
        <v>5</v>
      </c>
      <c r="J276" s="49"/>
      <c r="K276" s="81">
        <f t="shared" si="32"/>
        <v>0</v>
      </c>
      <c r="L276" s="162" t="s">
        <v>145</v>
      </c>
    </row>
    <row r="277" spans="1:12" ht="17.100000000000001" customHeight="1" x14ac:dyDescent="0.2">
      <c r="A277" s="27"/>
      <c r="B277" s="28"/>
      <c r="C277" s="29"/>
      <c r="D277" s="27"/>
      <c r="E277" s="92"/>
      <c r="F277" s="26"/>
      <c r="G277" s="31" t="s">
        <v>271</v>
      </c>
      <c r="H277" s="36" t="s">
        <v>187</v>
      </c>
      <c r="I277" s="33">
        <v>5</v>
      </c>
      <c r="J277" s="49"/>
      <c r="K277" s="81">
        <f t="shared" si="32"/>
        <v>0</v>
      </c>
      <c r="L277" s="163"/>
    </row>
    <row r="278" spans="1:12" ht="18.95" customHeight="1" x14ac:dyDescent="0.2">
      <c r="A278" s="27"/>
      <c r="B278" s="28"/>
      <c r="C278" s="29"/>
      <c r="D278" s="27"/>
      <c r="E278" s="92"/>
      <c r="F278" s="26"/>
      <c r="G278" s="31" t="s">
        <v>272</v>
      </c>
      <c r="H278" s="36" t="s">
        <v>187</v>
      </c>
      <c r="I278" s="33">
        <v>5</v>
      </c>
      <c r="J278" s="49"/>
      <c r="K278" s="81">
        <f t="shared" si="32"/>
        <v>0</v>
      </c>
      <c r="L278" s="163"/>
    </row>
    <row r="279" spans="1:12" ht="18" customHeight="1" x14ac:dyDescent="0.2">
      <c r="A279" s="27"/>
      <c r="B279" s="28"/>
      <c r="C279" s="29"/>
      <c r="D279" s="27"/>
      <c r="E279" s="92"/>
      <c r="F279" s="26"/>
      <c r="G279" s="31" t="s">
        <v>221</v>
      </c>
      <c r="H279" s="36" t="s">
        <v>187</v>
      </c>
      <c r="I279" s="33">
        <v>5</v>
      </c>
      <c r="J279" s="49"/>
      <c r="K279" s="81">
        <f t="shared" ref="K279:K283" si="33">I279*J279</f>
        <v>0</v>
      </c>
      <c r="L279" s="164"/>
    </row>
    <row r="280" spans="1:12" ht="20.45" customHeight="1" x14ac:dyDescent="0.2">
      <c r="A280" s="27">
        <v>5</v>
      </c>
      <c r="B280" s="28" t="s">
        <v>65</v>
      </c>
      <c r="C280" s="29" t="s">
        <v>13</v>
      </c>
      <c r="D280" s="27">
        <v>5</v>
      </c>
      <c r="E280" s="92"/>
      <c r="F280" s="26">
        <f t="shared" si="31"/>
        <v>0</v>
      </c>
      <c r="G280" s="31" t="s">
        <v>275</v>
      </c>
      <c r="H280" s="36" t="s">
        <v>187</v>
      </c>
      <c r="I280" s="33">
        <v>5</v>
      </c>
      <c r="J280" s="103"/>
      <c r="K280" s="81">
        <f t="shared" si="33"/>
        <v>0</v>
      </c>
      <c r="L280" s="165" t="s">
        <v>64</v>
      </c>
    </row>
    <row r="281" spans="1:12" ht="18.95" customHeight="1" x14ac:dyDescent="0.2">
      <c r="A281" s="27"/>
      <c r="B281" s="28"/>
      <c r="C281" s="29"/>
      <c r="D281" s="27"/>
      <c r="E281" s="92"/>
      <c r="F281" s="26"/>
      <c r="G281" s="31" t="s">
        <v>271</v>
      </c>
      <c r="H281" s="36" t="s">
        <v>187</v>
      </c>
      <c r="I281" s="33">
        <v>5</v>
      </c>
      <c r="J281" s="103"/>
      <c r="K281" s="81">
        <f t="shared" si="33"/>
        <v>0</v>
      </c>
      <c r="L281" s="166"/>
    </row>
    <row r="282" spans="1:12" ht="21.6" customHeight="1" x14ac:dyDescent="0.2">
      <c r="A282" s="27"/>
      <c r="B282" s="28"/>
      <c r="C282" s="29"/>
      <c r="D282" s="27"/>
      <c r="E282" s="92"/>
      <c r="F282" s="26"/>
      <c r="G282" s="31" t="s">
        <v>272</v>
      </c>
      <c r="H282" s="36" t="s">
        <v>187</v>
      </c>
      <c r="I282" s="33">
        <v>5</v>
      </c>
      <c r="J282" s="103"/>
      <c r="K282" s="81">
        <f t="shared" si="33"/>
        <v>0</v>
      </c>
      <c r="L282" s="166"/>
    </row>
    <row r="283" spans="1:12" ht="21.6" customHeight="1" x14ac:dyDescent="0.2">
      <c r="A283" s="27"/>
      <c r="B283" s="28"/>
      <c r="C283" s="29"/>
      <c r="D283" s="27"/>
      <c r="E283" s="92"/>
      <c r="F283" s="26"/>
      <c r="G283" s="31" t="s">
        <v>221</v>
      </c>
      <c r="H283" s="36" t="s">
        <v>187</v>
      </c>
      <c r="I283" s="33">
        <v>5</v>
      </c>
      <c r="J283" s="103"/>
      <c r="K283" s="81">
        <f t="shared" si="33"/>
        <v>0</v>
      </c>
      <c r="L283" s="167"/>
    </row>
    <row r="284" spans="1:12" ht="24" customHeight="1" x14ac:dyDescent="0.2">
      <c r="A284" s="43"/>
      <c r="B284" s="41" t="s">
        <v>172</v>
      </c>
      <c r="C284" s="42"/>
      <c r="D284" s="43"/>
      <c r="E284" s="105"/>
      <c r="F284" s="75">
        <f>SUM(F270:F280)</f>
        <v>0</v>
      </c>
      <c r="G284" s="23"/>
      <c r="H284" s="34"/>
      <c r="I284" s="33"/>
      <c r="J284" s="34"/>
      <c r="K284" s="79">
        <f>SUM(K272:K283)</f>
        <v>0</v>
      </c>
      <c r="L284" s="156"/>
    </row>
    <row r="285" spans="1:12" ht="21" customHeight="1" x14ac:dyDescent="0.2">
      <c r="A285" s="192" t="s">
        <v>177</v>
      </c>
      <c r="B285" s="188"/>
      <c r="C285" s="188"/>
      <c r="D285" s="188"/>
      <c r="E285" s="188"/>
      <c r="F285" s="188"/>
      <c r="G285" s="188"/>
      <c r="H285" s="188"/>
      <c r="I285" s="188"/>
      <c r="J285" s="188"/>
      <c r="K285" s="188"/>
      <c r="L285" s="188"/>
    </row>
    <row r="286" spans="1:12" ht="18" customHeight="1" x14ac:dyDescent="0.2">
      <c r="A286" s="186" t="s">
        <v>146</v>
      </c>
      <c r="B286" s="186"/>
      <c r="C286" s="186"/>
      <c r="D286" s="186"/>
      <c r="E286" s="186"/>
      <c r="F286" s="186"/>
      <c r="G286" s="186"/>
      <c r="H286" s="186"/>
      <c r="I286" s="186"/>
      <c r="J286" s="186"/>
      <c r="K286" s="186"/>
      <c r="L286" s="186"/>
    </row>
    <row r="287" spans="1:12" ht="32.1" customHeight="1" x14ac:dyDescent="0.2">
      <c r="A287" s="18">
        <v>1</v>
      </c>
      <c r="B287" s="23" t="s">
        <v>69</v>
      </c>
      <c r="C287" s="20" t="s">
        <v>13</v>
      </c>
      <c r="D287" s="18">
        <v>1</v>
      </c>
      <c r="E287" s="91"/>
      <c r="F287" s="26">
        <f>D287*E287</f>
        <v>0</v>
      </c>
      <c r="G287" s="24"/>
      <c r="H287" s="24"/>
      <c r="I287" s="24"/>
      <c r="J287" s="24"/>
      <c r="K287" s="24"/>
      <c r="L287" s="152" t="s">
        <v>14</v>
      </c>
    </row>
    <row r="288" spans="1:12" ht="29.45" customHeight="1" x14ac:dyDescent="0.2">
      <c r="A288" s="27">
        <v>2</v>
      </c>
      <c r="B288" s="28" t="s">
        <v>147</v>
      </c>
      <c r="C288" s="29" t="s">
        <v>13</v>
      </c>
      <c r="D288" s="27">
        <v>1</v>
      </c>
      <c r="E288" s="92"/>
      <c r="F288" s="26">
        <f t="shared" ref="F288:F295" si="34">D288*E288</f>
        <v>0</v>
      </c>
      <c r="G288" s="24"/>
      <c r="H288" s="24"/>
      <c r="I288" s="24"/>
      <c r="J288" s="24"/>
      <c r="K288" s="24"/>
      <c r="L288" s="154" t="s">
        <v>148</v>
      </c>
    </row>
    <row r="289" spans="1:12" ht="27.95" customHeight="1" x14ac:dyDescent="0.2">
      <c r="A289" s="18">
        <v>3</v>
      </c>
      <c r="B289" s="23" t="s">
        <v>149</v>
      </c>
      <c r="C289" s="20" t="s">
        <v>13</v>
      </c>
      <c r="D289" s="18">
        <v>1</v>
      </c>
      <c r="E289" s="91"/>
      <c r="F289" s="26">
        <f t="shared" si="34"/>
        <v>0</v>
      </c>
      <c r="G289" s="24"/>
      <c r="H289" s="24"/>
      <c r="I289" s="24"/>
      <c r="J289" s="24"/>
      <c r="K289" s="24"/>
      <c r="L289" s="152" t="s">
        <v>131</v>
      </c>
    </row>
    <row r="290" spans="1:12" ht="18" customHeight="1" x14ac:dyDescent="0.2">
      <c r="A290" s="27">
        <v>4</v>
      </c>
      <c r="B290" s="28" t="s">
        <v>24</v>
      </c>
      <c r="C290" s="29" t="s">
        <v>10</v>
      </c>
      <c r="D290" s="27">
        <v>1</v>
      </c>
      <c r="E290" s="92"/>
      <c r="F290" s="26">
        <f t="shared" si="34"/>
        <v>0</v>
      </c>
      <c r="G290" s="31" t="s">
        <v>277</v>
      </c>
      <c r="H290" s="33" t="s">
        <v>25</v>
      </c>
      <c r="I290" s="33">
        <v>1</v>
      </c>
      <c r="J290" s="51"/>
      <c r="K290" s="81">
        <f t="shared" ref="K290:K298" si="35">I290*J290</f>
        <v>0</v>
      </c>
      <c r="L290" s="154"/>
    </row>
    <row r="291" spans="1:12" ht="18" customHeight="1" x14ac:dyDescent="0.2">
      <c r="A291" s="27"/>
      <c r="B291" s="28"/>
      <c r="C291" s="29"/>
      <c r="D291" s="27"/>
      <c r="E291" s="92"/>
      <c r="F291" s="26"/>
      <c r="G291" s="31" t="s">
        <v>276</v>
      </c>
      <c r="H291" s="51" t="s">
        <v>232</v>
      </c>
      <c r="I291" s="33">
        <v>1</v>
      </c>
      <c r="J291" s="51"/>
      <c r="K291" s="81">
        <f t="shared" si="35"/>
        <v>0</v>
      </c>
      <c r="L291" s="154"/>
    </row>
    <row r="292" spans="1:12" ht="20.45" customHeight="1" x14ac:dyDescent="0.2">
      <c r="A292" s="27"/>
      <c r="B292" s="28"/>
      <c r="C292" s="29"/>
      <c r="D292" s="27"/>
      <c r="E292" s="92"/>
      <c r="F292" s="26"/>
      <c r="G292" s="31" t="s">
        <v>234</v>
      </c>
      <c r="H292" s="51" t="s">
        <v>195</v>
      </c>
      <c r="I292" s="33">
        <v>0.75</v>
      </c>
      <c r="J292" s="51"/>
      <c r="K292" s="81">
        <f t="shared" si="35"/>
        <v>0</v>
      </c>
      <c r="L292" s="154"/>
    </row>
    <row r="293" spans="1:12" ht="15.95" customHeight="1" x14ac:dyDescent="0.2">
      <c r="A293" s="27"/>
      <c r="B293" s="28"/>
      <c r="C293" s="29"/>
      <c r="D293" s="27"/>
      <c r="E293" s="92"/>
      <c r="F293" s="26"/>
      <c r="G293" s="31" t="s">
        <v>199</v>
      </c>
      <c r="H293" s="51" t="s">
        <v>187</v>
      </c>
      <c r="I293" s="33">
        <v>2</v>
      </c>
      <c r="J293" s="51"/>
      <c r="K293" s="81">
        <f t="shared" si="35"/>
        <v>0</v>
      </c>
      <c r="L293" s="154"/>
    </row>
    <row r="294" spans="1:12" ht="15" customHeight="1" x14ac:dyDescent="0.2">
      <c r="A294" s="18">
        <v>5</v>
      </c>
      <c r="B294" s="19" t="s">
        <v>15</v>
      </c>
      <c r="C294" s="20" t="s">
        <v>16</v>
      </c>
      <c r="D294" s="21">
        <v>50.1</v>
      </c>
      <c r="E294" s="91"/>
      <c r="F294" s="26">
        <f t="shared" si="34"/>
        <v>0</v>
      </c>
      <c r="G294" s="22"/>
      <c r="H294" s="118"/>
      <c r="I294" s="77"/>
      <c r="J294" s="77"/>
      <c r="K294" s="81"/>
      <c r="L294" s="153"/>
    </row>
    <row r="295" spans="1:12" ht="20.100000000000001" customHeight="1" x14ac:dyDescent="0.2">
      <c r="A295" s="27">
        <v>6</v>
      </c>
      <c r="B295" s="28" t="s">
        <v>37</v>
      </c>
      <c r="C295" s="29" t="s">
        <v>16</v>
      </c>
      <c r="D295" s="30">
        <v>50.1</v>
      </c>
      <c r="E295" s="92"/>
      <c r="F295" s="26">
        <f t="shared" si="34"/>
        <v>0</v>
      </c>
      <c r="G295" s="31" t="s">
        <v>278</v>
      </c>
      <c r="H295" s="40" t="s">
        <v>206</v>
      </c>
      <c r="I295" s="33">
        <v>52</v>
      </c>
      <c r="J295" s="61"/>
      <c r="K295" s="81">
        <f t="shared" si="35"/>
        <v>0</v>
      </c>
      <c r="L295" s="154"/>
    </row>
    <row r="296" spans="1:12" ht="20.100000000000001" customHeight="1" x14ac:dyDescent="0.2">
      <c r="A296" s="27"/>
      <c r="B296" s="28"/>
      <c r="C296" s="29"/>
      <c r="D296" s="30"/>
      <c r="E296" s="92"/>
      <c r="F296" s="26"/>
      <c r="G296" s="23" t="s">
        <v>212</v>
      </c>
      <c r="H296" s="20" t="s">
        <v>18</v>
      </c>
      <c r="I296" s="33">
        <v>4</v>
      </c>
      <c r="J296" s="61"/>
      <c r="K296" s="81">
        <f t="shared" si="35"/>
        <v>0</v>
      </c>
      <c r="L296" s="154"/>
    </row>
    <row r="297" spans="1:12" ht="19.5" customHeight="1" x14ac:dyDescent="0.2">
      <c r="A297" s="27"/>
      <c r="B297" s="28"/>
      <c r="C297" s="29"/>
      <c r="D297" s="30"/>
      <c r="E297" s="92"/>
      <c r="F297" s="26"/>
      <c r="G297" s="23" t="s">
        <v>213</v>
      </c>
      <c r="H297" s="20" t="s">
        <v>18</v>
      </c>
      <c r="I297" s="33">
        <v>1</v>
      </c>
      <c r="J297" s="61"/>
      <c r="K297" s="81">
        <f t="shared" si="35"/>
        <v>0</v>
      </c>
      <c r="L297" s="154"/>
    </row>
    <row r="298" spans="1:12" ht="18.600000000000001" customHeight="1" x14ac:dyDescent="0.2">
      <c r="A298" s="27"/>
      <c r="B298" s="28"/>
      <c r="C298" s="29"/>
      <c r="D298" s="30"/>
      <c r="E298" s="92"/>
      <c r="F298" s="26"/>
      <c r="G298" s="23" t="s">
        <v>203</v>
      </c>
      <c r="H298" s="40" t="s">
        <v>216</v>
      </c>
      <c r="I298" s="33">
        <v>7</v>
      </c>
      <c r="J298" s="61"/>
      <c r="K298" s="81">
        <f t="shared" si="35"/>
        <v>0</v>
      </c>
      <c r="L298" s="154"/>
    </row>
    <row r="299" spans="1:12" ht="17.25" customHeight="1" x14ac:dyDescent="0.2">
      <c r="A299" s="27"/>
      <c r="B299" s="41" t="s">
        <v>172</v>
      </c>
      <c r="C299" s="42"/>
      <c r="D299" s="47"/>
      <c r="E299" s="105"/>
      <c r="F299" s="75">
        <f>SUM(F287:F295)</f>
        <v>0</v>
      </c>
      <c r="G299" s="23"/>
      <c r="H299" s="39"/>
      <c r="I299" s="33"/>
      <c r="J299" s="39"/>
      <c r="K299" s="79">
        <f>SUM(K287:K298)</f>
        <v>0</v>
      </c>
      <c r="L299" s="154"/>
    </row>
    <row r="300" spans="1:12" ht="18" customHeight="1" x14ac:dyDescent="0.2">
      <c r="A300" s="193" t="s">
        <v>178</v>
      </c>
      <c r="B300" s="186"/>
      <c r="C300" s="186"/>
      <c r="D300" s="186"/>
      <c r="E300" s="186"/>
      <c r="F300" s="186"/>
      <c r="G300" s="186"/>
      <c r="H300" s="186"/>
      <c r="I300" s="186"/>
      <c r="J300" s="186"/>
      <c r="K300" s="186"/>
      <c r="L300" s="186"/>
    </row>
    <row r="301" spans="1:12" ht="30" customHeight="1" x14ac:dyDescent="0.2">
      <c r="A301" s="18">
        <v>1</v>
      </c>
      <c r="B301" s="23" t="s">
        <v>150</v>
      </c>
      <c r="C301" s="20" t="s">
        <v>13</v>
      </c>
      <c r="D301" s="18">
        <v>1</v>
      </c>
      <c r="E301" s="91"/>
      <c r="F301" s="26">
        <f>D301*E301</f>
        <v>0</v>
      </c>
      <c r="G301" s="24"/>
      <c r="H301" s="24"/>
      <c r="I301" s="24"/>
      <c r="J301" s="24"/>
      <c r="K301" s="24"/>
      <c r="L301" s="152" t="s">
        <v>14</v>
      </c>
    </row>
    <row r="302" spans="1:12" ht="15" customHeight="1" x14ac:dyDescent="0.2">
      <c r="A302" s="18">
        <v>2</v>
      </c>
      <c r="B302" s="19" t="s">
        <v>87</v>
      </c>
      <c r="C302" s="20" t="s">
        <v>13</v>
      </c>
      <c r="D302" s="18">
        <v>2</v>
      </c>
      <c r="E302" s="91"/>
      <c r="F302" s="26">
        <f t="shared" ref="F302:F310" si="36">D302*E302</f>
        <v>0</v>
      </c>
      <c r="G302" s="22"/>
      <c r="H302" s="22"/>
      <c r="I302" s="22"/>
      <c r="J302" s="22"/>
      <c r="K302" s="22"/>
      <c r="L302" s="153"/>
    </row>
    <row r="303" spans="1:12" ht="15" customHeight="1" x14ac:dyDescent="0.2">
      <c r="A303" s="18">
        <v>3</v>
      </c>
      <c r="B303" s="19" t="s">
        <v>89</v>
      </c>
      <c r="C303" s="20" t="s">
        <v>13</v>
      </c>
      <c r="D303" s="18">
        <v>2</v>
      </c>
      <c r="E303" s="91"/>
      <c r="F303" s="26">
        <f t="shared" si="36"/>
        <v>0</v>
      </c>
      <c r="G303" s="22"/>
      <c r="H303" s="22"/>
      <c r="I303" s="22"/>
      <c r="J303" s="22"/>
      <c r="K303" s="22"/>
      <c r="L303" s="153"/>
    </row>
    <row r="304" spans="1:12" ht="15" customHeight="1" x14ac:dyDescent="0.2">
      <c r="A304" s="18">
        <v>4</v>
      </c>
      <c r="B304" s="19" t="s">
        <v>49</v>
      </c>
      <c r="C304" s="20" t="s">
        <v>13</v>
      </c>
      <c r="D304" s="18">
        <v>1</v>
      </c>
      <c r="E304" s="91"/>
      <c r="F304" s="26">
        <f t="shared" si="36"/>
        <v>0</v>
      </c>
      <c r="G304" s="22"/>
      <c r="H304" s="22"/>
      <c r="I304" s="22"/>
      <c r="J304" s="22"/>
      <c r="K304" s="22"/>
      <c r="L304" s="152" t="s">
        <v>14</v>
      </c>
    </row>
    <row r="305" spans="1:12" ht="27.2" customHeight="1" x14ac:dyDescent="0.2">
      <c r="A305" s="18">
        <v>5</v>
      </c>
      <c r="B305" s="19" t="s">
        <v>50</v>
      </c>
      <c r="C305" s="20" t="s">
        <v>16</v>
      </c>
      <c r="D305" s="18">
        <v>6</v>
      </c>
      <c r="E305" s="91"/>
      <c r="F305" s="26">
        <f t="shared" si="36"/>
        <v>0</v>
      </c>
      <c r="G305" s="19" t="s">
        <v>279</v>
      </c>
      <c r="H305" s="36" t="s">
        <v>35</v>
      </c>
      <c r="I305" s="20">
        <v>2</v>
      </c>
      <c r="J305" s="20"/>
      <c r="K305" s="81">
        <f t="shared" ref="K305" si="37">I305*J305</f>
        <v>0</v>
      </c>
      <c r="L305" s="155"/>
    </row>
    <row r="306" spans="1:12" ht="15" customHeight="1" x14ac:dyDescent="0.2">
      <c r="A306" s="18">
        <v>6</v>
      </c>
      <c r="B306" s="19" t="s">
        <v>19</v>
      </c>
      <c r="C306" s="20" t="s">
        <v>10</v>
      </c>
      <c r="D306" s="26">
        <v>11.22</v>
      </c>
      <c r="E306" s="91"/>
      <c r="F306" s="26">
        <f t="shared" si="36"/>
        <v>0</v>
      </c>
      <c r="G306" s="22"/>
      <c r="H306" s="22"/>
      <c r="I306" s="22"/>
      <c r="J306" s="22"/>
      <c r="K306" s="22"/>
      <c r="L306" s="153"/>
    </row>
    <row r="307" spans="1:12" ht="15" customHeight="1" x14ac:dyDescent="0.2">
      <c r="A307" s="18">
        <v>7</v>
      </c>
      <c r="B307" s="19" t="s">
        <v>91</v>
      </c>
      <c r="C307" s="20" t="s">
        <v>10</v>
      </c>
      <c r="D307" s="21">
        <v>5.6</v>
      </c>
      <c r="E307" s="91"/>
      <c r="F307" s="26">
        <f t="shared" si="36"/>
        <v>0</v>
      </c>
      <c r="G307" s="22"/>
      <c r="H307" s="22"/>
      <c r="I307" s="22"/>
      <c r="J307" s="22"/>
      <c r="K307" s="22"/>
      <c r="L307" s="153"/>
    </row>
    <row r="308" spans="1:12" ht="15" customHeight="1" x14ac:dyDescent="0.2">
      <c r="A308" s="18">
        <v>8</v>
      </c>
      <c r="B308" s="19" t="s">
        <v>92</v>
      </c>
      <c r="C308" s="20" t="s">
        <v>13</v>
      </c>
      <c r="D308" s="18">
        <v>1</v>
      </c>
      <c r="E308" s="91"/>
      <c r="F308" s="26">
        <f t="shared" si="36"/>
        <v>0</v>
      </c>
      <c r="G308" s="22"/>
      <c r="H308" s="22"/>
      <c r="I308" s="22"/>
      <c r="J308" s="22"/>
      <c r="K308" s="22"/>
      <c r="L308" s="153"/>
    </row>
    <row r="309" spans="1:12" ht="15" customHeight="1" x14ac:dyDescent="0.2">
      <c r="A309" s="18">
        <v>9</v>
      </c>
      <c r="B309" s="19" t="s">
        <v>93</v>
      </c>
      <c r="C309" s="20" t="s">
        <v>10</v>
      </c>
      <c r="D309" s="21">
        <v>3.3</v>
      </c>
      <c r="E309" s="91"/>
      <c r="F309" s="26">
        <f t="shared" si="36"/>
        <v>0</v>
      </c>
      <c r="G309" s="22"/>
      <c r="H309" s="22"/>
      <c r="I309" s="22"/>
      <c r="J309" s="22"/>
      <c r="K309" s="22"/>
      <c r="L309" s="153"/>
    </row>
    <row r="310" spans="1:12" ht="15" customHeight="1" x14ac:dyDescent="0.2">
      <c r="A310" s="18">
        <v>10</v>
      </c>
      <c r="B310" s="19" t="s">
        <v>94</v>
      </c>
      <c r="C310" s="20" t="s">
        <v>10</v>
      </c>
      <c r="D310" s="21">
        <v>3.3</v>
      </c>
      <c r="E310" s="91"/>
      <c r="F310" s="26">
        <f t="shared" si="36"/>
        <v>0</v>
      </c>
      <c r="G310" s="22"/>
      <c r="H310" s="22"/>
      <c r="I310" s="22"/>
      <c r="J310" s="22"/>
      <c r="K310" s="22"/>
      <c r="L310" s="153"/>
    </row>
    <row r="311" spans="1:12" ht="15" customHeight="1" x14ac:dyDescent="0.2">
      <c r="A311" s="18"/>
      <c r="B311" s="53" t="s">
        <v>172</v>
      </c>
      <c r="C311" s="20"/>
      <c r="D311" s="21"/>
      <c r="E311" s="20"/>
      <c r="F311" s="75">
        <f>SUM(F301:F310)</f>
        <v>0</v>
      </c>
      <c r="G311" s="22"/>
      <c r="H311" s="22"/>
      <c r="I311" s="22"/>
      <c r="J311" s="22"/>
      <c r="K311" s="132">
        <f>SUM(K301:K310)</f>
        <v>0</v>
      </c>
      <c r="L311" s="153"/>
    </row>
    <row r="312" spans="1:12" ht="18" customHeight="1" x14ac:dyDescent="0.2">
      <c r="A312" s="193" t="s">
        <v>171</v>
      </c>
      <c r="B312" s="186"/>
      <c r="C312" s="186"/>
      <c r="D312" s="186"/>
      <c r="E312" s="186"/>
      <c r="F312" s="186"/>
      <c r="G312" s="186"/>
      <c r="H312" s="186"/>
      <c r="I312" s="186"/>
      <c r="J312" s="186"/>
      <c r="K312" s="186"/>
      <c r="L312" s="186"/>
    </row>
    <row r="313" spans="1:12" ht="15" customHeight="1" x14ac:dyDescent="0.2">
      <c r="A313" s="18">
        <v>1</v>
      </c>
      <c r="B313" s="19" t="s">
        <v>15</v>
      </c>
      <c r="C313" s="20" t="s">
        <v>16</v>
      </c>
      <c r="D313" s="21">
        <v>22.3</v>
      </c>
      <c r="E313" s="91"/>
      <c r="F313" s="26">
        <f>D313*E313</f>
        <v>0</v>
      </c>
      <c r="G313" s="22"/>
      <c r="H313" s="22"/>
      <c r="I313" s="22"/>
      <c r="J313" s="22"/>
      <c r="K313" s="22"/>
      <c r="L313" s="153"/>
    </row>
    <row r="314" spans="1:12" ht="30" customHeight="1" x14ac:dyDescent="0.2">
      <c r="A314" s="18">
        <v>2</v>
      </c>
      <c r="B314" s="23" t="s">
        <v>69</v>
      </c>
      <c r="C314" s="20" t="s">
        <v>13</v>
      </c>
      <c r="D314" s="18">
        <v>1</v>
      </c>
      <c r="E314" s="91"/>
      <c r="F314" s="26">
        <f t="shared" ref="F314:F339" si="38">D314*E314</f>
        <v>0</v>
      </c>
      <c r="G314" s="24"/>
      <c r="H314" s="24"/>
      <c r="I314" s="24"/>
      <c r="J314" s="24"/>
      <c r="K314" s="24"/>
      <c r="L314" s="152" t="s">
        <v>14</v>
      </c>
    </row>
    <row r="315" spans="1:12" ht="27.2" customHeight="1" x14ac:dyDescent="0.2">
      <c r="A315" s="18">
        <v>3</v>
      </c>
      <c r="B315" s="19" t="s">
        <v>151</v>
      </c>
      <c r="C315" s="20" t="s">
        <v>18</v>
      </c>
      <c r="D315" s="18">
        <v>4</v>
      </c>
      <c r="E315" s="91"/>
      <c r="F315" s="26">
        <f t="shared" si="38"/>
        <v>0</v>
      </c>
      <c r="G315" s="24"/>
      <c r="H315" s="24"/>
      <c r="I315" s="24"/>
      <c r="J315" s="24"/>
      <c r="K315" s="24"/>
      <c r="L315" s="152" t="s">
        <v>14</v>
      </c>
    </row>
    <row r="316" spans="1:12" ht="15" customHeight="1" x14ac:dyDescent="0.2">
      <c r="A316" s="18">
        <v>4</v>
      </c>
      <c r="B316" s="19" t="s">
        <v>9</v>
      </c>
      <c r="C316" s="20" t="s">
        <v>10</v>
      </c>
      <c r="D316" s="18">
        <v>20</v>
      </c>
      <c r="E316" s="91"/>
      <c r="F316" s="26">
        <f t="shared" si="38"/>
        <v>0</v>
      </c>
      <c r="G316" s="22"/>
      <c r="H316" s="22"/>
      <c r="I316" s="22"/>
      <c r="J316" s="22"/>
      <c r="K316" s="22"/>
      <c r="L316" s="153"/>
    </row>
    <row r="317" spans="1:12" ht="15" customHeight="1" x14ac:dyDescent="0.2">
      <c r="A317" s="18">
        <v>5</v>
      </c>
      <c r="B317" s="19" t="s">
        <v>105</v>
      </c>
      <c r="C317" s="20" t="s">
        <v>10</v>
      </c>
      <c r="D317" s="21">
        <v>3.3</v>
      </c>
      <c r="E317" s="91"/>
      <c r="F317" s="26">
        <f t="shared" si="38"/>
        <v>0</v>
      </c>
      <c r="G317" s="22"/>
      <c r="H317" s="22"/>
      <c r="I317" s="22"/>
      <c r="J317" s="22"/>
      <c r="K317" s="22"/>
      <c r="L317" s="152" t="s">
        <v>131</v>
      </c>
    </row>
    <row r="318" spans="1:12" ht="19.5" customHeight="1" x14ac:dyDescent="0.2">
      <c r="A318" s="27">
        <v>6</v>
      </c>
      <c r="B318" s="19" t="s">
        <v>54</v>
      </c>
      <c r="C318" s="29" t="s">
        <v>10</v>
      </c>
      <c r="D318" s="30">
        <v>8.4</v>
      </c>
      <c r="E318" s="91"/>
      <c r="F318" s="26">
        <f t="shared" si="38"/>
        <v>0</v>
      </c>
      <c r="G318" s="31" t="s">
        <v>247</v>
      </c>
      <c r="H318" s="32" t="s">
        <v>198</v>
      </c>
      <c r="I318" s="32">
        <v>6</v>
      </c>
      <c r="J318" s="83"/>
      <c r="K318" s="81">
        <f t="shared" ref="K318:K338" si="39">I318*J318</f>
        <v>0</v>
      </c>
      <c r="L318" s="195" t="s">
        <v>152</v>
      </c>
    </row>
    <row r="319" spans="1:12" ht="20.100000000000001" customHeight="1" x14ac:dyDescent="0.2">
      <c r="A319" s="27"/>
      <c r="B319" s="19"/>
      <c r="C319" s="29"/>
      <c r="D319" s="30"/>
      <c r="E319" s="91"/>
      <c r="F319" s="26"/>
      <c r="G319" s="23" t="s">
        <v>196</v>
      </c>
      <c r="H319" s="97" t="s">
        <v>187</v>
      </c>
      <c r="I319" s="32">
        <v>2</v>
      </c>
      <c r="J319" s="83"/>
      <c r="K319" s="81">
        <f t="shared" si="39"/>
        <v>0</v>
      </c>
      <c r="L319" s="163"/>
    </row>
    <row r="320" spans="1:12" ht="21.95" customHeight="1" x14ac:dyDescent="0.2">
      <c r="A320" s="27"/>
      <c r="B320" s="19"/>
      <c r="C320" s="29"/>
      <c r="D320" s="30"/>
      <c r="E320" s="91"/>
      <c r="F320" s="26"/>
      <c r="G320" s="23" t="s">
        <v>194</v>
      </c>
      <c r="H320" s="97" t="s">
        <v>195</v>
      </c>
      <c r="I320" s="32">
        <v>50.4</v>
      </c>
      <c r="J320" s="83"/>
      <c r="K320" s="81">
        <f t="shared" si="39"/>
        <v>0</v>
      </c>
      <c r="L320" s="164"/>
    </row>
    <row r="321" spans="1:12" ht="20.100000000000001" customHeight="1" x14ac:dyDescent="0.2">
      <c r="A321" s="27">
        <v>7</v>
      </c>
      <c r="B321" s="28" t="s">
        <v>52</v>
      </c>
      <c r="C321" s="29" t="s">
        <v>10</v>
      </c>
      <c r="D321" s="30">
        <v>16.8</v>
      </c>
      <c r="E321" s="91"/>
      <c r="F321" s="26">
        <f t="shared" si="38"/>
        <v>0</v>
      </c>
      <c r="G321" s="31" t="s">
        <v>247</v>
      </c>
      <c r="H321" s="32" t="s">
        <v>198</v>
      </c>
      <c r="I321" s="33">
        <v>5</v>
      </c>
      <c r="J321" s="83"/>
      <c r="K321" s="81">
        <f t="shared" si="39"/>
        <v>0</v>
      </c>
      <c r="L321" s="165" t="s">
        <v>53</v>
      </c>
    </row>
    <row r="322" spans="1:12" ht="18.95" customHeight="1" x14ac:dyDescent="0.2">
      <c r="A322" s="27"/>
      <c r="B322" s="28"/>
      <c r="C322" s="29"/>
      <c r="D322" s="30"/>
      <c r="E322" s="91"/>
      <c r="F322" s="26"/>
      <c r="G322" s="23" t="s">
        <v>196</v>
      </c>
      <c r="H322" s="97" t="s">
        <v>187</v>
      </c>
      <c r="I322" s="33">
        <v>1</v>
      </c>
      <c r="J322" s="83"/>
      <c r="K322" s="81">
        <f t="shared" si="39"/>
        <v>0</v>
      </c>
      <c r="L322" s="166"/>
    </row>
    <row r="323" spans="1:12" ht="20.100000000000001" customHeight="1" x14ac:dyDescent="0.2">
      <c r="A323" s="27"/>
      <c r="B323" s="28"/>
      <c r="C323" s="29"/>
      <c r="D323" s="30"/>
      <c r="E323" s="91"/>
      <c r="F323" s="26"/>
      <c r="G323" s="23" t="s">
        <v>194</v>
      </c>
      <c r="H323" s="97" t="s">
        <v>195</v>
      </c>
      <c r="I323" s="33">
        <v>50.4</v>
      </c>
      <c r="J323" s="83"/>
      <c r="K323" s="81">
        <f t="shared" si="39"/>
        <v>0</v>
      </c>
      <c r="L323" s="167"/>
    </row>
    <row r="324" spans="1:12" ht="20.100000000000001" customHeight="1" x14ac:dyDescent="0.2">
      <c r="A324" s="18">
        <v>8</v>
      </c>
      <c r="B324" s="19" t="s">
        <v>26</v>
      </c>
      <c r="C324" s="20" t="s">
        <v>10</v>
      </c>
      <c r="D324" s="21">
        <v>39.5</v>
      </c>
      <c r="E324" s="91"/>
      <c r="F324" s="26">
        <f t="shared" si="38"/>
        <v>0</v>
      </c>
      <c r="G324" s="24"/>
      <c r="H324" s="24"/>
      <c r="I324" s="24"/>
      <c r="J324" s="111"/>
      <c r="K324" s="111"/>
      <c r="L324" s="154" t="s">
        <v>27</v>
      </c>
    </row>
    <row r="325" spans="1:12" ht="18.600000000000001" customHeight="1" x14ac:dyDescent="0.2">
      <c r="A325" s="18">
        <v>9</v>
      </c>
      <c r="B325" s="23" t="s">
        <v>28</v>
      </c>
      <c r="C325" s="20" t="s">
        <v>10</v>
      </c>
      <c r="D325" s="21">
        <v>39.5</v>
      </c>
      <c r="E325" s="91"/>
      <c r="F325" s="26">
        <f t="shared" si="38"/>
        <v>0</v>
      </c>
      <c r="G325" s="35" t="s">
        <v>29</v>
      </c>
      <c r="H325" s="36" t="s">
        <v>30</v>
      </c>
      <c r="I325" s="37">
        <v>8</v>
      </c>
      <c r="J325" s="87"/>
      <c r="K325" s="81">
        <f t="shared" si="39"/>
        <v>0</v>
      </c>
      <c r="L325" s="155"/>
    </row>
    <row r="326" spans="1:12" ht="18" customHeight="1" x14ac:dyDescent="0.2">
      <c r="A326" s="18">
        <v>10</v>
      </c>
      <c r="B326" s="23" t="s">
        <v>56</v>
      </c>
      <c r="C326" s="20" t="s">
        <v>10</v>
      </c>
      <c r="D326" s="21">
        <v>39.5</v>
      </c>
      <c r="E326" s="91"/>
      <c r="F326" s="26">
        <f t="shared" si="38"/>
        <v>0</v>
      </c>
      <c r="G326" s="35" t="s">
        <v>32</v>
      </c>
      <c r="H326" s="36" t="s">
        <v>30</v>
      </c>
      <c r="I326" s="37">
        <v>10</v>
      </c>
      <c r="J326" s="87"/>
      <c r="K326" s="81">
        <f t="shared" si="39"/>
        <v>0</v>
      </c>
      <c r="L326" s="155"/>
    </row>
    <row r="327" spans="1:12" ht="22.5" customHeight="1" x14ac:dyDescent="0.2">
      <c r="A327" s="27">
        <v>11</v>
      </c>
      <c r="B327" s="28" t="s">
        <v>37</v>
      </c>
      <c r="C327" s="29" t="s">
        <v>16</v>
      </c>
      <c r="D327" s="30">
        <v>18.8</v>
      </c>
      <c r="E327" s="91"/>
      <c r="F327" s="26">
        <f t="shared" si="38"/>
        <v>0</v>
      </c>
      <c r="G327" s="31" t="s">
        <v>278</v>
      </c>
      <c r="H327" s="89" t="s">
        <v>206</v>
      </c>
      <c r="I327" s="33">
        <v>20</v>
      </c>
      <c r="J327" s="83"/>
      <c r="K327" s="81">
        <f t="shared" si="39"/>
        <v>0</v>
      </c>
      <c r="L327" s="154"/>
    </row>
    <row r="328" spans="1:12" ht="20.100000000000001" customHeight="1" x14ac:dyDescent="0.2">
      <c r="A328" s="27"/>
      <c r="B328" s="28"/>
      <c r="C328" s="29"/>
      <c r="D328" s="30"/>
      <c r="E328" s="91"/>
      <c r="F328" s="26"/>
      <c r="G328" s="23" t="s">
        <v>212</v>
      </c>
      <c r="H328" s="46" t="s">
        <v>35</v>
      </c>
      <c r="I328" s="33">
        <v>7</v>
      </c>
      <c r="J328" s="83"/>
      <c r="K328" s="81">
        <f t="shared" si="39"/>
        <v>0</v>
      </c>
      <c r="L328" s="154"/>
    </row>
    <row r="329" spans="1:12" ht="17.45" customHeight="1" x14ac:dyDescent="0.2">
      <c r="A329" s="27"/>
      <c r="B329" s="28"/>
      <c r="C329" s="29"/>
      <c r="D329" s="30"/>
      <c r="E329" s="91"/>
      <c r="F329" s="26"/>
      <c r="G329" s="23" t="s">
        <v>213</v>
      </c>
      <c r="H329" s="73" t="s">
        <v>187</v>
      </c>
      <c r="I329" s="33">
        <v>3</v>
      </c>
      <c r="J329" s="83"/>
      <c r="K329" s="81">
        <f t="shared" si="39"/>
        <v>0</v>
      </c>
      <c r="L329" s="154"/>
    </row>
    <row r="330" spans="1:12" ht="17.45" customHeight="1" x14ac:dyDescent="0.2">
      <c r="A330" s="27"/>
      <c r="B330" s="28"/>
      <c r="C330" s="29"/>
      <c r="D330" s="30"/>
      <c r="E330" s="91"/>
      <c r="F330" s="26"/>
      <c r="G330" s="23" t="s">
        <v>203</v>
      </c>
      <c r="H330" s="100" t="s">
        <v>216</v>
      </c>
      <c r="I330" s="33">
        <v>2</v>
      </c>
      <c r="J330" s="83"/>
      <c r="K330" s="81">
        <f t="shared" si="39"/>
        <v>0</v>
      </c>
      <c r="L330" s="154"/>
    </row>
    <row r="331" spans="1:12" ht="40.700000000000003" customHeight="1" x14ac:dyDescent="0.2">
      <c r="A331" s="27">
        <v>12</v>
      </c>
      <c r="B331" s="28" t="s">
        <v>38</v>
      </c>
      <c r="C331" s="29" t="s">
        <v>10</v>
      </c>
      <c r="D331" s="30">
        <v>15.7</v>
      </c>
      <c r="E331" s="91"/>
      <c r="F331" s="26">
        <f t="shared" si="38"/>
        <v>0</v>
      </c>
      <c r="G331" s="23" t="s">
        <v>39</v>
      </c>
      <c r="H331" s="46" t="s">
        <v>35</v>
      </c>
      <c r="I331" s="18">
        <v>48</v>
      </c>
      <c r="J331" s="87"/>
      <c r="K331" s="81">
        <f t="shared" si="39"/>
        <v>0</v>
      </c>
      <c r="L331" s="196" t="s">
        <v>40</v>
      </c>
    </row>
    <row r="332" spans="1:12" ht="22.5" customHeight="1" x14ac:dyDescent="0.2">
      <c r="A332" s="27"/>
      <c r="B332" s="28"/>
      <c r="C332" s="29"/>
      <c r="D332" s="30"/>
      <c r="E332" s="29"/>
      <c r="F332" s="21"/>
      <c r="G332" s="72" t="s">
        <v>186</v>
      </c>
      <c r="H332" s="73" t="s">
        <v>187</v>
      </c>
      <c r="I332" s="107">
        <v>6</v>
      </c>
      <c r="J332" s="107"/>
      <c r="K332" s="81">
        <f t="shared" si="39"/>
        <v>0</v>
      </c>
      <c r="L332" s="163"/>
    </row>
    <row r="333" spans="1:12" ht="21.6" customHeight="1" x14ac:dyDescent="0.2">
      <c r="A333" s="27"/>
      <c r="B333" s="28"/>
      <c r="C333" s="29"/>
      <c r="D333" s="30"/>
      <c r="E333" s="29"/>
      <c r="F333" s="21"/>
      <c r="G333" s="72" t="s">
        <v>188</v>
      </c>
      <c r="H333" s="73" t="s">
        <v>187</v>
      </c>
      <c r="I333" s="107">
        <v>40</v>
      </c>
      <c r="J333" s="107"/>
      <c r="K333" s="81">
        <f t="shared" si="39"/>
        <v>0</v>
      </c>
      <c r="L333" s="163"/>
    </row>
    <row r="334" spans="1:12" ht="22.5" customHeight="1" x14ac:dyDescent="0.2">
      <c r="A334" s="27"/>
      <c r="B334" s="28"/>
      <c r="C334" s="29"/>
      <c r="D334" s="30"/>
      <c r="E334" s="29"/>
      <c r="F334" s="21"/>
      <c r="G334" s="72" t="s">
        <v>189</v>
      </c>
      <c r="H334" s="73" t="s">
        <v>187</v>
      </c>
      <c r="I334" s="107">
        <v>40</v>
      </c>
      <c r="J334" s="108"/>
      <c r="K334" s="81">
        <f t="shared" si="39"/>
        <v>0</v>
      </c>
      <c r="L334" s="163"/>
    </row>
    <row r="335" spans="1:12" ht="23.45" customHeight="1" x14ac:dyDescent="0.2">
      <c r="A335" s="27"/>
      <c r="B335" s="28"/>
      <c r="C335" s="29"/>
      <c r="D335" s="30"/>
      <c r="E335" s="29"/>
      <c r="F335" s="21"/>
      <c r="G335" s="72" t="s">
        <v>190</v>
      </c>
      <c r="H335" s="73" t="s">
        <v>187</v>
      </c>
      <c r="I335" s="107">
        <v>7</v>
      </c>
      <c r="J335" s="108"/>
      <c r="K335" s="81">
        <f t="shared" si="39"/>
        <v>0</v>
      </c>
      <c r="L335" s="163"/>
    </row>
    <row r="336" spans="1:12" ht="21.6" customHeight="1" x14ac:dyDescent="0.2">
      <c r="A336" s="27"/>
      <c r="B336" s="28"/>
      <c r="C336" s="29"/>
      <c r="D336" s="30"/>
      <c r="E336" s="29"/>
      <c r="F336" s="21"/>
      <c r="G336" s="72" t="s">
        <v>191</v>
      </c>
      <c r="H336" s="73" t="s">
        <v>187</v>
      </c>
      <c r="I336" s="107">
        <v>24</v>
      </c>
      <c r="J336" s="108"/>
      <c r="K336" s="81">
        <f t="shared" si="39"/>
        <v>0</v>
      </c>
      <c r="L336" s="163"/>
    </row>
    <row r="337" spans="1:12" ht="23.45" customHeight="1" x14ac:dyDescent="0.2">
      <c r="A337" s="27"/>
      <c r="B337" s="28"/>
      <c r="C337" s="29"/>
      <c r="D337" s="30"/>
      <c r="E337" s="29"/>
      <c r="F337" s="21"/>
      <c r="G337" s="72" t="s">
        <v>192</v>
      </c>
      <c r="H337" s="73" t="s">
        <v>187</v>
      </c>
      <c r="I337" s="107">
        <v>24</v>
      </c>
      <c r="J337" s="108"/>
      <c r="K337" s="81">
        <f t="shared" si="39"/>
        <v>0</v>
      </c>
      <c r="L337" s="163"/>
    </row>
    <row r="338" spans="1:12" ht="18.600000000000001" customHeight="1" x14ac:dyDescent="0.2">
      <c r="A338" s="27"/>
      <c r="B338" s="28"/>
      <c r="C338" s="29"/>
      <c r="D338" s="30"/>
      <c r="E338" s="29"/>
      <c r="F338" s="21"/>
      <c r="G338" s="72" t="s">
        <v>193</v>
      </c>
      <c r="H338" s="73" t="s">
        <v>187</v>
      </c>
      <c r="I338" s="107">
        <v>90</v>
      </c>
      <c r="J338" s="108"/>
      <c r="K338" s="81">
        <f t="shared" si="39"/>
        <v>0</v>
      </c>
      <c r="L338" s="164"/>
    </row>
    <row r="339" spans="1:12" ht="27.2" customHeight="1" x14ac:dyDescent="0.2">
      <c r="A339" s="18">
        <v>13</v>
      </c>
      <c r="B339" s="19" t="s">
        <v>41</v>
      </c>
      <c r="C339" s="20" t="s">
        <v>18</v>
      </c>
      <c r="D339" s="18">
        <v>3</v>
      </c>
      <c r="E339" s="91"/>
      <c r="F339" s="26">
        <f t="shared" si="38"/>
        <v>0</v>
      </c>
      <c r="G339" s="24"/>
      <c r="H339" s="24"/>
      <c r="I339" s="24"/>
      <c r="J339" s="24"/>
      <c r="K339" s="24"/>
      <c r="L339" s="157" t="s">
        <v>77</v>
      </c>
    </row>
    <row r="340" spans="1:12" ht="27.2" customHeight="1" x14ac:dyDescent="0.2">
      <c r="A340" s="18"/>
      <c r="B340" s="53" t="s">
        <v>174</v>
      </c>
      <c r="C340" s="54"/>
      <c r="D340" s="50"/>
      <c r="E340" s="106"/>
      <c r="F340" s="75">
        <f>SUM(F313:F339)</f>
        <v>0</v>
      </c>
      <c r="G340" s="24"/>
      <c r="H340" s="24"/>
      <c r="I340" s="24"/>
      <c r="J340" s="24"/>
      <c r="K340" s="101">
        <f>SUM(K314:K339)</f>
        <v>0</v>
      </c>
      <c r="L340" s="157"/>
    </row>
    <row r="341" spans="1:12" ht="16.5" customHeight="1" x14ac:dyDescent="0.2">
      <c r="A341" s="194" t="s">
        <v>173</v>
      </c>
      <c r="B341" s="187"/>
      <c r="C341" s="187"/>
      <c r="D341" s="187"/>
      <c r="E341" s="187"/>
      <c r="F341" s="187"/>
      <c r="G341" s="187"/>
      <c r="H341" s="187"/>
      <c r="I341" s="187"/>
      <c r="J341" s="187"/>
      <c r="K341" s="187"/>
      <c r="L341" s="187"/>
    </row>
    <row r="342" spans="1:12" ht="15" customHeight="1" x14ac:dyDescent="0.2">
      <c r="A342" s="18">
        <v>1</v>
      </c>
      <c r="B342" s="19" t="s">
        <v>81</v>
      </c>
      <c r="C342" s="20" t="s">
        <v>18</v>
      </c>
      <c r="D342" s="20">
        <v>0</v>
      </c>
      <c r="E342" s="91"/>
      <c r="F342" s="52">
        <f>D342*E342</f>
        <v>0</v>
      </c>
      <c r="G342" s="22"/>
      <c r="H342" s="22"/>
      <c r="I342" s="22"/>
      <c r="J342" s="22"/>
      <c r="K342" s="22"/>
      <c r="L342" s="153"/>
    </row>
    <row r="343" spans="1:12" ht="23.1" customHeight="1" x14ac:dyDescent="0.2">
      <c r="A343" s="27">
        <v>2</v>
      </c>
      <c r="B343" s="28" t="s">
        <v>63</v>
      </c>
      <c r="C343" s="29" t="s">
        <v>13</v>
      </c>
      <c r="D343" s="29">
        <v>1</v>
      </c>
      <c r="E343" s="92"/>
      <c r="F343" s="52">
        <f>D343*E343</f>
        <v>0</v>
      </c>
      <c r="G343" s="31" t="s">
        <v>273</v>
      </c>
      <c r="H343" s="73" t="s">
        <v>187</v>
      </c>
      <c r="I343" s="33">
        <v>1</v>
      </c>
      <c r="J343" s="103"/>
      <c r="K343" s="81">
        <f t="shared" ref="K343:K346" si="40">I343*J343</f>
        <v>0</v>
      </c>
      <c r="L343" s="154"/>
    </row>
    <row r="344" spans="1:12" ht="20.100000000000001" customHeight="1" x14ac:dyDescent="0.2">
      <c r="A344" s="27"/>
      <c r="B344" s="28"/>
      <c r="C344" s="29"/>
      <c r="D344" s="29"/>
      <c r="E344" s="92"/>
      <c r="F344" s="52"/>
      <c r="G344" s="31" t="s">
        <v>271</v>
      </c>
      <c r="H344" s="73" t="s">
        <v>187</v>
      </c>
      <c r="I344" s="33">
        <v>1</v>
      </c>
      <c r="J344" s="103"/>
      <c r="K344" s="81">
        <f t="shared" si="40"/>
        <v>0</v>
      </c>
      <c r="L344" s="154"/>
    </row>
    <row r="345" spans="1:12" ht="21.6" customHeight="1" x14ac:dyDescent="0.2">
      <c r="A345" s="27"/>
      <c r="B345" s="28"/>
      <c r="C345" s="29"/>
      <c r="D345" s="29"/>
      <c r="E345" s="92"/>
      <c r="F345" s="52"/>
      <c r="G345" s="31" t="s">
        <v>280</v>
      </c>
      <c r="H345" s="73" t="s">
        <v>187</v>
      </c>
      <c r="I345" s="33">
        <v>1</v>
      </c>
      <c r="J345" s="103"/>
      <c r="K345" s="81">
        <f t="shared" si="40"/>
        <v>0</v>
      </c>
      <c r="L345" s="154"/>
    </row>
    <row r="346" spans="1:12" ht="20.100000000000001" customHeight="1" x14ac:dyDescent="0.2">
      <c r="A346" s="27"/>
      <c r="B346" s="28"/>
      <c r="C346" s="29"/>
      <c r="D346" s="29"/>
      <c r="E346" s="92"/>
      <c r="F346" s="52"/>
      <c r="G346" s="31" t="s">
        <v>227</v>
      </c>
      <c r="H346" s="73" t="s">
        <v>187</v>
      </c>
      <c r="I346" s="33">
        <v>1</v>
      </c>
      <c r="J346" s="103"/>
      <c r="K346" s="81">
        <f t="shared" si="40"/>
        <v>0</v>
      </c>
      <c r="L346" s="154"/>
    </row>
    <row r="347" spans="1:12" ht="19.5" customHeight="1" x14ac:dyDescent="0.2">
      <c r="A347" s="27"/>
      <c r="B347" s="41" t="s">
        <v>174</v>
      </c>
      <c r="C347" s="42"/>
      <c r="D347" s="42"/>
      <c r="E347" s="105"/>
      <c r="F347" s="110">
        <f>SUM(F342:F346)</f>
        <v>0</v>
      </c>
      <c r="G347" s="23"/>
      <c r="H347" s="34"/>
      <c r="I347" s="33"/>
      <c r="J347" s="34"/>
      <c r="K347" s="79">
        <f>SUM(K343:K346)</f>
        <v>0</v>
      </c>
      <c r="L347" s="154"/>
    </row>
    <row r="348" spans="1:12" ht="18" customHeight="1" x14ac:dyDescent="0.2">
      <c r="A348" s="186" t="s">
        <v>153</v>
      </c>
      <c r="B348" s="186"/>
      <c r="C348" s="186"/>
      <c r="D348" s="186"/>
      <c r="E348" s="186"/>
      <c r="F348" s="186"/>
      <c r="G348" s="186"/>
      <c r="H348" s="186"/>
      <c r="I348" s="186"/>
      <c r="J348" s="186"/>
      <c r="K348" s="186"/>
      <c r="L348" s="186"/>
    </row>
    <row r="349" spans="1:12" ht="40.700000000000003" customHeight="1" x14ac:dyDescent="0.2">
      <c r="A349" s="27">
        <v>1</v>
      </c>
      <c r="B349" s="28" t="s">
        <v>154</v>
      </c>
      <c r="C349" s="29" t="s">
        <v>13</v>
      </c>
      <c r="D349" s="27">
        <v>1</v>
      </c>
      <c r="E349" s="91"/>
      <c r="F349" s="26">
        <f>D349*E349</f>
        <v>0</v>
      </c>
      <c r="G349" s="24"/>
      <c r="H349" s="24"/>
      <c r="I349" s="24"/>
      <c r="J349" s="24"/>
      <c r="K349" s="24"/>
      <c r="L349" s="154" t="s">
        <v>148</v>
      </c>
    </row>
    <row r="350" spans="1:12" ht="30" customHeight="1" x14ac:dyDescent="0.2">
      <c r="A350" s="18">
        <v>2</v>
      </c>
      <c r="B350" s="23" t="s">
        <v>155</v>
      </c>
      <c r="C350" s="20" t="s">
        <v>13</v>
      </c>
      <c r="D350" s="18">
        <v>1</v>
      </c>
      <c r="E350" s="91"/>
      <c r="F350" s="26">
        <f t="shared" ref="F350:F370" si="41">D350*E350</f>
        <v>0</v>
      </c>
      <c r="G350" s="24"/>
      <c r="H350" s="24"/>
      <c r="I350" s="24"/>
      <c r="J350" s="24"/>
      <c r="K350" s="24"/>
      <c r="L350" s="154" t="s">
        <v>156</v>
      </c>
    </row>
    <row r="351" spans="1:12" ht="20.100000000000001" customHeight="1" x14ac:dyDescent="0.2">
      <c r="A351" s="27">
        <v>3</v>
      </c>
      <c r="B351" s="28" t="s">
        <v>24</v>
      </c>
      <c r="C351" s="29" t="s">
        <v>10</v>
      </c>
      <c r="D351" s="27">
        <v>1</v>
      </c>
      <c r="E351" s="91"/>
      <c r="F351" s="26">
        <f t="shared" si="41"/>
        <v>0</v>
      </c>
      <c r="G351" s="31" t="s">
        <v>282</v>
      </c>
      <c r="H351" s="98" t="s">
        <v>281</v>
      </c>
      <c r="I351" s="32">
        <v>1</v>
      </c>
      <c r="J351" s="103"/>
      <c r="K351" s="81">
        <f t="shared" ref="K351:K360" si="42">I351*J351</f>
        <v>0</v>
      </c>
      <c r="L351" s="154"/>
    </row>
    <row r="352" spans="1:12" ht="22.5" customHeight="1" x14ac:dyDescent="0.2">
      <c r="A352" s="27"/>
      <c r="B352" s="28"/>
      <c r="C352" s="29"/>
      <c r="D352" s="27"/>
      <c r="E352" s="91"/>
      <c r="F352" s="26"/>
      <c r="G352" s="23" t="s">
        <v>233</v>
      </c>
      <c r="H352" s="98" t="s">
        <v>232</v>
      </c>
      <c r="I352" s="33">
        <v>1</v>
      </c>
      <c r="J352" s="103"/>
      <c r="K352" s="81">
        <f t="shared" si="42"/>
        <v>0</v>
      </c>
      <c r="L352" s="154"/>
    </row>
    <row r="353" spans="1:12" ht="20.45" customHeight="1" x14ac:dyDescent="0.2">
      <c r="A353" s="27"/>
      <c r="B353" s="28"/>
      <c r="C353" s="29"/>
      <c r="D353" s="27"/>
      <c r="E353" s="91"/>
      <c r="F353" s="26"/>
      <c r="G353" s="76" t="s">
        <v>234</v>
      </c>
      <c r="H353" s="98" t="s">
        <v>195</v>
      </c>
      <c r="I353" s="33">
        <v>0.75</v>
      </c>
      <c r="J353" s="103"/>
      <c r="K353" s="81">
        <f t="shared" si="42"/>
        <v>0</v>
      </c>
      <c r="L353" s="154"/>
    </row>
    <row r="354" spans="1:12" ht="20.100000000000001" customHeight="1" x14ac:dyDescent="0.2">
      <c r="A354" s="27"/>
      <c r="B354" s="28"/>
      <c r="C354" s="29"/>
      <c r="D354" s="27"/>
      <c r="E354" s="91"/>
      <c r="F354" s="26"/>
      <c r="G354" s="23" t="s">
        <v>199</v>
      </c>
      <c r="H354" s="98" t="s">
        <v>187</v>
      </c>
      <c r="I354" s="33">
        <v>2</v>
      </c>
      <c r="J354" s="103"/>
      <c r="K354" s="81">
        <f t="shared" si="42"/>
        <v>0</v>
      </c>
      <c r="L354" s="154"/>
    </row>
    <row r="355" spans="1:12" ht="30" customHeight="1" x14ac:dyDescent="0.2">
      <c r="A355" s="18">
        <v>4</v>
      </c>
      <c r="B355" s="19" t="s">
        <v>26</v>
      </c>
      <c r="C355" s="20" t="s">
        <v>10</v>
      </c>
      <c r="D355" s="18">
        <v>28</v>
      </c>
      <c r="E355" s="91"/>
      <c r="F355" s="26">
        <f t="shared" si="41"/>
        <v>0</v>
      </c>
      <c r="G355" s="24"/>
      <c r="H355" s="24"/>
      <c r="I355" s="24"/>
      <c r="J355" s="24"/>
      <c r="K355" s="24"/>
      <c r="L355" s="154" t="s">
        <v>27</v>
      </c>
    </row>
    <row r="356" spans="1:12" ht="30" customHeight="1" x14ac:dyDescent="0.2">
      <c r="A356" s="18">
        <v>5</v>
      </c>
      <c r="B356" s="23" t="s">
        <v>28</v>
      </c>
      <c r="C356" s="20" t="s">
        <v>10</v>
      </c>
      <c r="D356" s="18">
        <v>28</v>
      </c>
      <c r="E356" s="91"/>
      <c r="F356" s="26">
        <f t="shared" si="41"/>
        <v>0</v>
      </c>
      <c r="G356" s="35" t="s">
        <v>29</v>
      </c>
      <c r="H356" s="36" t="s">
        <v>30</v>
      </c>
      <c r="I356" s="71">
        <v>5.6</v>
      </c>
      <c r="J356" s="87"/>
      <c r="K356" s="81">
        <f t="shared" si="42"/>
        <v>0</v>
      </c>
      <c r="L356" s="155"/>
    </row>
    <row r="357" spans="1:12" ht="23.1" customHeight="1" x14ac:dyDescent="0.2">
      <c r="A357" s="18">
        <v>6</v>
      </c>
      <c r="B357" s="23" t="s">
        <v>56</v>
      </c>
      <c r="C357" s="20" t="s">
        <v>10</v>
      </c>
      <c r="D357" s="18">
        <v>28</v>
      </c>
      <c r="E357" s="91"/>
      <c r="F357" s="26">
        <f t="shared" si="41"/>
        <v>0</v>
      </c>
      <c r="G357" s="35" t="s">
        <v>32</v>
      </c>
      <c r="H357" s="36" t="s">
        <v>30</v>
      </c>
      <c r="I357" s="37">
        <v>7</v>
      </c>
      <c r="J357" s="87"/>
      <c r="K357" s="81">
        <f t="shared" si="42"/>
        <v>0</v>
      </c>
      <c r="L357" s="155"/>
    </row>
    <row r="358" spans="1:12" ht="23.45" customHeight="1" x14ac:dyDescent="0.2">
      <c r="A358" s="27">
        <v>7</v>
      </c>
      <c r="B358" s="28" t="s">
        <v>37</v>
      </c>
      <c r="C358" s="29" t="s">
        <v>16</v>
      </c>
      <c r="D358" s="63">
        <v>10.9</v>
      </c>
      <c r="E358" s="91"/>
      <c r="F358" s="26">
        <f t="shared" si="41"/>
        <v>0</v>
      </c>
      <c r="G358" s="31" t="s">
        <v>278</v>
      </c>
      <c r="H358" s="89" t="s">
        <v>217</v>
      </c>
      <c r="I358" s="33">
        <v>12</v>
      </c>
      <c r="J358" s="51"/>
      <c r="K358" s="81">
        <f t="shared" si="42"/>
        <v>0</v>
      </c>
      <c r="L358" s="154"/>
    </row>
    <row r="359" spans="1:12" ht="18.600000000000001" customHeight="1" x14ac:dyDescent="0.2">
      <c r="A359" s="27"/>
      <c r="B359" s="28"/>
      <c r="C359" s="29"/>
      <c r="D359" s="63"/>
      <c r="E359" s="91"/>
      <c r="F359" s="26"/>
      <c r="G359" s="23" t="s">
        <v>212</v>
      </c>
      <c r="H359" s="98" t="s">
        <v>187</v>
      </c>
      <c r="I359" s="33">
        <v>4</v>
      </c>
      <c r="J359" s="51"/>
      <c r="K359" s="81">
        <f t="shared" si="42"/>
        <v>0</v>
      </c>
      <c r="L359" s="154"/>
    </row>
    <row r="360" spans="1:12" ht="22.5" customHeight="1" x14ac:dyDescent="0.2">
      <c r="A360" s="27"/>
      <c r="B360" s="28"/>
      <c r="C360" s="29"/>
      <c r="D360" s="63"/>
      <c r="E360" s="91"/>
      <c r="F360" s="26"/>
      <c r="G360" s="23" t="s">
        <v>213</v>
      </c>
      <c r="H360" s="98" t="s">
        <v>187</v>
      </c>
      <c r="I360" s="33">
        <v>0</v>
      </c>
      <c r="J360" s="51"/>
      <c r="K360" s="81">
        <f t="shared" si="42"/>
        <v>0</v>
      </c>
      <c r="L360" s="154"/>
    </row>
    <row r="361" spans="1:12" ht="23.1" customHeight="1" x14ac:dyDescent="0.2">
      <c r="A361" s="27"/>
      <c r="B361" s="28"/>
      <c r="C361" s="29"/>
      <c r="D361" s="63"/>
      <c r="E361" s="91"/>
      <c r="F361" s="26"/>
      <c r="G361" s="23" t="s">
        <v>203</v>
      </c>
      <c r="H361" s="98" t="s">
        <v>216</v>
      </c>
      <c r="I361" s="33">
        <v>1</v>
      </c>
      <c r="J361" s="83"/>
      <c r="K361" s="81">
        <f t="shared" ref="K361:K364" si="43">I361*J361</f>
        <v>0</v>
      </c>
      <c r="L361" s="154"/>
    </row>
    <row r="362" spans="1:12" ht="30" customHeight="1" x14ac:dyDescent="0.2">
      <c r="A362" s="27">
        <v>8</v>
      </c>
      <c r="B362" s="28" t="s">
        <v>38</v>
      </c>
      <c r="C362" s="29" t="s">
        <v>10</v>
      </c>
      <c r="D362" s="64">
        <v>7.5</v>
      </c>
      <c r="E362" s="91"/>
      <c r="F362" s="26">
        <f t="shared" si="41"/>
        <v>0</v>
      </c>
      <c r="G362" s="23" t="s">
        <v>39</v>
      </c>
      <c r="H362" s="46" t="s">
        <v>35</v>
      </c>
      <c r="I362" s="27">
        <v>22</v>
      </c>
      <c r="J362" s="92"/>
      <c r="K362" s="81">
        <f t="shared" si="43"/>
        <v>0</v>
      </c>
      <c r="L362" s="152" t="s">
        <v>40</v>
      </c>
    </row>
    <row r="363" spans="1:12" ht="23.1" customHeight="1" x14ac:dyDescent="0.2">
      <c r="A363" s="27"/>
      <c r="B363" s="28"/>
      <c r="C363" s="29"/>
      <c r="D363" s="64"/>
      <c r="E363" s="91"/>
      <c r="F363" s="26"/>
      <c r="G363" s="72" t="s">
        <v>186</v>
      </c>
      <c r="H363" s="73" t="s">
        <v>187</v>
      </c>
      <c r="I363" s="74">
        <v>8</v>
      </c>
      <c r="J363" s="74"/>
      <c r="K363" s="81">
        <f t="shared" si="43"/>
        <v>0</v>
      </c>
      <c r="L363" s="152"/>
    </row>
    <row r="364" spans="1:12" ht="21.6" customHeight="1" x14ac:dyDescent="0.2">
      <c r="A364" s="27"/>
      <c r="B364" s="28"/>
      <c r="C364" s="29"/>
      <c r="D364" s="64"/>
      <c r="E364" s="91"/>
      <c r="F364" s="26"/>
      <c r="G364" s="72" t="s">
        <v>188</v>
      </c>
      <c r="H364" s="73" t="s">
        <v>187</v>
      </c>
      <c r="I364" s="74">
        <v>10</v>
      </c>
      <c r="J364" s="74"/>
      <c r="K364" s="81">
        <f t="shared" si="43"/>
        <v>0</v>
      </c>
      <c r="L364" s="152"/>
    </row>
    <row r="365" spans="1:12" ht="22.5" customHeight="1" x14ac:dyDescent="0.2">
      <c r="A365" s="27"/>
      <c r="B365" s="28"/>
      <c r="C365" s="29"/>
      <c r="D365" s="64"/>
      <c r="E365" s="91"/>
      <c r="F365" s="26"/>
      <c r="G365" s="72" t="s">
        <v>189</v>
      </c>
      <c r="H365" s="73" t="s">
        <v>187</v>
      </c>
      <c r="I365" s="74">
        <v>10</v>
      </c>
      <c r="J365" s="74"/>
      <c r="K365" s="81">
        <f t="shared" ref="K365:K370" si="44">I365*J365</f>
        <v>0</v>
      </c>
      <c r="L365" s="152"/>
    </row>
    <row r="366" spans="1:12" ht="20.100000000000001" customHeight="1" x14ac:dyDescent="0.2">
      <c r="A366" s="27"/>
      <c r="B366" s="28"/>
      <c r="C366" s="29"/>
      <c r="D366" s="64"/>
      <c r="E366" s="91"/>
      <c r="F366" s="26"/>
      <c r="G366" s="72" t="s">
        <v>190</v>
      </c>
      <c r="H366" s="73" t="s">
        <v>187</v>
      </c>
      <c r="I366" s="74">
        <v>3</v>
      </c>
      <c r="J366" s="74"/>
      <c r="K366" s="81">
        <f t="shared" si="44"/>
        <v>0</v>
      </c>
      <c r="L366" s="152"/>
    </row>
    <row r="367" spans="1:12" ht="23.1" customHeight="1" x14ac:dyDescent="0.2">
      <c r="A367" s="27"/>
      <c r="B367" s="28"/>
      <c r="C367" s="29"/>
      <c r="D367" s="64"/>
      <c r="E367" s="91"/>
      <c r="F367" s="26"/>
      <c r="G367" s="72" t="s">
        <v>191</v>
      </c>
      <c r="H367" s="73" t="s">
        <v>187</v>
      </c>
      <c r="I367" s="74">
        <v>4</v>
      </c>
      <c r="J367" s="74"/>
      <c r="K367" s="81">
        <f t="shared" si="44"/>
        <v>0</v>
      </c>
      <c r="L367" s="152"/>
    </row>
    <row r="368" spans="1:12" ht="23.1" customHeight="1" x14ac:dyDescent="0.2">
      <c r="A368" s="27"/>
      <c r="B368" s="28"/>
      <c r="C368" s="29"/>
      <c r="D368" s="64"/>
      <c r="E368" s="91"/>
      <c r="F368" s="26"/>
      <c r="G368" s="72" t="s">
        <v>192</v>
      </c>
      <c r="H368" s="73" t="s">
        <v>187</v>
      </c>
      <c r="I368" s="74">
        <v>4</v>
      </c>
      <c r="J368" s="74"/>
      <c r="K368" s="81">
        <f t="shared" si="44"/>
        <v>0</v>
      </c>
      <c r="L368" s="152"/>
    </row>
    <row r="369" spans="1:12" ht="18.95" customHeight="1" x14ac:dyDescent="0.2">
      <c r="A369" s="27"/>
      <c r="B369" s="28"/>
      <c r="C369" s="29"/>
      <c r="D369" s="64"/>
      <c r="E369" s="91"/>
      <c r="F369" s="26"/>
      <c r="G369" s="72" t="s">
        <v>193</v>
      </c>
      <c r="H369" s="73" t="s">
        <v>187</v>
      </c>
      <c r="I369" s="74">
        <v>4</v>
      </c>
      <c r="J369" s="74"/>
      <c r="K369" s="81">
        <f t="shared" si="44"/>
        <v>0</v>
      </c>
      <c r="L369" s="152"/>
    </row>
    <row r="370" spans="1:12" ht="30" customHeight="1" x14ac:dyDescent="0.2">
      <c r="A370" s="18">
        <v>9</v>
      </c>
      <c r="B370" s="19" t="s">
        <v>41</v>
      </c>
      <c r="C370" s="20" t="s">
        <v>18</v>
      </c>
      <c r="D370" s="18">
        <v>2</v>
      </c>
      <c r="E370" s="91"/>
      <c r="F370" s="26">
        <f t="shared" si="41"/>
        <v>0</v>
      </c>
      <c r="G370" s="23" t="s">
        <v>42</v>
      </c>
      <c r="H370" s="36" t="s">
        <v>35</v>
      </c>
      <c r="I370" s="37">
        <v>2</v>
      </c>
      <c r="J370" s="91"/>
      <c r="K370" s="81">
        <f t="shared" si="44"/>
        <v>0</v>
      </c>
      <c r="L370" s="157" t="s">
        <v>77</v>
      </c>
    </row>
    <row r="371" spans="1:12" ht="30" customHeight="1" x14ac:dyDescent="0.2">
      <c r="A371" s="18"/>
      <c r="B371" s="53" t="s">
        <v>172</v>
      </c>
      <c r="C371" s="54"/>
      <c r="D371" s="50"/>
      <c r="E371" s="106"/>
      <c r="F371" s="75">
        <f>SUM(F349:F370)</f>
        <v>0</v>
      </c>
      <c r="G371" s="23"/>
      <c r="H371" s="36"/>
      <c r="I371" s="37"/>
      <c r="J371" s="36"/>
      <c r="K371" s="75">
        <f>SUM(K351:K370)</f>
        <v>0</v>
      </c>
      <c r="L371" s="157"/>
    </row>
    <row r="372" spans="1:12" ht="16.5" customHeight="1" x14ac:dyDescent="0.2">
      <c r="A372" s="187" t="s">
        <v>58</v>
      </c>
      <c r="B372" s="187"/>
      <c r="C372" s="187"/>
      <c r="D372" s="187"/>
      <c r="E372" s="187"/>
      <c r="F372" s="187"/>
      <c r="G372" s="187"/>
      <c r="H372" s="187"/>
      <c r="I372" s="187"/>
      <c r="J372" s="187"/>
      <c r="K372" s="187"/>
      <c r="L372" s="187"/>
    </row>
    <row r="373" spans="1:12" ht="20.100000000000001" customHeight="1" x14ac:dyDescent="0.2">
      <c r="A373" s="27">
        <v>1</v>
      </c>
      <c r="B373" s="28" t="s">
        <v>63</v>
      </c>
      <c r="C373" s="29" t="s">
        <v>13</v>
      </c>
      <c r="D373" s="29">
        <v>1</v>
      </c>
      <c r="E373" s="92"/>
      <c r="F373" s="26">
        <f t="shared" ref="F373" si="45">D373*E373</f>
        <v>0</v>
      </c>
      <c r="G373" s="31" t="s">
        <v>273</v>
      </c>
      <c r="H373" s="73" t="s">
        <v>187</v>
      </c>
      <c r="I373" s="33">
        <v>1</v>
      </c>
      <c r="J373" s="83"/>
      <c r="K373" s="81">
        <f t="shared" ref="K373:K376" si="46">I373*J373</f>
        <v>0</v>
      </c>
      <c r="L373" s="154"/>
    </row>
    <row r="374" spans="1:12" ht="20.45" customHeight="1" x14ac:dyDescent="0.2">
      <c r="A374" s="27"/>
      <c r="B374" s="28"/>
      <c r="C374" s="29"/>
      <c r="D374" s="29"/>
      <c r="E374" s="29"/>
      <c r="F374" s="27"/>
      <c r="G374" s="31" t="s">
        <v>271</v>
      </c>
      <c r="H374" s="73" t="s">
        <v>187</v>
      </c>
      <c r="I374" s="33">
        <v>1</v>
      </c>
      <c r="J374" s="83"/>
      <c r="K374" s="81">
        <f t="shared" si="46"/>
        <v>0</v>
      </c>
      <c r="L374" s="154"/>
    </row>
    <row r="375" spans="1:12" ht="19.5" customHeight="1" x14ac:dyDescent="0.2">
      <c r="A375" s="27"/>
      <c r="B375" s="28"/>
      <c r="C375" s="29"/>
      <c r="D375" s="29"/>
      <c r="E375" s="29"/>
      <c r="F375" s="27"/>
      <c r="G375" s="31" t="s">
        <v>280</v>
      </c>
      <c r="H375" s="73" t="s">
        <v>187</v>
      </c>
      <c r="I375" s="33">
        <v>1</v>
      </c>
      <c r="J375" s="83"/>
      <c r="K375" s="81">
        <f t="shared" si="46"/>
        <v>0</v>
      </c>
      <c r="L375" s="154"/>
    </row>
    <row r="376" spans="1:12" ht="21.95" customHeight="1" x14ac:dyDescent="0.2">
      <c r="A376" s="27"/>
      <c r="B376" s="28"/>
      <c r="C376" s="29"/>
      <c r="D376" s="29"/>
      <c r="E376" s="29"/>
      <c r="F376" s="27"/>
      <c r="G376" s="31" t="s">
        <v>221</v>
      </c>
      <c r="H376" s="36" t="s">
        <v>35</v>
      </c>
      <c r="I376" s="33">
        <v>1</v>
      </c>
      <c r="J376" s="83"/>
      <c r="K376" s="81">
        <f t="shared" si="46"/>
        <v>0</v>
      </c>
      <c r="L376" s="154"/>
    </row>
    <row r="377" spans="1:12" ht="24.75" customHeight="1" x14ac:dyDescent="0.2">
      <c r="A377" s="65"/>
      <c r="B377" s="41" t="s">
        <v>172</v>
      </c>
      <c r="C377" s="42"/>
      <c r="D377" s="42"/>
      <c r="E377" s="42"/>
      <c r="F377" s="119">
        <f>SUM(F373:F376)</f>
        <v>0</v>
      </c>
      <c r="G377" s="66"/>
      <c r="H377" s="67"/>
      <c r="I377" s="68"/>
      <c r="J377" s="67"/>
      <c r="K377" s="79">
        <f>SUM(K373:K376)</f>
        <v>0</v>
      </c>
      <c r="L377" s="159"/>
    </row>
    <row r="378" spans="1:12" ht="18" customHeight="1" x14ac:dyDescent="0.2">
      <c r="A378" s="197" t="s">
        <v>157</v>
      </c>
      <c r="B378" s="197"/>
      <c r="C378" s="197"/>
      <c r="D378" s="197"/>
      <c r="E378" s="197"/>
      <c r="F378" s="197"/>
      <c r="G378" s="197"/>
      <c r="H378" s="197"/>
      <c r="I378" s="197"/>
      <c r="J378" s="197"/>
      <c r="K378" s="197"/>
      <c r="L378" s="197"/>
    </row>
    <row r="379" spans="1:12" ht="15" customHeight="1" x14ac:dyDescent="0.2">
      <c r="A379" s="18">
        <v>1</v>
      </c>
      <c r="B379" s="19" t="s">
        <v>15</v>
      </c>
      <c r="C379" s="20" t="s">
        <v>16</v>
      </c>
      <c r="D379" s="45">
        <v>22.3</v>
      </c>
      <c r="E379" s="91"/>
      <c r="F379" s="26">
        <f>D379*E379</f>
        <v>0</v>
      </c>
      <c r="G379" s="22"/>
      <c r="H379" s="22"/>
      <c r="I379" s="22"/>
      <c r="J379" s="22"/>
      <c r="K379" s="22"/>
      <c r="L379" s="153"/>
    </row>
    <row r="380" spans="1:12" ht="30" customHeight="1" x14ac:dyDescent="0.2">
      <c r="A380" s="18">
        <v>2</v>
      </c>
      <c r="B380" s="23" t="s">
        <v>69</v>
      </c>
      <c r="C380" s="20" t="s">
        <v>13</v>
      </c>
      <c r="D380" s="18">
        <v>2</v>
      </c>
      <c r="E380" s="91"/>
      <c r="F380" s="26">
        <f t="shared" ref="F380:F392" si="47">D380*E380</f>
        <v>0</v>
      </c>
      <c r="G380" s="24"/>
      <c r="H380" s="24"/>
      <c r="I380" s="24"/>
      <c r="J380" s="24"/>
      <c r="K380" s="24"/>
      <c r="L380" s="152" t="s">
        <v>14</v>
      </c>
    </row>
    <row r="381" spans="1:12" ht="15" customHeight="1" x14ac:dyDescent="0.2">
      <c r="A381" s="18">
        <v>3</v>
      </c>
      <c r="B381" s="19" t="s">
        <v>9</v>
      </c>
      <c r="C381" s="20" t="s">
        <v>10</v>
      </c>
      <c r="D381" s="18">
        <v>6</v>
      </c>
      <c r="E381" s="91"/>
      <c r="F381" s="26">
        <f t="shared" si="47"/>
        <v>0</v>
      </c>
      <c r="G381" s="22"/>
      <c r="H381" s="22"/>
      <c r="I381" s="22"/>
      <c r="J381" s="22"/>
      <c r="K381" s="22"/>
      <c r="L381" s="152" t="s">
        <v>14</v>
      </c>
    </row>
    <row r="382" spans="1:12" ht="19.5" customHeight="1" x14ac:dyDescent="0.2">
      <c r="A382" s="33">
        <v>4</v>
      </c>
      <c r="B382" s="19" t="s">
        <v>54</v>
      </c>
      <c r="C382" s="29" t="s">
        <v>10</v>
      </c>
      <c r="D382" s="64">
        <v>8.4</v>
      </c>
      <c r="E382" s="92"/>
      <c r="F382" s="26">
        <f t="shared" si="47"/>
        <v>0</v>
      </c>
      <c r="G382" s="31" t="s">
        <v>247</v>
      </c>
      <c r="H382" s="32" t="s">
        <v>244</v>
      </c>
      <c r="I382" s="33">
        <v>6</v>
      </c>
      <c r="J382" s="83"/>
      <c r="K382" s="81">
        <f t="shared" ref="K382:K384" si="48">I382*J382</f>
        <v>0</v>
      </c>
      <c r="L382" s="195" t="s">
        <v>158</v>
      </c>
    </row>
    <row r="383" spans="1:12" ht="18" customHeight="1" x14ac:dyDescent="0.2">
      <c r="A383" s="23"/>
      <c r="B383" s="19"/>
      <c r="C383" s="29"/>
      <c r="D383" s="64"/>
      <c r="E383" s="92"/>
      <c r="F383" s="26"/>
      <c r="G383" s="23" t="s">
        <v>196</v>
      </c>
      <c r="H383" s="97" t="s">
        <v>187</v>
      </c>
      <c r="I383" s="33">
        <v>2</v>
      </c>
      <c r="J383" s="83"/>
      <c r="K383" s="81">
        <f t="shared" si="48"/>
        <v>0</v>
      </c>
      <c r="L383" s="163"/>
    </row>
    <row r="384" spans="1:12" ht="18" customHeight="1" x14ac:dyDescent="0.2">
      <c r="A384" s="23"/>
      <c r="B384" s="19"/>
      <c r="C384" s="29"/>
      <c r="D384" s="64"/>
      <c r="E384" s="92"/>
      <c r="F384" s="26"/>
      <c r="G384" s="23" t="s">
        <v>194</v>
      </c>
      <c r="H384" s="97" t="s">
        <v>195</v>
      </c>
      <c r="I384" s="33">
        <v>50.4</v>
      </c>
      <c r="J384" s="83"/>
      <c r="K384" s="81">
        <f t="shared" si="48"/>
        <v>0</v>
      </c>
      <c r="L384" s="164"/>
    </row>
    <row r="385" spans="1:12" ht="21.95" customHeight="1" x14ac:dyDescent="0.2">
      <c r="A385" s="33">
        <v>5</v>
      </c>
      <c r="B385" s="28" t="s">
        <v>159</v>
      </c>
      <c r="C385" s="29" t="s">
        <v>10</v>
      </c>
      <c r="D385" s="27">
        <v>1</v>
      </c>
      <c r="E385" s="92"/>
      <c r="F385" s="26">
        <f t="shared" si="47"/>
        <v>0</v>
      </c>
      <c r="G385" s="31" t="s">
        <v>283</v>
      </c>
      <c r="H385" s="32" t="s">
        <v>244</v>
      </c>
      <c r="I385" s="33">
        <v>1</v>
      </c>
      <c r="J385" s="83"/>
      <c r="K385" s="81">
        <f t="shared" ref="K385:K395" si="49">I385*J385</f>
        <v>0</v>
      </c>
      <c r="L385" s="154"/>
    </row>
    <row r="386" spans="1:12" ht="19.5" customHeight="1" x14ac:dyDescent="0.2">
      <c r="A386" s="33"/>
      <c r="B386" s="28"/>
      <c r="C386" s="29"/>
      <c r="D386" s="27"/>
      <c r="E386" s="92"/>
      <c r="F386" s="26"/>
      <c r="G386" s="23" t="s">
        <v>196</v>
      </c>
      <c r="H386" s="97" t="s">
        <v>187</v>
      </c>
      <c r="I386" s="33">
        <v>1</v>
      </c>
      <c r="J386" s="83"/>
      <c r="K386" s="81">
        <f t="shared" si="49"/>
        <v>0</v>
      </c>
      <c r="L386" s="154"/>
    </row>
    <row r="387" spans="1:12" ht="21.6" customHeight="1" x14ac:dyDescent="0.2">
      <c r="A387" s="33"/>
      <c r="B387" s="28"/>
      <c r="C387" s="29"/>
      <c r="D387" s="27"/>
      <c r="E387" s="92"/>
      <c r="F387" s="26"/>
      <c r="G387" s="23" t="s">
        <v>194</v>
      </c>
      <c r="H387" s="97" t="s">
        <v>195</v>
      </c>
      <c r="I387" s="33">
        <v>6</v>
      </c>
      <c r="J387" s="83"/>
      <c r="K387" s="81">
        <f t="shared" si="49"/>
        <v>0</v>
      </c>
      <c r="L387" s="154"/>
    </row>
    <row r="388" spans="1:12" ht="30" customHeight="1" x14ac:dyDescent="0.2">
      <c r="A388" s="130">
        <v>6</v>
      </c>
      <c r="B388" s="19" t="s">
        <v>26</v>
      </c>
      <c r="C388" s="20" t="s">
        <v>10</v>
      </c>
      <c r="D388" s="18">
        <v>48</v>
      </c>
      <c r="E388" s="91"/>
      <c r="F388" s="26">
        <f t="shared" si="47"/>
        <v>0</v>
      </c>
      <c r="G388" s="24"/>
      <c r="H388" s="24"/>
      <c r="I388" s="24"/>
      <c r="J388" s="24"/>
      <c r="K388" s="24"/>
      <c r="L388" s="154" t="s">
        <v>27</v>
      </c>
    </row>
    <row r="389" spans="1:12" ht="30" customHeight="1" x14ac:dyDescent="0.2">
      <c r="A389" s="130">
        <v>7</v>
      </c>
      <c r="B389" s="23" t="s">
        <v>28</v>
      </c>
      <c r="C389" s="20" t="s">
        <v>10</v>
      </c>
      <c r="D389" s="18">
        <v>48</v>
      </c>
      <c r="E389" s="91"/>
      <c r="F389" s="26">
        <f t="shared" si="47"/>
        <v>0</v>
      </c>
      <c r="G389" s="35" t="s">
        <v>29</v>
      </c>
      <c r="H389" s="60" t="s">
        <v>30</v>
      </c>
      <c r="I389" s="71">
        <v>9.6</v>
      </c>
      <c r="J389" s="36"/>
      <c r="K389" s="81">
        <f t="shared" si="49"/>
        <v>0</v>
      </c>
      <c r="L389" s="155"/>
    </row>
    <row r="390" spans="1:12" ht="30" customHeight="1" x14ac:dyDescent="0.2">
      <c r="A390" s="130">
        <v>8</v>
      </c>
      <c r="B390" s="23" t="s">
        <v>56</v>
      </c>
      <c r="C390" s="20" t="s">
        <v>10</v>
      </c>
      <c r="D390" s="18">
        <v>48</v>
      </c>
      <c r="E390" s="91"/>
      <c r="F390" s="26">
        <f t="shared" si="47"/>
        <v>0</v>
      </c>
      <c r="G390" s="35" t="s">
        <v>32</v>
      </c>
      <c r="H390" s="60" t="s">
        <v>30</v>
      </c>
      <c r="I390" s="37">
        <v>12</v>
      </c>
      <c r="J390" s="62"/>
      <c r="K390" s="81">
        <f t="shared" si="49"/>
        <v>0</v>
      </c>
      <c r="L390" s="155"/>
    </row>
    <row r="391" spans="1:12" ht="15" customHeight="1" x14ac:dyDescent="0.2">
      <c r="A391" s="77">
        <v>9</v>
      </c>
      <c r="B391" s="19" t="s">
        <v>38</v>
      </c>
      <c r="C391" s="20" t="s">
        <v>10</v>
      </c>
      <c r="D391" s="18">
        <v>6</v>
      </c>
      <c r="E391" s="91"/>
      <c r="F391" s="26">
        <f t="shared" si="47"/>
        <v>0</v>
      </c>
      <c r="G391" s="22"/>
      <c r="H391" s="22"/>
      <c r="I391" s="22"/>
      <c r="J391" s="22"/>
      <c r="K391" s="22"/>
      <c r="L391" s="152" t="s">
        <v>160</v>
      </c>
    </row>
    <row r="392" spans="1:12" ht="18" customHeight="1" x14ac:dyDescent="0.2">
      <c r="A392" s="33">
        <v>10</v>
      </c>
      <c r="B392" s="28" t="s">
        <v>37</v>
      </c>
      <c r="C392" s="29" t="s">
        <v>16</v>
      </c>
      <c r="D392" s="63">
        <v>21.2</v>
      </c>
      <c r="E392" s="92"/>
      <c r="F392" s="26">
        <f t="shared" si="47"/>
        <v>0</v>
      </c>
      <c r="G392" s="31" t="s">
        <v>278</v>
      </c>
      <c r="H392" s="40" t="s">
        <v>217</v>
      </c>
      <c r="I392" s="33">
        <v>22</v>
      </c>
      <c r="J392" s="51"/>
      <c r="K392" s="81">
        <f t="shared" si="49"/>
        <v>0</v>
      </c>
      <c r="L392" s="154"/>
    </row>
    <row r="393" spans="1:12" ht="20.45" customHeight="1" x14ac:dyDescent="0.2">
      <c r="A393" s="33"/>
      <c r="B393" s="28"/>
      <c r="C393" s="29"/>
      <c r="D393" s="63"/>
      <c r="E393" s="92"/>
      <c r="F393" s="26"/>
      <c r="G393" s="23" t="s">
        <v>212</v>
      </c>
      <c r="H393" s="98" t="s">
        <v>187</v>
      </c>
      <c r="I393" s="33">
        <v>8</v>
      </c>
      <c r="J393" s="51"/>
      <c r="K393" s="81">
        <f t="shared" si="49"/>
        <v>0</v>
      </c>
      <c r="L393" s="154"/>
    </row>
    <row r="394" spans="1:12" ht="21.95" customHeight="1" x14ac:dyDescent="0.2">
      <c r="A394" s="23"/>
      <c r="B394" s="28"/>
      <c r="C394" s="29"/>
      <c r="D394" s="63"/>
      <c r="E394" s="92"/>
      <c r="F394" s="26"/>
      <c r="G394" s="23" t="s">
        <v>213</v>
      </c>
      <c r="H394" s="98" t="s">
        <v>187</v>
      </c>
      <c r="I394" s="33">
        <v>4</v>
      </c>
      <c r="J394" s="51"/>
      <c r="K394" s="81">
        <f t="shared" si="49"/>
        <v>0</v>
      </c>
      <c r="L394" s="154"/>
    </row>
    <row r="395" spans="1:12" ht="20.100000000000001" customHeight="1" x14ac:dyDescent="0.2">
      <c r="A395" s="23"/>
      <c r="B395" s="28"/>
      <c r="C395" s="29"/>
      <c r="D395" s="63"/>
      <c r="E395" s="92"/>
      <c r="F395" s="26"/>
      <c r="G395" s="23" t="s">
        <v>203</v>
      </c>
      <c r="H395" s="98" t="s">
        <v>216</v>
      </c>
      <c r="I395" s="33">
        <v>3</v>
      </c>
      <c r="J395" s="51"/>
      <c r="K395" s="81">
        <f t="shared" si="49"/>
        <v>0</v>
      </c>
      <c r="L395" s="154"/>
    </row>
    <row r="396" spans="1:12" ht="24" customHeight="1" x14ac:dyDescent="0.2">
      <c r="A396" s="66"/>
      <c r="B396" s="41" t="s">
        <v>172</v>
      </c>
      <c r="C396" s="42"/>
      <c r="D396" s="70"/>
      <c r="E396" s="42"/>
      <c r="F396" s="120">
        <f>SUM(F379:F392)</f>
        <v>0</v>
      </c>
      <c r="G396" s="23"/>
      <c r="H396" s="39"/>
      <c r="I396" s="33"/>
      <c r="J396" s="39"/>
      <c r="K396" s="79">
        <f>SUM(K380:K395)</f>
        <v>0</v>
      </c>
      <c r="L396" s="154"/>
    </row>
    <row r="397" spans="1:12" ht="16.5" customHeight="1" x14ac:dyDescent="0.2">
      <c r="A397" s="194" t="s">
        <v>173</v>
      </c>
      <c r="B397" s="187"/>
      <c r="C397" s="187"/>
      <c r="D397" s="187"/>
      <c r="E397" s="187"/>
      <c r="F397" s="187"/>
      <c r="G397" s="187"/>
      <c r="H397" s="187"/>
      <c r="I397" s="187"/>
      <c r="J397" s="187"/>
      <c r="K397" s="187"/>
      <c r="L397" s="187"/>
    </row>
    <row r="398" spans="1:12" ht="15" customHeight="1" x14ac:dyDescent="0.2">
      <c r="A398" s="18">
        <v>1</v>
      </c>
      <c r="B398" s="19" t="s">
        <v>81</v>
      </c>
      <c r="C398" s="20" t="s">
        <v>18</v>
      </c>
      <c r="D398" s="18">
        <v>5</v>
      </c>
      <c r="E398" s="91"/>
      <c r="F398" s="26">
        <f>D398*E398</f>
        <v>0</v>
      </c>
      <c r="G398" s="22"/>
      <c r="H398" s="22"/>
      <c r="I398" s="22"/>
      <c r="J398" s="22"/>
      <c r="K398" s="22"/>
      <c r="L398" s="153"/>
    </row>
    <row r="399" spans="1:12" ht="19.5" customHeight="1" x14ac:dyDescent="0.2">
      <c r="A399" s="27">
        <v>2</v>
      </c>
      <c r="B399" s="28" t="s">
        <v>63</v>
      </c>
      <c r="C399" s="29" t="s">
        <v>13</v>
      </c>
      <c r="D399" s="27">
        <v>3</v>
      </c>
      <c r="E399" s="92"/>
      <c r="F399" s="26">
        <f>D399*E399</f>
        <v>0</v>
      </c>
      <c r="G399" s="31" t="s">
        <v>273</v>
      </c>
      <c r="H399" s="98" t="s">
        <v>187</v>
      </c>
      <c r="I399" s="33">
        <v>3</v>
      </c>
      <c r="J399" s="103"/>
      <c r="K399" s="81">
        <f t="shared" ref="K399:K402" si="50">I399*J399</f>
        <v>0</v>
      </c>
      <c r="L399" s="154"/>
    </row>
    <row r="400" spans="1:12" ht="20.100000000000001" customHeight="1" x14ac:dyDescent="0.2">
      <c r="A400" s="27"/>
      <c r="B400" s="28"/>
      <c r="C400" s="29"/>
      <c r="D400" s="27"/>
      <c r="E400" s="92"/>
      <c r="F400" s="26"/>
      <c r="G400" s="31" t="s">
        <v>271</v>
      </c>
      <c r="H400" s="98" t="s">
        <v>187</v>
      </c>
      <c r="I400" s="33">
        <v>3</v>
      </c>
      <c r="J400" s="103"/>
      <c r="K400" s="81">
        <f t="shared" si="50"/>
        <v>0</v>
      </c>
      <c r="L400" s="154"/>
    </row>
    <row r="401" spans="1:12" ht="17.100000000000001" customHeight="1" x14ac:dyDescent="0.2">
      <c r="A401" s="27"/>
      <c r="B401" s="28"/>
      <c r="C401" s="29"/>
      <c r="D401" s="27"/>
      <c r="E401" s="92"/>
      <c r="F401" s="26"/>
      <c r="G401" s="31" t="s">
        <v>280</v>
      </c>
      <c r="H401" s="98" t="s">
        <v>187</v>
      </c>
      <c r="I401" s="33">
        <v>3</v>
      </c>
      <c r="J401" s="103"/>
      <c r="K401" s="81">
        <f t="shared" si="50"/>
        <v>0</v>
      </c>
      <c r="L401" s="154"/>
    </row>
    <row r="402" spans="1:12" ht="21.95" customHeight="1" x14ac:dyDescent="0.2">
      <c r="A402" s="27"/>
      <c r="B402" s="28"/>
      <c r="C402" s="29"/>
      <c r="D402" s="27"/>
      <c r="E402" s="92"/>
      <c r="F402" s="26"/>
      <c r="G402" s="31" t="s">
        <v>227</v>
      </c>
      <c r="H402" s="98" t="s">
        <v>187</v>
      </c>
      <c r="I402" s="33">
        <v>3</v>
      </c>
      <c r="J402" s="103"/>
      <c r="K402" s="81">
        <f t="shared" si="50"/>
        <v>0</v>
      </c>
      <c r="L402" s="154"/>
    </row>
    <row r="403" spans="1:12" ht="24.75" customHeight="1" x14ac:dyDescent="0.2">
      <c r="A403" s="43"/>
      <c r="B403" s="41" t="s">
        <v>172</v>
      </c>
      <c r="C403" s="42"/>
      <c r="D403" s="43"/>
      <c r="E403" s="105"/>
      <c r="F403" s="75">
        <f>SUM(F398:F399)</f>
        <v>0</v>
      </c>
      <c r="G403" s="23"/>
      <c r="H403" s="34"/>
      <c r="I403" s="33"/>
      <c r="J403" s="34"/>
      <c r="K403" s="79">
        <f>SUM(K399:K402)</f>
        <v>0</v>
      </c>
      <c r="L403" s="154"/>
    </row>
    <row r="404" spans="1:12" ht="18" customHeight="1" x14ac:dyDescent="0.2">
      <c r="A404" s="186" t="s">
        <v>161</v>
      </c>
      <c r="B404" s="186"/>
      <c r="C404" s="186"/>
      <c r="D404" s="186"/>
      <c r="E404" s="186"/>
      <c r="F404" s="186"/>
      <c r="G404" s="186"/>
      <c r="H404" s="186"/>
      <c r="I404" s="186"/>
      <c r="J404" s="186"/>
      <c r="K404" s="186"/>
      <c r="L404" s="186"/>
    </row>
    <row r="405" spans="1:12" ht="40.700000000000003" customHeight="1" x14ac:dyDescent="0.2">
      <c r="A405" s="27">
        <v>1</v>
      </c>
      <c r="B405" s="28" t="s">
        <v>154</v>
      </c>
      <c r="C405" s="29" t="s">
        <v>13</v>
      </c>
      <c r="D405" s="27">
        <v>1</v>
      </c>
      <c r="E405" s="92"/>
      <c r="F405" s="52">
        <f>D405*E405</f>
        <v>0</v>
      </c>
      <c r="G405" s="23"/>
      <c r="H405" s="23"/>
      <c r="I405" s="23"/>
      <c r="J405" s="23"/>
      <c r="K405" s="23"/>
      <c r="L405" s="154" t="s">
        <v>148</v>
      </c>
    </row>
    <row r="406" spans="1:12" ht="30" customHeight="1" x14ac:dyDescent="0.2">
      <c r="A406" s="18">
        <v>2</v>
      </c>
      <c r="B406" s="23" t="s">
        <v>155</v>
      </c>
      <c r="C406" s="20" t="s">
        <v>13</v>
      </c>
      <c r="D406" s="18">
        <v>1</v>
      </c>
      <c r="E406" s="92"/>
      <c r="F406" s="52">
        <f t="shared" ref="F406:F414" si="51">D406*E406</f>
        <v>0</v>
      </c>
      <c r="G406" s="24"/>
      <c r="H406" s="24"/>
      <c r="I406" s="24"/>
      <c r="J406" s="24"/>
      <c r="K406" s="24"/>
      <c r="L406" s="152" t="s">
        <v>131</v>
      </c>
    </row>
    <row r="407" spans="1:12" ht="21.95" customHeight="1" x14ac:dyDescent="0.2">
      <c r="A407" s="27">
        <v>3</v>
      </c>
      <c r="B407" s="28" t="s">
        <v>24</v>
      </c>
      <c r="C407" s="29" t="s">
        <v>10</v>
      </c>
      <c r="D407" s="27">
        <v>1</v>
      </c>
      <c r="E407" s="92"/>
      <c r="F407" s="52">
        <f t="shared" si="51"/>
        <v>0</v>
      </c>
      <c r="G407" s="31" t="s">
        <v>282</v>
      </c>
      <c r="H407" s="48" t="s">
        <v>202</v>
      </c>
      <c r="I407" s="33">
        <v>1</v>
      </c>
      <c r="J407" s="103"/>
      <c r="K407" s="81">
        <f t="shared" ref="K407:K417" si="52">I407*J407</f>
        <v>0</v>
      </c>
      <c r="L407" s="154"/>
    </row>
    <row r="408" spans="1:12" ht="22.5" customHeight="1" x14ac:dyDescent="0.2">
      <c r="A408" s="27"/>
      <c r="B408" s="28"/>
      <c r="C408" s="29"/>
      <c r="D408" s="27"/>
      <c r="E408" s="92"/>
      <c r="F408" s="52"/>
      <c r="G408" s="23" t="s">
        <v>233</v>
      </c>
      <c r="H408" s="49" t="s">
        <v>232</v>
      </c>
      <c r="I408" s="33">
        <v>1</v>
      </c>
      <c r="J408" s="103"/>
      <c r="K408" s="81">
        <f t="shared" si="52"/>
        <v>0</v>
      </c>
      <c r="L408" s="154"/>
    </row>
    <row r="409" spans="1:12" ht="22.5" customHeight="1" x14ac:dyDescent="0.2">
      <c r="A409" s="27"/>
      <c r="B409" s="28"/>
      <c r="C409" s="29"/>
      <c r="D409" s="27"/>
      <c r="E409" s="92"/>
      <c r="F409" s="52"/>
      <c r="G409" s="23" t="s">
        <v>234</v>
      </c>
      <c r="H409" s="49" t="s">
        <v>195</v>
      </c>
      <c r="I409" s="33">
        <v>0.75</v>
      </c>
      <c r="J409" s="103"/>
      <c r="K409" s="81">
        <f t="shared" si="52"/>
        <v>0</v>
      </c>
      <c r="L409" s="154"/>
    </row>
    <row r="410" spans="1:12" ht="23.1" customHeight="1" x14ac:dyDescent="0.2">
      <c r="A410" s="27"/>
      <c r="B410" s="28"/>
      <c r="C410" s="29"/>
      <c r="D410" s="27"/>
      <c r="E410" s="92"/>
      <c r="F410" s="52"/>
      <c r="G410" s="23" t="s">
        <v>199</v>
      </c>
      <c r="H410" s="49" t="s">
        <v>187</v>
      </c>
      <c r="I410" s="33">
        <v>2</v>
      </c>
      <c r="J410" s="103"/>
      <c r="K410" s="81">
        <f t="shared" si="52"/>
        <v>0</v>
      </c>
      <c r="L410" s="154"/>
    </row>
    <row r="411" spans="1:12" ht="30" customHeight="1" x14ac:dyDescent="0.2">
      <c r="A411" s="18">
        <v>4</v>
      </c>
      <c r="B411" s="19" t="s">
        <v>26</v>
      </c>
      <c r="C411" s="20" t="s">
        <v>10</v>
      </c>
      <c r="D411" s="18">
        <v>28</v>
      </c>
      <c r="E411" s="92"/>
      <c r="F411" s="52">
        <f t="shared" si="51"/>
        <v>0</v>
      </c>
      <c r="G411" s="24"/>
      <c r="H411" s="24"/>
      <c r="I411" s="24"/>
      <c r="J411" s="24"/>
      <c r="K411" s="24"/>
      <c r="L411" s="154" t="s">
        <v>27</v>
      </c>
    </row>
    <row r="412" spans="1:12" ht="24.6" customHeight="1" x14ac:dyDescent="0.2">
      <c r="A412" s="18">
        <v>5</v>
      </c>
      <c r="B412" s="23" t="s">
        <v>28</v>
      </c>
      <c r="C412" s="20" t="s">
        <v>10</v>
      </c>
      <c r="D412" s="18">
        <v>28</v>
      </c>
      <c r="E412" s="92"/>
      <c r="F412" s="52">
        <f t="shared" si="51"/>
        <v>0</v>
      </c>
      <c r="G412" s="35" t="s">
        <v>29</v>
      </c>
      <c r="H412" s="60" t="s">
        <v>30</v>
      </c>
      <c r="I412" s="71">
        <v>5.6</v>
      </c>
      <c r="J412" s="60"/>
      <c r="K412" s="81">
        <f t="shared" si="52"/>
        <v>0</v>
      </c>
      <c r="L412" s="155"/>
    </row>
    <row r="413" spans="1:12" ht="22.5" customHeight="1" x14ac:dyDescent="0.2">
      <c r="A413" s="18">
        <v>6</v>
      </c>
      <c r="B413" s="23" t="s">
        <v>56</v>
      </c>
      <c r="C413" s="20" t="s">
        <v>10</v>
      </c>
      <c r="D413" s="18">
        <v>28</v>
      </c>
      <c r="E413" s="92"/>
      <c r="F413" s="52">
        <f t="shared" si="51"/>
        <v>0</v>
      </c>
      <c r="G413" s="35" t="s">
        <v>32</v>
      </c>
      <c r="H413" s="60" t="s">
        <v>30</v>
      </c>
      <c r="I413" s="37">
        <v>7</v>
      </c>
      <c r="J413" s="69"/>
      <c r="K413" s="81">
        <f t="shared" si="52"/>
        <v>0</v>
      </c>
      <c r="L413" s="155"/>
    </row>
    <row r="414" spans="1:12" ht="21" customHeight="1" x14ac:dyDescent="0.2">
      <c r="A414" s="27">
        <v>7</v>
      </c>
      <c r="B414" s="28" t="s">
        <v>37</v>
      </c>
      <c r="C414" s="29" t="s">
        <v>16</v>
      </c>
      <c r="D414" s="30">
        <v>10.9</v>
      </c>
      <c r="E414" s="92"/>
      <c r="F414" s="52">
        <f t="shared" si="51"/>
        <v>0</v>
      </c>
      <c r="G414" s="31" t="s">
        <v>278</v>
      </c>
      <c r="H414" s="40" t="s">
        <v>217</v>
      </c>
      <c r="I414" s="33">
        <v>12</v>
      </c>
      <c r="J414" s="83"/>
      <c r="K414" s="81">
        <f t="shared" si="52"/>
        <v>0</v>
      </c>
      <c r="L414" s="154"/>
    </row>
    <row r="415" spans="1:12" ht="21.95" customHeight="1" x14ac:dyDescent="0.2">
      <c r="A415" s="27"/>
      <c r="B415" s="28"/>
      <c r="C415" s="29"/>
      <c r="D415" s="30"/>
      <c r="E415" s="92"/>
      <c r="F415" s="52"/>
      <c r="G415" s="23" t="s">
        <v>212</v>
      </c>
      <c r="H415" s="98" t="s">
        <v>187</v>
      </c>
      <c r="I415" s="33">
        <v>4</v>
      </c>
      <c r="J415" s="83"/>
      <c r="K415" s="81">
        <f t="shared" si="52"/>
        <v>0</v>
      </c>
      <c r="L415" s="154"/>
    </row>
    <row r="416" spans="1:12" ht="20.100000000000001" customHeight="1" x14ac:dyDescent="0.2">
      <c r="A416" s="27"/>
      <c r="B416" s="28"/>
      <c r="C416" s="29"/>
      <c r="D416" s="30"/>
      <c r="E416" s="92"/>
      <c r="F416" s="52"/>
      <c r="G416" s="23" t="s">
        <v>213</v>
      </c>
      <c r="H416" s="98" t="s">
        <v>187</v>
      </c>
      <c r="I416" s="33">
        <v>0</v>
      </c>
      <c r="J416" s="83"/>
      <c r="K416" s="81">
        <f t="shared" si="52"/>
        <v>0</v>
      </c>
      <c r="L416" s="154"/>
    </row>
    <row r="417" spans="1:12" ht="20.100000000000001" customHeight="1" x14ac:dyDescent="0.2">
      <c r="A417" s="27"/>
      <c r="B417" s="28"/>
      <c r="C417" s="29"/>
      <c r="D417" s="30"/>
      <c r="E417" s="92"/>
      <c r="F417" s="52"/>
      <c r="G417" s="23" t="s">
        <v>203</v>
      </c>
      <c r="H417" s="98" t="s">
        <v>216</v>
      </c>
      <c r="I417" s="33">
        <v>1</v>
      </c>
      <c r="J417" s="83"/>
      <c r="K417" s="81">
        <f t="shared" si="52"/>
        <v>0</v>
      </c>
      <c r="L417" s="154"/>
    </row>
    <row r="418" spans="1:12" ht="21" customHeight="1" x14ac:dyDescent="0.2">
      <c r="A418" s="27"/>
      <c r="B418" s="41" t="s">
        <v>172</v>
      </c>
      <c r="C418" s="42"/>
      <c r="D418" s="47"/>
      <c r="E418" s="105"/>
      <c r="F418" s="110">
        <f>SUM(F405:F414)</f>
        <v>0</v>
      </c>
      <c r="G418" s="23"/>
      <c r="H418" s="39"/>
      <c r="I418" s="33"/>
      <c r="J418" s="39"/>
      <c r="K418" s="106">
        <f>SUM(K406:K417)</f>
        <v>0</v>
      </c>
      <c r="L418" s="154"/>
    </row>
    <row r="419" spans="1:12" ht="16.5" customHeight="1" x14ac:dyDescent="0.2">
      <c r="A419" s="187" t="s">
        <v>58</v>
      </c>
      <c r="B419" s="187"/>
      <c r="C419" s="187"/>
      <c r="D419" s="187"/>
      <c r="E419" s="187"/>
      <c r="F419" s="187"/>
      <c r="G419" s="187"/>
      <c r="H419" s="187"/>
      <c r="I419" s="187"/>
      <c r="J419" s="187"/>
      <c r="K419" s="187"/>
      <c r="L419" s="187"/>
    </row>
    <row r="420" spans="1:12" ht="16.5" customHeight="1" x14ac:dyDescent="0.2">
      <c r="A420" s="125">
        <v>1</v>
      </c>
      <c r="B420" s="122" t="s">
        <v>63</v>
      </c>
      <c r="C420" s="123" t="s">
        <v>13</v>
      </c>
      <c r="D420" s="123">
        <v>1</v>
      </c>
      <c r="E420" s="92"/>
      <c r="F420" s="52">
        <f>D420*E420</f>
        <v>0</v>
      </c>
      <c r="G420" s="19" t="s">
        <v>273</v>
      </c>
      <c r="H420" s="48" t="s">
        <v>284</v>
      </c>
      <c r="I420" s="49">
        <v>1</v>
      </c>
      <c r="J420" s="103"/>
      <c r="K420" s="81">
        <f t="shared" ref="K420:K423" si="53">I420*J420</f>
        <v>0</v>
      </c>
      <c r="L420" s="154"/>
    </row>
    <row r="421" spans="1:12" ht="16.5" customHeight="1" x14ac:dyDescent="0.2">
      <c r="A421" s="121"/>
      <c r="B421" s="121"/>
      <c r="C421" s="121"/>
      <c r="D421" s="123"/>
      <c r="E421" s="29"/>
      <c r="F421" s="27"/>
      <c r="G421" s="19" t="s">
        <v>271</v>
      </c>
      <c r="H421" s="48" t="s">
        <v>284</v>
      </c>
      <c r="I421" s="49">
        <v>1</v>
      </c>
      <c r="J421" s="103"/>
      <c r="K421" s="81">
        <f t="shared" si="53"/>
        <v>0</v>
      </c>
      <c r="L421" s="154"/>
    </row>
    <row r="422" spans="1:12" ht="16.5" customHeight="1" x14ac:dyDescent="0.2">
      <c r="A422" s="121"/>
      <c r="B422" s="121"/>
      <c r="C422" s="121"/>
      <c r="D422" s="123"/>
      <c r="E422" s="29"/>
      <c r="F422" s="27"/>
      <c r="G422" s="19" t="s">
        <v>280</v>
      </c>
      <c r="H422" s="48" t="s">
        <v>284</v>
      </c>
      <c r="I422" s="49">
        <v>1</v>
      </c>
      <c r="J422" s="103"/>
      <c r="K422" s="81">
        <f t="shared" si="53"/>
        <v>0</v>
      </c>
      <c r="L422" s="154"/>
    </row>
    <row r="423" spans="1:12" ht="16.5" customHeight="1" x14ac:dyDescent="0.2">
      <c r="A423" s="121"/>
      <c r="B423" s="121"/>
      <c r="C423" s="121"/>
      <c r="D423" s="123"/>
      <c r="E423" s="29"/>
      <c r="F423" s="27"/>
      <c r="G423" s="19" t="s">
        <v>221</v>
      </c>
      <c r="H423" s="48" t="s">
        <v>284</v>
      </c>
      <c r="I423" s="49">
        <v>1</v>
      </c>
      <c r="J423" s="49"/>
      <c r="K423" s="81">
        <f t="shared" si="53"/>
        <v>0</v>
      </c>
      <c r="L423" s="154"/>
    </row>
    <row r="424" spans="1:12" ht="22.5" customHeight="1" x14ac:dyDescent="0.2">
      <c r="A424" s="124"/>
      <c r="B424" s="41" t="s">
        <v>172</v>
      </c>
      <c r="C424" s="42"/>
      <c r="D424" s="47"/>
      <c r="E424" s="105"/>
      <c r="F424" s="110">
        <f>SUM(F420:F423)</f>
        <v>0</v>
      </c>
      <c r="G424" s="19"/>
      <c r="H424" s="48"/>
      <c r="I424" s="49"/>
      <c r="J424" s="49"/>
      <c r="K424" s="79">
        <f>SUM(K420:K423)</f>
        <v>0</v>
      </c>
      <c r="L424" s="154"/>
    </row>
    <row r="425" spans="1:12" ht="18" customHeight="1" x14ac:dyDescent="0.2">
      <c r="A425" s="197"/>
      <c r="B425" s="186"/>
      <c r="C425" s="186"/>
      <c r="D425" s="186"/>
      <c r="E425" s="186"/>
      <c r="F425" s="186"/>
      <c r="G425" s="186"/>
      <c r="H425" s="186"/>
      <c r="I425" s="186"/>
      <c r="J425" s="186"/>
      <c r="K425" s="186"/>
      <c r="L425" s="186"/>
    </row>
    <row r="426" spans="1:12" ht="30" customHeight="1" x14ac:dyDescent="0.2">
      <c r="A426" s="18">
        <v>1</v>
      </c>
      <c r="B426" s="23" t="s">
        <v>68</v>
      </c>
      <c r="C426" s="20" t="s">
        <v>13</v>
      </c>
      <c r="D426" s="18">
        <v>1</v>
      </c>
      <c r="E426" s="91"/>
      <c r="F426" s="26">
        <f>D426*E426</f>
        <v>0</v>
      </c>
      <c r="G426" s="24"/>
      <c r="H426" s="24"/>
      <c r="I426" s="24"/>
      <c r="J426" s="24"/>
      <c r="K426" s="24"/>
      <c r="L426" s="152" t="s">
        <v>14</v>
      </c>
    </row>
    <row r="427" spans="1:12" ht="15" customHeight="1" x14ac:dyDescent="0.2">
      <c r="A427" s="18">
        <v>2</v>
      </c>
      <c r="B427" s="19" t="s">
        <v>15</v>
      </c>
      <c r="C427" s="20" t="s">
        <v>16</v>
      </c>
      <c r="D427" s="21">
        <v>59.2</v>
      </c>
      <c r="E427" s="91"/>
      <c r="F427" s="26">
        <f t="shared" ref="F427:F443" si="54">D427*E427</f>
        <v>0</v>
      </c>
      <c r="G427" s="22"/>
      <c r="H427" s="22"/>
      <c r="I427" s="22"/>
      <c r="J427" s="22"/>
      <c r="K427" s="22"/>
      <c r="L427" s="153"/>
    </row>
    <row r="428" spans="1:12" ht="15" customHeight="1" x14ac:dyDescent="0.2">
      <c r="A428" s="18">
        <v>3</v>
      </c>
      <c r="B428" s="19" t="s">
        <v>19</v>
      </c>
      <c r="C428" s="20" t="s">
        <v>10</v>
      </c>
      <c r="D428" s="18">
        <v>3</v>
      </c>
      <c r="E428" s="91"/>
      <c r="F428" s="26">
        <f t="shared" si="54"/>
        <v>0</v>
      </c>
      <c r="G428" s="22"/>
      <c r="H428" s="22"/>
      <c r="I428" s="22"/>
      <c r="J428" s="22"/>
      <c r="K428" s="22"/>
      <c r="L428" s="153"/>
    </row>
    <row r="429" spans="1:12" ht="15" customHeight="1" x14ac:dyDescent="0.2">
      <c r="A429" s="18">
        <v>4</v>
      </c>
      <c r="B429" s="19" t="s">
        <v>9</v>
      </c>
      <c r="C429" s="20" t="s">
        <v>10</v>
      </c>
      <c r="D429" s="21">
        <v>11.2</v>
      </c>
      <c r="E429" s="91"/>
      <c r="F429" s="26">
        <f t="shared" si="54"/>
        <v>0</v>
      </c>
      <c r="G429" s="22"/>
      <c r="H429" s="22"/>
      <c r="I429" s="22"/>
      <c r="J429" s="22"/>
      <c r="K429" s="22"/>
      <c r="L429" s="152" t="s">
        <v>14</v>
      </c>
    </row>
    <row r="430" spans="1:12" ht="48" customHeight="1" x14ac:dyDescent="0.2">
      <c r="A430" s="27">
        <v>5</v>
      </c>
      <c r="B430" s="28" t="s">
        <v>162</v>
      </c>
      <c r="C430" s="29" t="s">
        <v>10</v>
      </c>
      <c r="D430" s="27">
        <v>12</v>
      </c>
      <c r="E430" s="92"/>
      <c r="F430" s="26">
        <f t="shared" si="54"/>
        <v>0</v>
      </c>
      <c r="G430" s="31" t="s">
        <v>247</v>
      </c>
      <c r="H430" s="32" t="s">
        <v>244</v>
      </c>
      <c r="I430" s="33">
        <v>6</v>
      </c>
      <c r="J430" s="51"/>
      <c r="K430" s="81">
        <f t="shared" ref="K430:K437" si="55">I430*J430</f>
        <v>0</v>
      </c>
      <c r="L430" s="162" t="s">
        <v>21</v>
      </c>
    </row>
    <row r="431" spans="1:12" ht="20.45" customHeight="1" x14ac:dyDescent="0.2">
      <c r="A431" s="27"/>
      <c r="B431" s="28"/>
      <c r="C431" s="29"/>
      <c r="D431" s="27"/>
      <c r="E431" s="92"/>
      <c r="F431" s="26"/>
      <c r="G431" s="23" t="s">
        <v>196</v>
      </c>
      <c r="H431" s="97" t="s">
        <v>187</v>
      </c>
      <c r="I431" s="33">
        <v>2</v>
      </c>
      <c r="J431" s="51"/>
      <c r="K431" s="81">
        <f t="shared" si="55"/>
        <v>0</v>
      </c>
      <c r="L431" s="163"/>
    </row>
    <row r="432" spans="1:12" ht="20.100000000000001" customHeight="1" x14ac:dyDescent="0.2">
      <c r="A432" s="27"/>
      <c r="B432" s="28"/>
      <c r="C432" s="29"/>
      <c r="D432" s="27"/>
      <c r="E432" s="92"/>
      <c r="F432" s="26"/>
      <c r="G432" s="23" t="s">
        <v>194</v>
      </c>
      <c r="H432" s="97" t="s">
        <v>195</v>
      </c>
      <c r="I432" s="33">
        <v>72</v>
      </c>
      <c r="J432" s="51"/>
      <c r="K432" s="81">
        <f t="shared" si="55"/>
        <v>0</v>
      </c>
      <c r="L432" s="164"/>
    </row>
    <row r="433" spans="1:12" ht="30" customHeight="1" x14ac:dyDescent="0.2">
      <c r="A433" s="18">
        <v>6</v>
      </c>
      <c r="B433" s="23" t="s">
        <v>163</v>
      </c>
      <c r="C433" s="20" t="s">
        <v>13</v>
      </c>
      <c r="D433" s="18">
        <v>1</v>
      </c>
      <c r="E433" s="91"/>
      <c r="F433" s="26">
        <f t="shared" si="54"/>
        <v>0</v>
      </c>
      <c r="G433" s="24"/>
      <c r="H433" s="24"/>
      <c r="I433" s="24"/>
      <c r="J433" s="24"/>
      <c r="K433" s="24"/>
      <c r="L433" s="152" t="s">
        <v>23</v>
      </c>
    </row>
    <row r="434" spans="1:12" ht="21.95" customHeight="1" x14ac:dyDescent="0.2">
      <c r="A434" s="27">
        <v>7</v>
      </c>
      <c r="B434" s="28" t="s">
        <v>24</v>
      </c>
      <c r="C434" s="29" t="s">
        <v>10</v>
      </c>
      <c r="D434" s="27">
        <v>1</v>
      </c>
      <c r="E434" s="92"/>
      <c r="F434" s="26">
        <f t="shared" si="54"/>
        <v>0</v>
      </c>
      <c r="G434" s="31" t="s">
        <v>277</v>
      </c>
      <c r="H434" s="48" t="s">
        <v>195</v>
      </c>
      <c r="I434" s="33">
        <v>1</v>
      </c>
      <c r="J434" s="51"/>
      <c r="K434" s="81">
        <f t="shared" si="55"/>
        <v>0</v>
      </c>
      <c r="L434" s="154"/>
    </row>
    <row r="435" spans="1:12" ht="20.45" customHeight="1" x14ac:dyDescent="0.2">
      <c r="A435" s="27"/>
      <c r="B435" s="28"/>
      <c r="C435" s="29"/>
      <c r="D435" s="27"/>
      <c r="E435" s="92"/>
      <c r="F435" s="26"/>
      <c r="G435" s="31" t="s">
        <v>276</v>
      </c>
      <c r="H435" s="98" t="s">
        <v>244</v>
      </c>
      <c r="I435" s="33">
        <v>1</v>
      </c>
      <c r="J435" s="51"/>
      <c r="K435" s="81">
        <f t="shared" si="55"/>
        <v>0</v>
      </c>
      <c r="L435" s="154"/>
    </row>
    <row r="436" spans="1:12" ht="18" customHeight="1" x14ac:dyDescent="0.2">
      <c r="A436" s="27"/>
      <c r="B436" s="28"/>
      <c r="C436" s="29"/>
      <c r="D436" s="27"/>
      <c r="E436" s="92"/>
      <c r="F436" s="26"/>
      <c r="G436" s="31" t="s">
        <v>234</v>
      </c>
      <c r="H436" s="98" t="s">
        <v>195</v>
      </c>
      <c r="I436" s="33">
        <v>0.75</v>
      </c>
      <c r="J436" s="51"/>
      <c r="K436" s="81">
        <f t="shared" si="55"/>
        <v>0</v>
      </c>
      <c r="L436" s="154"/>
    </row>
    <row r="437" spans="1:12" ht="20.45" customHeight="1" x14ac:dyDescent="0.2">
      <c r="A437" s="27"/>
      <c r="B437" s="28"/>
      <c r="C437" s="29"/>
      <c r="D437" s="27"/>
      <c r="E437" s="92"/>
      <c r="F437" s="26"/>
      <c r="G437" s="31" t="s">
        <v>199</v>
      </c>
      <c r="H437" s="98" t="s">
        <v>187</v>
      </c>
      <c r="I437" s="33">
        <v>2</v>
      </c>
      <c r="J437" s="51"/>
      <c r="K437" s="81">
        <f t="shared" si="55"/>
        <v>0</v>
      </c>
      <c r="L437" s="154"/>
    </row>
    <row r="438" spans="1:12" ht="30" customHeight="1" x14ac:dyDescent="0.2">
      <c r="A438" s="18">
        <v>8</v>
      </c>
      <c r="B438" s="23" t="s">
        <v>164</v>
      </c>
      <c r="C438" s="20" t="s">
        <v>13</v>
      </c>
      <c r="D438" s="18">
        <v>2</v>
      </c>
      <c r="E438" s="91"/>
      <c r="F438" s="26">
        <f t="shared" si="54"/>
        <v>0</v>
      </c>
      <c r="G438" s="24"/>
      <c r="H438" s="24"/>
      <c r="I438" s="24"/>
      <c r="J438" s="24"/>
      <c r="K438" s="24"/>
      <c r="L438" s="152" t="s">
        <v>23</v>
      </c>
    </row>
    <row r="439" spans="1:12" ht="30" customHeight="1" x14ac:dyDescent="0.2">
      <c r="A439" s="18">
        <v>9</v>
      </c>
      <c r="B439" s="19" t="s">
        <v>26</v>
      </c>
      <c r="C439" s="20" t="s">
        <v>10</v>
      </c>
      <c r="D439" s="18">
        <v>28</v>
      </c>
      <c r="E439" s="91"/>
      <c r="F439" s="26">
        <f t="shared" si="54"/>
        <v>0</v>
      </c>
      <c r="G439" s="24"/>
      <c r="H439" s="24"/>
      <c r="I439" s="24"/>
      <c r="J439" s="24"/>
      <c r="K439" s="24"/>
      <c r="L439" s="154" t="s">
        <v>27</v>
      </c>
    </row>
    <row r="440" spans="1:12" ht="30" customHeight="1" x14ac:dyDescent="0.2">
      <c r="A440" s="18">
        <v>10</v>
      </c>
      <c r="B440" s="23" t="s">
        <v>28</v>
      </c>
      <c r="C440" s="20" t="s">
        <v>10</v>
      </c>
      <c r="D440" s="18">
        <v>28</v>
      </c>
      <c r="E440" s="91"/>
      <c r="F440" s="26">
        <f t="shared" si="54"/>
        <v>0</v>
      </c>
      <c r="G440" s="35" t="s">
        <v>29</v>
      </c>
      <c r="H440" s="60" t="s">
        <v>30</v>
      </c>
      <c r="I440" s="71">
        <v>5.6</v>
      </c>
      <c r="J440" s="87"/>
      <c r="K440" s="81">
        <f t="shared" ref="K440:K446" si="56">I440*J440</f>
        <v>0</v>
      </c>
      <c r="L440" s="155"/>
    </row>
    <row r="441" spans="1:12" ht="30" customHeight="1" x14ac:dyDescent="0.2">
      <c r="A441" s="18">
        <v>11</v>
      </c>
      <c r="B441" s="23" t="s">
        <v>56</v>
      </c>
      <c r="C441" s="20" t="s">
        <v>10</v>
      </c>
      <c r="D441" s="18">
        <v>28</v>
      </c>
      <c r="E441" s="91"/>
      <c r="F441" s="26">
        <f t="shared" si="54"/>
        <v>0</v>
      </c>
      <c r="G441" s="35" t="s">
        <v>32</v>
      </c>
      <c r="H441" s="36" t="s">
        <v>30</v>
      </c>
      <c r="I441" s="37">
        <v>7</v>
      </c>
      <c r="J441" s="87"/>
      <c r="K441" s="81">
        <f t="shared" si="56"/>
        <v>0</v>
      </c>
      <c r="L441" s="155"/>
    </row>
    <row r="442" spans="1:12" ht="15" customHeight="1" x14ac:dyDescent="0.2">
      <c r="A442" s="18">
        <v>12</v>
      </c>
      <c r="B442" s="19" t="s">
        <v>38</v>
      </c>
      <c r="C442" s="20" t="s">
        <v>10</v>
      </c>
      <c r="D442" s="21">
        <v>11.2</v>
      </c>
      <c r="E442" s="91"/>
      <c r="F442" s="26">
        <f t="shared" si="54"/>
        <v>0</v>
      </c>
      <c r="G442" s="22"/>
      <c r="H442" s="22"/>
      <c r="I442" s="22"/>
      <c r="J442" s="22"/>
      <c r="K442" s="22"/>
      <c r="L442" s="152" t="s">
        <v>160</v>
      </c>
    </row>
    <row r="443" spans="1:12" ht="20.45" customHeight="1" x14ac:dyDescent="0.2">
      <c r="A443" s="27">
        <v>13</v>
      </c>
      <c r="B443" s="28" t="s">
        <v>37</v>
      </c>
      <c r="C443" s="29" t="s">
        <v>16</v>
      </c>
      <c r="D443" s="30">
        <v>59.2</v>
      </c>
      <c r="E443" s="92"/>
      <c r="F443" s="26">
        <f t="shared" si="54"/>
        <v>0</v>
      </c>
      <c r="G443" s="31" t="s">
        <v>278</v>
      </c>
      <c r="H443" s="40" t="s">
        <v>217</v>
      </c>
      <c r="I443" s="33">
        <v>60</v>
      </c>
      <c r="J443" s="51"/>
      <c r="K443" s="81">
        <f t="shared" si="56"/>
        <v>0</v>
      </c>
      <c r="L443" s="154"/>
    </row>
    <row r="444" spans="1:12" ht="24.95" customHeight="1" x14ac:dyDescent="0.2">
      <c r="A444" s="27"/>
      <c r="B444" s="28"/>
      <c r="C444" s="29"/>
      <c r="D444" s="30"/>
      <c r="E444" s="92"/>
      <c r="F444" s="26"/>
      <c r="G444" s="23" t="s">
        <v>212</v>
      </c>
      <c r="H444" s="98" t="s">
        <v>187</v>
      </c>
      <c r="I444" s="33">
        <v>16</v>
      </c>
      <c r="J444" s="51"/>
      <c r="K444" s="81">
        <f t="shared" si="56"/>
        <v>0</v>
      </c>
      <c r="L444" s="154"/>
    </row>
    <row r="445" spans="1:12" ht="20.45" customHeight="1" x14ac:dyDescent="0.2">
      <c r="A445" s="27"/>
      <c r="B445" s="28"/>
      <c r="C445" s="29"/>
      <c r="D445" s="30"/>
      <c r="E445" s="92"/>
      <c r="F445" s="26"/>
      <c r="G445" s="23" t="s">
        <v>213</v>
      </c>
      <c r="H445" s="98" t="s">
        <v>187</v>
      </c>
      <c r="I445" s="33">
        <v>13</v>
      </c>
      <c r="J445" s="51"/>
      <c r="K445" s="81">
        <f t="shared" si="56"/>
        <v>0</v>
      </c>
      <c r="L445" s="154"/>
    </row>
    <row r="446" spans="1:12" ht="22.5" customHeight="1" x14ac:dyDescent="0.2">
      <c r="A446" s="27"/>
      <c r="B446" s="28"/>
      <c r="C446" s="29"/>
      <c r="D446" s="30"/>
      <c r="E446" s="92"/>
      <c r="F446" s="26"/>
      <c r="G446" s="23" t="s">
        <v>203</v>
      </c>
      <c r="H446" s="98" t="s">
        <v>216</v>
      </c>
      <c r="I446" s="33">
        <v>4</v>
      </c>
      <c r="J446" s="51"/>
      <c r="K446" s="81">
        <f t="shared" si="56"/>
        <v>0</v>
      </c>
      <c r="L446" s="154"/>
    </row>
    <row r="447" spans="1:12" ht="22.5" customHeight="1" x14ac:dyDescent="0.2">
      <c r="A447" s="16"/>
      <c r="B447" s="17" t="s">
        <v>174</v>
      </c>
      <c r="C447" s="42"/>
      <c r="D447" s="47"/>
      <c r="E447" s="42"/>
      <c r="F447" s="75">
        <f>SUM(F426:F443)</f>
        <v>0</v>
      </c>
      <c r="G447" s="23"/>
      <c r="H447" s="39"/>
      <c r="I447" s="33"/>
      <c r="J447" s="39"/>
      <c r="K447" s="79">
        <f>SUM(K426:K446)</f>
        <v>0</v>
      </c>
      <c r="L447" s="154"/>
    </row>
    <row r="448" spans="1:12" ht="16.5" customHeight="1" x14ac:dyDescent="0.2">
      <c r="A448" s="198" t="s">
        <v>173</v>
      </c>
      <c r="B448" s="199"/>
      <c r="C448" s="200"/>
      <c r="D448" s="200"/>
      <c r="E448" s="200"/>
      <c r="F448" s="200"/>
      <c r="G448" s="200"/>
      <c r="H448" s="200"/>
      <c r="I448" s="200"/>
      <c r="J448" s="200"/>
      <c r="K448" s="200"/>
      <c r="L448" s="201"/>
    </row>
    <row r="449" spans="1:12" ht="15" customHeight="1" x14ac:dyDescent="0.2">
      <c r="A449" s="5">
        <v>1</v>
      </c>
      <c r="B449" s="6" t="s">
        <v>81</v>
      </c>
      <c r="C449" s="7" t="s">
        <v>18</v>
      </c>
      <c r="D449" s="7">
        <v>2</v>
      </c>
      <c r="E449" s="128"/>
      <c r="F449" s="129">
        <f>D449*E449</f>
        <v>0</v>
      </c>
      <c r="G449" s="3"/>
      <c r="H449" s="3"/>
      <c r="I449" s="3"/>
      <c r="J449" s="3"/>
      <c r="K449" s="3"/>
      <c r="L449" s="150"/>
    </row>
    <row r="450" spans="1:12" ht="15" customHeight="1" x14ac:dyDescent="0.2">
      <c r="A450" s="126"/>
      <c r="B450" s="17" t="s">
        <v>172</v>
      </c>
      <c r="C450" s="127"/>
      <c r="D450" s="127"/>
      <c r="E450" s="127"/>
      <c r="F450" s="75">
        <f>SUM(F449)</f>
        <v>0</v>
      </c>
      <c r="G450" s="9"/>
      <c r="H450" s="9"/>
      <c r="I450" s="9"/>
      <c r="J450" s="9"/>
      <c r="K450" s="9"/>
      <c r="L450" s="160"/>
    </row>
    <row r="451" spans="1:12" s="148" customFormat="1" ht="43.5" customHeight="1" x14ac:dyDescent="0.2">
      <c r="A451" s="140"/>
      <c r="B451" s="141" t="s">
        <v>287</v>
      </c>
      <c r="C451" s="142"/>
      <c r="D451" s="142"/>
      <c r="E451" s="142"/>
      <c r="F451" s="143">
        <f>F450+F447+F424+F418+F403+F396+F377+F371+F347+F340+F311+F299+F284+F268+F259+F236+F204+F182+F157+F128+F107+F77+F56+F30</f>
        <v>0</v>
      </c>
      <c r="G451" s="144" t="s">
        <v>286</v>
      </c>
      <c r="H451" s="145"/>
      <c r="I451" s="145"/>
      <c r="J451" s="145"/>
      <c r="K451" s="146">
        <f>K447+K424+K418+K403+K396+K377+K371+K347+K340+K311+K299+K284+K268+K259+K236+K204+K182+K157+K128+K107+K77+K56+K30</f>
        <v>0</v>
      </c>
      <c r="L451" s="147"/>
    </row>
    <row r="452" spans="1:12" ht="24.75" customHeight="1" x14ac:dyDescent="0.3">
      <c r="A452" s="10"/>
      <c r="B452" s="15" t="s">
        <v>183</v>
      </c>
      <c r="C452" s="12"/>
      <c r="D452" s="12"/>
      <c r="E452" s="12"/>
      <c r="F452" s="131">
        <f>F451*0.1</f>
        <v>0</v>
      </c>
      <c r="G452" s="14" t="s">
        <v>184</v>
      </c>
      <c r="H452" s="9"/>
      <c r="I452" s="9"/>
      <c r="J452" s="9"/>
      <c r="K452" s="9"/>
      <c r="L452" s="160"/>
    </row>
    <row r="453" spans="1:12" ht="24.75" customHeight="1" x14ac:dyDescent="0.2">
      <c r="A453" s="10"/>
      <c r="B453" s="15" t="s">
        <v>288</v>
      </c>
      <c r="C453" s="12"/>
      <c r="D453" s="12"/>
      <c r="E453" s="12"/>
      <c r="F453" s="131">
        <f>K451*0.05</f>
        <v>0</v>
      </c>
      <c r="G453" s="13" t="s">
        <v>185</v>
      </c>
      <c r="H453" s="9"/>
      <c r="I453" s="9"/>
      <c r="J453" s="9"/>
      <c r="K453" s="9"/>
      <c r="L453" s="160"/>
    </row>
    <row r="454" spans="1:12" ht="24.75" customHeight="1" x14ac:dyDescent="0.2">
      <c r="A454" s="10"/>
      <c r="B454" s="15" t="s">
        <v>285</v>
      </c>
      <c r="C454" s="12"/>
      <c r="D454" s="12"/>
      <c r="E454" s="12"/>
      <c r="F454" s="131">
        <f>K451*0.005</f>
        <v>0</v>
      </c>
      <c r="G454" s="9"/>
      <c r="H454" s="9"/>
      <c r="I454" s="9"/>
      <c r="J454" s="9"/>
      <c r="K454" s="9"/>
      <c r="L454" s="160"/>
    </row>
    <row r="455" spans="1:12" ht="24.75" customHeight="1" x14ac:dyDescent="0.2">
      <c r="A455" s="10"/>
      <c r="B455" s="15" t="s">
        <v>289</v>
      </c>
      <c r="C455" s="12"/>
      <c r="D455" s="12"/>
      <c r="E455" s="12"/>
      <c r="F455" s="131">
        <f>F451+K451+F452+F453+F454</f>
        <v>0</v>
      </c>
      <c r="G455" s="9"/>
      <c r="H455" s="9"/>
      <c r="I455" s="9"/>
      <c r="J455" s="9"/>
      <c r="K455" s="9"/>
      <c r="L455" s="160"/>
    </row>
    <row r="456" spans="1:12" ht="24.75" customHeight="1" x14ac:dyDescent="0.2">
      <c r="A456" s="10"/>
      <c r="B456" s="11" t="s">
        <v>179</v>
      </c>
      <c r="C456" s="12"/>
      <c r="D456" s="12"/>
      <c r="E456" s="12"/>
      <c r="F456" s="133">
        <f>F455*0.2</f>
        <v>0</v>
      </c>
      <c r="G456" s="9"/>
      <c r="H456" s="9"/>
      <c r="I456" s="9"/>
      <c r="J456" s="9"/>
      <c r="K456" s="9"/>
      <c r="L456" s="160"/>
    </row>
    <row r="457" spans="1:12" ht="24.75" customHeight="1" x14ac:dyDescent="0.2">
      <c r="A457" s="134"/>
      <c r="B457" s="135" t="s">
        <v>290</v>
      </c>
      <c r="C457" s="136"/>
      <c r="D457" s="136"/>
      <c r="E457" s="136"/>
      <c r="F457" s="139">
        <f>F455+F456</f>
        <v>0</v>
      </c>
      <c r="G457" s="9"/>
      <c r="H457" s="9"/>
      <c r="I457" s="9"/>
      <c r="J457" s="9"/>
      <c r="K457" s="9"/>
      <c r="L457" s="160"/>
    </row>
  </sheetData>
  <mergeCells count="58">
    <mergeCell ref="A425:L425"/>
    <mergeCell ref="A448:L448"/>
    <mergeCell ref="A372:L372"/>
    <mergeCell ref="A378:L378"/>
    <mergeCell ref="A397:L397"/>
    <mergeCell ref="A404:L404"/>
    <mergeCell ref="A419:L419"/>
    <mergeCell ref="L382:L384"/>
    <mergeCell ref="L430:L432"/>
    <mergeCell ref="A286:L286"/>
    <mergeCell ref="A300:L300"/>
    <mergeCell ref="A312:L312"/>
    <mergeCell ref="A341:L341"/>
    <mergeCell ref="A348:L348"/>
    <mergeCell ref="L318:L320"/>
    <mergeCell ref="L321:L323"/>
    <mergeCell ref="L331:L338"/>
    <mergeCell ref="B205:G205"/>
    <mergeCell ref="B237:L237"/>
    <mergeCell ref="B260:L260"/>
    <mergeCell ref="A269:L269"/>
    <mergeCell ref="A285:L285"/>
    <mergeCell ref="L272:L275"/>
    <mergeCell ref="L276:L279"/>
    <mergeCell ref="L280:L283"/>
    <mergeCell ref="A79:L79"/>
    <mergeCell ref="A108:L108"/>
    <mergeCell ref="A129:L129"/>
    <mergeCell ref="B158:L158"/>
    <mergeCell ref="B183:L183"/>
    <mergeCell ref="L86:L88"/>
    <mergeCell ref="L89:L91"/>
    <mergeCell ref="L112:L115"/>
    <mergeCell ref="L116:L119"/>
    <mergeCell ref="L120:L123"/>
    <mergeCell ref="L124:L127"/>
    <mergeCell ref="L159:L161"/>
    <mergeCell ref="L163:L165"/>
    <mergeCell ref="A5:L5"/>
    <mergeCell ref="A6:L6"/>
    <mergeCell ref="A31:L31"/>
    <mergeCell ref="A57:L57"/>
    <mergeCell ref="A78:L78"/>
    <mergeCell ref="L12:L14"/>
    <mergeCell ref="L61:L64"/>
    <mergeCell ref="L65:L68"/>
    <mergeCell ref="L69:L72"/>
    <mergeCell ref="L73:L76"/>
    <mergeCell ref="A1:L1"/>
    <mergeCell ref="A2:A3"/>
    <mergeCell ref="B2:B3"/>
    <mergeCell ref="C2:F2"/>
    <mergeCell ref="G2:K2"/>
    <mergeCell ref="L184:L186"/>
    <mergeCell ref="L207:L211"/>
    <mergeCell ref="L219:L223"/>
    <mergeCell ref="L224:L226"/>
    <mergeCell ref="L238:L2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2024-08-01T12:12:32Z</dcterms:created>
  <dcterms:modified xsi:type="dcterms:W3CDTF">2024-08-06T21:12:22Z</dcterms:modified>
</cp:coreProperties>
</file>