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a\Desktop\Підпір фінал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P32" i="1" s="1"/>
  <c r="Q32" i="1" s="1"/>
  <c r="L32" i="1"/>
  <c r="I32" i="1"/>
  <c r="N45" i="1"/>
  <c r="L45" i="1"/>
  <c r="I45" i="1"/>
  <c r="P44" i="1"/>
  <c r="P45" i="1" s="1"/>
  <c r="N34" i="1"/>
  <c r="N35" i="1" s="1"/>
  <c r="L34" i="1"/>
  <c r="P34" i="1" s="1"/>
  <c r="Q34" i="1" s="1"/>
  <c r="I34" i="1"/>
  <c r="N33" i="1"/>
  <c r="L33" i="1"/>
  <c r="P33" i="1" s="1"/>
  <c r="Q33" i="1" s="1"/>
  <c r="I33" i="1"/>
  <c r="I35" i="1" s="1"/>
  <c r="O9" i="1"/>
  <c r="V7" i="1"/>
  <c r="V8" i="1"/>
  <c r="U9" i="1"/>
  <c r="U8" i="1"/>
  <c r="U7" i="1"/>
  <c r="N25" i="1"/>
  <c r="M25" i="1"/>
  <c r="K25" i="1"/>
  <c r="L25" i="1"/>
  <c r="O18" i="1"/>
  <c r="O19" i="1"/>
  <c r="O20" i="1"/>
  <c r="O21" i="1"/>
  <c r="O22" i="1"/>
  <c r="O23" i="1"/>
  <c r="O24" i="1"/>
  <c r="O17" i="1"/>
  <c r="I6" i="1"/>
  <c r="I25" i="1"/>
  <c r="N6" i="1"/>
  <c r="M6" i="1"/>
  <c r="O6" i="1" s="1"/>
  <c r="L6" i="1"/>
  <c r="K6" i="1"/>
  <c r="U6" i="1"/>
  <c r="T6" i="1"/>
  <c r="S6" i="1"/>
  <c r="R6" i="1"/>
  <c r="Q6" i="1"/>
  <c r="V24" i="1"/>
  <c r="U25" i="1"/>
  <c r="T25" i="1"/>
  <c r="S25" i="1"/>
  <c r="R25" i="1"/>
  <c r="Q25" i="1"/>
  <c r="U22" i="1"/>
  <c r="J22" i="1"/>
  <c r="P22" i="1"/>
  <c r="V22" i="1" s="1"/>
  <c r="P23" i="1"/>
  <c r="V23" i="1" s="1"/>
  <c r="P24" i="1"/>
  <c r="J24" i="1"/>
  <c r="J18" i="1"/>
  <c r="J19" i="1"/>
  <c r="J20" i="1"/>
  <c r="J21" i="1"/>
  <c r="J23" i="1"/>
  <c r="L35" i="1" l="1"/>
  <c r="P35" i="1" s="1"/>
  <c r="Q35" i="1" s="1"/>
  <c r="Q44" i="1"/>
  <c r="Q45" i="1" s="1"/>
  <c r="J6" i="1" l="1"/>
  <c r="P6" i="1" l="1"/>
  <c r="V6" i="1" s="1"/>
  <c r="O8" i="1"/>
  <c r="O7" i="1"/>
  <c r="P18" i="1"/>
  <c r="V18" i="1" s="1"/>
  <c r="P19" i="1"/>
  <c r="V19" i="1" s="1"/>
  <c r="P20" i="1"/>
  <c r="V20" i="1" s="1"/>
  <c r="P21" i="1"/>
  <c r="V21" i="1" s="1"/>
  <c r="O25" i="1"/>
  <c r="J17" i="1" l="1"/>
  <c r="J8" i="1"/>
  <c r="P8" i="1" s="1"/>
  <c r="J7" i="1"/>
  <c r="J9" i="1" s="1"/>
  <c r="J25" i="1" l="1"/>
  <c r="P17" i="1"/>
  <c r="P9" i="1"/>
  <c r="V9" i="1" s="1"/>
  <c r="P7" i="1"/>
  <c r="P25" i="1" l="1"/>
  <c r="V25" i="1" s="1"/>
  <c r="V17" i="1"/>
</calcChain>
</file>

<file path=xl/sharedStrings.xml><?xml version="1.0" encoding="utf-8"?>
<sst xmlns="http://schemas.openxmlformats.org/spreadsheetml/2006/main" count="142" uniqueCount="47">
  <si>
    <t>№ п/п</t>
  </si>
  <si>
    <t xml:space="preserve">Найменування </t>
  </si>
  <si>
    <t xml:space="preserve">Кількість </t>
  </si>
  <si>
    <t>А240С</t>
  </si>
  <si>
    <t>Разом А240С</t>
  </si>
  <si>
    <t>Ø12</t>
  </si>
  <si>
    <t>Ø16</t>
  </si>
  <si>
    <t>А500С</t>
  </si>
  <si>
    <t>Разом А500С</t>
  </si>
  <si>
    <t>Разом А240С+А500С</t>
  </si>
  <si>
    <t xml:space="preserve">Арматурні стержні </t>
  </si>
  <si>
    <t xml:space="preserve">Разом </t>
  </si>
  <si>
    <t>Проектні (чисті) витрати по проекту</t>
  </si>
  <si>
    <t xml:space="preserve">Витрати по проекту </t>
  </si>
  <si>
    <t>Ø6</t>
  </si>
  <si>
    <t>Ø14</t>
  </si>
  <si>
    <t>Підпірна стінка СТ-5</t>
  </si>
  <si>
    <t>Підпірна стінка СТ-6</t>
  </si>
  <si>
    <t>Підпірна стінка СТ-7</t>
  </si>
  <si>
    <t>Підпірна стінка СТ-9</t>
  </si>
  <si>
    <t>-</t>
  </si>
  <si>
    <t>Підпірна стінка СТ-8 + подіум та сходи</t>
  </si>
  <si>
    <t>Ø10</t>
  </si>
  <si>
    <t xml:space="preserve"> Витрати по проекту </t>
  </si>
  <si>
    <t>З'єднувальний елемент МН-1 (Скоба)</t>
  </si>
  <si>
    <t>Сходи (С1-05) та їх кріплення</t>
  </si>
  <si>
    <t>Разом        Кутник + АI (А240) + АII (А300)</t>
  </si>
  <si>
    <t xml:space="preserve">Кутник </t>
  </si>
  <si>
    <t>Разом     Кутник + АI (А240)</t>
  </si>
  <si>
    <t>АII (А300)</t>
  </si>
  <si>
    <t>Кутник 50х50х5мм</t>
  </si>
  <si>
    <t>АI (А240)</t>
  </si>
  <si>
    <t>Ø18</t>
  </si>
  <si>
    <t>Разом</t>
  </si>
  <si>
    <t xml:space="preserve"> Проектні (чисті) витрати по проекту</t>
  </si>
  <si>
    <t>Полоса 150х200х8мм</t>
  </si>
  <si>
    <t>Полоса 150х120х8мм</t>
  </si>
  <si>
    <t>Полоса 150х104х8мм</t>
  </si>
  <si>
    <t>Полоса 150х100х8мм</t>
  </si>
  <si>
    <t>Разом Полоса</t>
  </si>
  <si>
    <t>Разом А240С+А500С+Полоса</t>
  </si>
  <si>
    <t>Вироби закладні</t>
  </si>
  <si>
    <t>Монолітний пояс</t>
  </si>
  <si>
    <t>Примикання до СТ-1</t>
  </si>
  <si>
    <t>Сходи С1-06 та їх кріплення</t>
  </si>
  <si>
    <t xml:space="preserve">Ремонт колодязю + Кришка </t>
  </si>
  <si>
    <t>Підпірна стінка  СТ-5, СТ-6, СТ-7, СТ-8 подіум та сходи, СТ-9, Ремонт колодязю + Кришка, Монолітний пояс, Примикання до СТ-1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</si>
</sst>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0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0" borderId="10" xfId="0" applyFont="1" applyBorder="1"/>
    <xf numFmtId="2" fontId="1" fillId="0" borderId="0" xfId="0" applyNumberFormat="1" applyFont="1"/>
    <xf numFmtId="2" fontId="1" fillId="0" borderId="10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66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68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6" fillId="0" borderId="24" xfId="0" applyNumberFormat="1" applyFont="1" applyFill="1" applyBorder="1" applyAlignment="1">
      <alignment horizontal="center" vertical="center"/>
    </xf>
    <xf numFmtId="2" fontId="1" fillId="0" borderId="22" xfId="0" applyNumberFormat="1" applyFont="1" applyBorder="1"/>
    <xf numFmtId="2" fontId="1" fillId="0" borderId="27" xfId="0" applyNumberFormat="1" applyFont="1" applyBorder="1"/>
    <xf numFmtId="2" fontId="1" fillId="0" borderId="27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7" fillId="3" borderId="22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1" fillId="0" borderId="23" xfId="0" applyNumberFormat="1" applyFont="1" applyBorder="1"/>
    <xf numFmtId="2" fontId="1" fillId="0" borderId="35" xfId="0" applyNumberFormat="1" applyFont="1" applyBorder="1"/>
    <xf numFmtId="2" fontId="1" fillId="0" borderId="35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60" xfId="0" applyNumberFormat="1" applyFont="1" applyBorder="1" applyAlignment="1">
      <alignment horizontal="center" vertical="center"/>
    </xf>
    <xf numFmtId="2" fontId="7" fillId="3" borderId="60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6" fillId="0" borderId="60" xfId="0" applyNumberFormat="1" applyFont="1" applyFill="1" applyBorder="1" applyAlignment="1">
      <alignment horizontal="center" vertical="center"/>
    </xf>
    <xf numFmtId="2" fontId="1" fillId="0" borderId="25" xfId="0" applyNumberFormat="1" applyFont="1" applyBorder="1"/>
    <xf numFmtId="2" fontId="1" fillId="0" borderId="26" xfId="0" applyNumberFormat="1" applyFont="1" applyBorder="1"/>
    <xf numFmtId="2" fontId="1" fillId="0" borderId="31" xfId="0" applyNumberFormat="1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2" fontId="1" fillId="0" borderId="44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2" fontId="1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1" fillId="0" borderId="67" xfId="0" applyNumberFormat="1" applyFont="1" applyFill="1" applyBorder="1" applyAlignment="1">
      <alignment horizontal="center" vertical="center"/>
    </xf>
    <xf numFmtId="2" fontId="1" fillId="0" borderId="66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2" fontId="3" fillId="0" borderId="44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69" xfId="0" applyNumberFormat="1" applyFont="1" applyBorder="1" applyAlignment="1">
      <alignment horizontal="center" vertical="center"/>
    </xf>
    <xf numFmtId="2" fontId="1" fillId="0" borderId="58" xfId="0" applyNumberFormat="1" applyFont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1" fillId="0" borderId="58" xfId="0" applyNumberFormat="1" applyFont="1" applyFill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2" fontId="1" fillId="0" borderId="59" xfId="0" applyNumberFormat="1" applyFont="1" applyFill="1" applyBorder="1" applyAlignment="1">
      <alignment horizontal="center" vertical="center"/>
    </xf>
    <xf numFmtId="2" fontId="1" fillId="0" borderId="59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2" fontId="7" fillId="3" borderId="27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0" xfId="0" applyNumberFormat="1" applyFont="1" applyFill="1" applyBorder="1" applyAlignment="1">
      <alignment horizontal="center" vertical="center"/>
    </xf>
    <xf numFmtId="2" fontId="1" fillId="0" borderId="63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/>
    <xf numFmtId="2" fontId="1" fillId="0" borderId="10" xfId="0" applyNumberFormat="1" applyFont="1" applyBorder="1"/>
    <xf numFmtId="2" fontId="6" fillId="0" borderId="31" xfId="0" applyNumberFormat="1" applyFont="1" applyBorder="1" applyAlignment="1">
      <alignment horizontal="center" vertical="center"/>
    </xf>
    <xf numFmtId="2" fontId="6" fillId="0" borderId="67" xfId="0" applyNumberFormat="1" applyFont="1" applyBorder="1" applyAlignment="1">
      <alignment horizontal="center" vertical="center"/>
    </xf>
    <xf numFmtId="2" fontId="6" fillId="0" borderId="66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6" fillId="0" borderId="67" xfId="0" applyNumberFormat="1" applyFont="1" applyFill="1" applyBorder="1" applyAlignment="1">
      <alignment horizontal="center" vertical="center"/>
    </xf>
    <xf numFmtId="2" fontId="6" fillId="0" borderId="68" xfId="0" applyNumberFormat="1" applyFont="1" applyFill="1" applyBorder="1" applyAlignment="1">
      <alignment horizontal="center" vertical="center"/>
    </xf>
    <xf numFmtId="2" fontId="6" fillId="0" borderId="26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60" xfId="0" applyNumberFormat="1" applyFont="1" applyBorder="1" applyAlignment="1">
      <alignment horizontal="center" vertical="center"/>
    </xf>
    <xf numFmtId="0" fontId="1" fillId="0" borderId="6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2" fontId="6" fillId="3" borderId="35" xfId="0" applyNumberFormat="1" applyFont="1" applyFill="1" applyBorder="1" applyAlignment="1">
      <alignment horizontal="center" vertical="center"/>
    </xf>
    <xf numFmtId="2" fontId="6" fillId="3" borderId="37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2" fontId="6" fillId="3" borderId="36" xfId="0" applyNumberFormat="1" applyFont="1" applyFill="1" applyBorder="1" applyAlignment="1">
      <alignment horizontal="center" vertical="center"/>
    </xf>
    <xf numFmtId="2" fontId="6" fillId="2" borderId="31" xfId="0" applyNumberFormat="1" applyFont="1" applyFill="1" applyBorder="1" applyAlignment="1">
      <alignment horizontal="center" vertical="center"/>
    </xf>
    <xf numFmtId="2" fontId="6" fillId="2" borderId="33" xfId="0" applyNumberFormat="1" applyFont="1" applyFill="1" applyBorder="1" applyAlignment="1">
      <alignment horizontal="center" vertical="center"/>
    </xf>
    <xf numFmtId="2" fontId="6" fillId="3" borderId="28" xfId="0" applyNumberFormat="1" applyFont="1" applyFill="1" applyBorder="1" applyAlignment="1">
      <alignment horizontal="center" vertical="center"/>
    </xf>
    <xf numFmtId="2" fontId="6" fillId="3" borderId="38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2" fontId="1" fillId="0" borderId="32" xfId="0" applyNumberFormat="1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57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33" xfId="0" applyNumberFormat="1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9" fontId="8" fillId="0" borderId="1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9" fontId="8" fillId="0" borderId="6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3" borderId="31" xfId="0" applyNumberFormat="1" applyFont="1" applyFill="1" applyBorder="1" applyAlignment="1">
      <alignment horizontal="center" vertical="center"/>
    </xf>
    <xf numFmtId="2" fontId="5" fillId="3" borderId="32" xfId="0" applyNumberFormat="1" applyFont="1" applyFill="1" applyBorder="1" applyAlignment="1">
      <alignment horizontal="center" vertical="center"/>
    </xf>
    <xf numFmtId="2" fontId="5" fillId="3" borderId="33" xfId="0" applyNumberFormat="1" applyFont="1" applyFill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47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5" fillId="3" borderId="39" xfId="0" applyNumberFormat="1" applyFont="1" applyFill="1" applyBorder="1" applyAlignment="1">
      <alignment horizontal="center" vertical="center"/>
    </xf>
    <xf numFmtId="2" fontId="5" fillId="3" borderId="40" xfId="0" applyNumberFormat="1" applyFont="1" applyFill="1" applyBorder="1" applyAlignment="1">
      <alignment horizontal="center" vertical="center"/>
    </xf>
    <xf numFmtId="2" fontId="5" fillId="3" borderId="41" xfId="0" applyNumberFormat="1" applyFont="1" applyFill="1" applyBorder="1" applyAlignment="1">
      <alignment horizontal="center" vertical="center"/>
    </xf>
    <xf numFmtId="2" fontId="5" fillId="3" borderId="29" xfId="0" applyNumberFormat="1" applyFont="1" applyFill="1" applyBorder="1" applyAlignment="1">
      <alignment horizontal="center" vertical="center"/>
    </xf>
    <xf numFmtId="2" fontId="5" fillId="3" borderId="42" xfId="0" applyNumberFormat="1" applyFont="1" applyFill="1" applyBorder="1" applyAlignment="1">
      <alignment horizontal="center" vertical="center"/>
    </xf>
    <xf numFmtId="2" fontId="5" fillId="3" borderId="43" xfId="0" applyNumberFormat="1" applyFont="1" applyFill="1" applyBorder="1" applyAlignment="1">
      <alignment horizontal="center" vertical="center"/>
    </xf>
    <xf numFmtId="2" fontId="1" fillId="0" borderId="46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50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50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topLeftCell="A5" zoomScaleNormal="100" workbookViewId="0">
      <selection activeCell="C8" sqref="C8:G8"/>
    </sheetView>
  </sheetViews>
  <sheetFormatPr defaultRowHeight="15.75" x14ac:dyDescent="0.25"/>
  <cols>
    <col min="1" max="6" width="9.140625" style="18"/>
    <col min="7" max="7" width="12" style="18" customWidth="1"/>
    <col min="8" max="8" width="13.42578125" style="18" customWidth="1"/>
    <col min="9" max="9" width="13.5703125" style="18" customWidth="1"/>
    <col min="10" max="13" width="9.140625" style="18"/>
    <col min="14" max="14" width="10.28515625" style="18" customWidth="1"/>
    <col min="15" max="15" width="9.7109375" style="18" customWidth="1"/>
    <col min="16" max="16" width="15" style="18" customWidth="1"/>
    <col min="17" max="19" width="15.7109375" style="18" customWidth="1"/>
    <col min="20" max="20" width="17.140625" style="18" customWidth="1"/>
    <col min="21" max="21" width="13.42578125" style="18" customWidth="1"/>
    <col min="22" max="22" width="11.42578125" style="18" customWidth="1"/>
    <col min="23" max="23" width="12" style="18" customWidth="1"/>
    <col min="24" max="16384" width="9.140625" style="18"/>
  </cols>
  <sheetData>
    <row r="1" spans="2:23" x14ac:dyDescent="0.25">
      <c r="B1" s="266" t="s">
        <v>13</v>
      </c>
      <c r="C1" s="267"/>
      <c r="D1" s="267"/>
      <c r="E1" s="267"/>
      <c r="F1" s="267"/>
      <c r="G1" s="268"/>
    </row>
    <row r="2" spans="2:23" ht="16.5" thickBot="1" x14ac:dyDescent="0.3">
      <c r="B2" s="269"/>
      <c r="C2" s="270"/>
      <c r="D2" s="270"/>
      <c r="E2" s="270"/>
      <c r="F2" s="270"/>
      <c r="G2" s="271"/>
    </row>
    <row r="3" spans="2:23" ht="24" customHeight="1" thickBot="1" x14ac:dyDescent="0.3">
      <c r="B3" s="275" t="s">
        <v>0</v>
      </c>
      <c r="C3" s="261" t="s">
        <v>1</v>
      </c>
      <c r="D3" s="261"/>
      <c r="E3" s="261"/>
      <c r="F3" s="261"/>
      <c r="G3" s="262"/>
      <c r="H3" s="272" t="s">
        <v>2</v>
      </c>
      <c r="I3" s="282" t="s">
        <v>10</v>
      </c>
      <c r="J3" s="280"/>
      <c r="K3" s="280"/>
      <c r="L3" s="280"/>
      <c r="M3" s="280"/>
      <c r="N3" s="280"/>
      <c r="O3" s="280"/>
      <c r="P3" s="281"/>
      <c r="Q3" s="148" t="s">
        <v>41</v>
      </c>
      <c r="R3" s="149"/>
      <c r="S3" s="149"/>
      <c r="T3" s="149"/>
      <c r="U3" s="165"/>
      <c r="V3" s="150" t="s">
        <v>40</v>
      </c>
      <c r="W3" s="151"/>
    </row>
    <row r="4" spans="2:23" ht="24" customHeight="1" thickBot="1" x14ac:dyDescent="0.3">
      <c r="B4" s="276"/>
      <c r="C4" s="132"/>
      <c r="D4" s="132"/>
      <c r="E4" s="132"/>
      <c r="F4" s="132"/>
      <c r="G4" s="133"/>
      <c r="H4" s="273"/>
      <c r="I4" s="19" t="s">
        <v>3</v>
      </c>
      <c r="J4" s="163" t="s">
        <v>4</v>
      </c>
      <c r="K4" s="282" t="s">
        <v>7</v>
      </c>
      <c r="L4" s="280"/>
      <c r="M4" s="280"/>
      <c r="N4" s="281"/>
      <c r="O4" s="163" t="s">
        <v>8</v>
      </c>
      <c r="P4" s="283" t="s">
        <v>9</v>
      </c>
      <c r="Q4" s="150" t="s">
        <v>35</v>
      </c>
      <c r="R4" s="157" t="s">
        <v>36</v>
      </c>
      <c r="S4" s="157" t="s">
        <v>37</v>
      </c>
      <c r="T4" s="159" t="s">
        <v>38</v>
      </c>
      <c r="U4" s="163" t="s">
        <v>39</v>
      </c>
      <c r="V4" s="152"/>
      <c r="W4" s="153"/>
    </row>
    <row r="5" spans="2:23" ht="24" customHeight="1" thickBot="1" x14ac:dyDescent="0.3">
      <c r="B5" s="277"/>
      <c r="C5" s="264"/>
      <c r="D5" s="264"/>
      <c r="E5" s="264"/>
      <c r="F5" s="264"/>
      <c r="G5" s="265"/>
      <c r="H5" s="274"/>
      <c r="I5" s="20" t="s">
        <v>14</v>
      </c>
      <c r="J5" s="164"/>
      <c r="K5" s="21" t="s">
        <v>22</v>
      </c>
      <c r="L5" s="22" t="s">
        <v>5</v>
      </c>
      <c r="M5" s="23" t="s">
        <v>15</v>
      </c>
      <c r="N5" s="24" t="s">
        <v>6</v>
      </c>
      <c r="O5" s="164"/>
      <c r="P5" s="284"/>
      <c r="Q5" s="156"/>
      <c r="R5" s="158"/>
      <c r="S5" s="158"/>
      <c r="T5" s="160"/>
      <c r="U5" s="164"/>
      <c r="V5" s="156"/>
      <c r="W5" s="166"/>
    </row>
    <row r="6" spans="2:23" ht="58.5" customHeight="1" x14ac:dyDescent="0.25">
      <c r="B6" s="112">
        <v>1</v>
      </c>
      <c r="C6" s="243" t="s">
        <v>46</v>
      </c>
      <c r="D6" s="244"/>
      <c r="E6" s="244"/>
      <c r="F6" s="244"/>
      <c r="G6" s="245"/>
      <c r="H6" s="26">
        <v>1</v>
      </c>
      <c r="I6" s="26">
        <f>I25</f>
        <v>199.07999999999998</v>
      </c>
      <c r="J6" s="25">
        <f>I6</f>
        <v>199.07999999999998</v>
      </c>
      <c r="K6" s="27">
        <f>K25</f>
        <v>87.01</v>
      </c>
      <c r="L6" s="28">
        <f>L25</f>
        <v>2907.71</v>
      </c>
      <c r="M6" s="28">
        <f>M25</f>
        <v>1376.79</v>
      </c>
      <c r="N6" s="29">
        <f>N25</f>
        <v>508.76</v>
      </c>
      <c r="O6" s="30">
        <f>SUM(K6:N6)</f>
        <v>4880.2700000000004</v>
      </c>
      <c r="P6" s="31">
        <f>J6+O6</f>
        <v>5079.3500000000004</v>
      </c>
      <c r="Q6" s="32">
        <f>Q25</f>
        <v>52.92</v>
      </c>
      <c r="R6" s="33">
        <f>R25</f>
        <v>13.56</v>
      </c>
      <c r="S6" s="33">
        <f>S25</f>
        <v>3.92</v>
      </c>
      <c r="T6" s="34">
        <f>T25</f>
        <v>3.76</v>
      </c>
      <c r="U6" s="35">
        <f>SUM(Q6:T6)</f>
        <v>74.160000000000011</v>
      </c>
      <c r="V6" s="146">
        <f>P6+U6</f>
        <v>5153.51</v>
      </c>
      <c r="W6" s="147"/>
    </row>
    <row r="7" spans="2:23" ht="25.5" customHeight="1" x14ac:dyDescent="0.25">
      <c r="B7" s="36"/>
      <c r="C7" s="246">
        <v>0.12</v>
      </c>
      <c r="D7" s="247"/>
      <c r="E7" s="247"/>
      <c r="F7" s="247"/>
      <c r="G7" s="248"/>
      <c r="H7" s="37"/>
      <c r="I7" s="38"/>
      <c r="J7" s="39">
        <f>J6*0.12</f>
        <v>23.889599999999998</v>
      </c>
      <c r="K7" s="40"/>
      <c r="L7" s="41"/>
      <c r="M7" s="41"/>
      <c r="N7" s="42"/>
      <c r="O7" s="39">
        <f>O6*0.12</f>
        <v>585.63240000000008</v>
      </c>
      <c r="P7" s="43">
        <f>J7+O7</f>
        <v>609.52200000000005</v>
      </c>
      <c r="Q7" s="44"/>
      <c r="R7" s="45"/>
      <c r="S7" s="45"/>
      <c r="T7" s="46"/>
      <c r="U7" s="47">
        <f>U6*0.12</f>
        <v>8.8992000000000004</v>
      </c>
      <c r="V7" s="146">
        <f t="shared" ref="V7:V8" si="0">P7+U7</f>
        <v>618.4212</v>
      </c>
      <c r="W7" s="147"/>
    </row>
    <row r="8" spans="2:23" ht="27.75" customHeight="1" thickBot="1" x14ac:dyDescent="0.3">
      <c r="B8" s="48"/>
      <c r="C8" s="249">
        <v>0.03</v>
      </c>
      <c r="D8" s="250"/>
      <c r="E8" s="250"/>
      <c r="F8" s="250"/>
      <c r="G8" s="251"/>
      <c r="H8" s="49"/>
      <c r="I8" s="50"/>
      <c r="J8" s="51">
        <f>J6*0.03</f>
        <v>5.9723999999999995</v>
      </c>
      <c r="K8" s="52"/>
      <c r="L8" s="53"/>
      <c r="M8" s="53"/>
      <c r="N8" s="54"/>
      <c r="O8" s="55">
        <f>O6*0.03</f>
        <v>146.40810000000002</v>
      </c>
      <c r="P8" s="56">
        <f>O8+J8</f>
        <v>152.38050000000001</v>
      </c>
      <c r="Q8" s="57"/>
      <c r="R8" s="58"/>
      <c r="S8" s="58"/>
      <c r="T8" s="59"/>
      <c r="U8" s="60">
        <f>U6*0.03</f>
        <v>2.2248000000000001</v>
      </c>
      <c r="V8" s="146">
        <f t="shared" si="0"/>
        <v>154.6053</v>
      </c>
      <c r="W8" s="147"/>
    </row>
    <row r="9" spans="2:23" ht="26.25" customHeight="1" thickBot="1" x14ac:dyDescent="0.3">
      <c r="B9" s="61"/>
      <c r="C9" s="252" t="s">
        <v>11</v>
      </c>
      <c r="D9" s="137"/>
      <c r="E9" s="137"/>
      <c r="F9" s="137"/>
      <c r="G9" s="253"/>
      <c r="H9" s="62"/>
      <c r="I9" s="63"/>
      <c r="J9" s="64">
        <f>SUM(J6:J8)</f>
        <v>228.94199999999998</v>
      </c>
      <c r="K9" s="65"/>
      <c r="L9" s="66"/>
      <c r="M9" s="67"/>
      <c r="N9" s="68"/>
      <c r="O9" s="64">
        <f>SUM(O6:O8)</f>
        <v>5612.3105000000005</v>
      </c>
      <c r="P9" s="69">
        <f>J9+O9</f>
        <v>5841.2525000000005</v>
      </c>
      <c r="Q9" s="70"/>
      <c r="R9" s="71"/>
      <c r="S9" s="71"/>
      <c r="T9" s="72"/>
      <c r="U9" s="64">
        <f>SUM(U6:U8)</f>
        <v>85.284000000000006</v>
      </c>
      <c r="V9" s="144">
        <f>P9+U9</f>
        <v>5926.5365000000002</v>
      </c>
      <c r="W9" s="145"/>
    </row>
    <row r="10" spans="2:23" ht="15.75" customHeight="1" x14ac:dyDescent="0.25">
      <c r="B10" s="73"/>
      <c r="C10" s="73"/>
      <c r="D10" s="73"/>
      <c r="E10" s="73"/>
      <c r="F10" s="73"/>
      <c r="G10" s="73"/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5"/>
      <c r="W10" s="75"/>
    </row>
    <row r="11" spans="2:23" ht="15.75" customHeight="1" x14ac:dyDescent="0.25">
      <c r="B11" s="73"/>
      <c r="C11" s="73"/>
      <c r="D11" s="73"/>
      <c r="E11" s="73"/>
      <c r="F11" s="73"/>
      <c r="G11" s="73"/>
      <c r="H11" s="73"/>
      <c r="I11" s="76"/>
      <c r="J11" s="77"/>
      <c r="K11" s="74"/>
      <c r="L11" s="74"/>
      <c r="M11" s="74"/>
      <c r="N11" s="77"/>
      <c r="O11" s="77"/>
      <c r="P11" s="77"/>
      <c r="Q11" s="77"/>
      <c r="R11" s="77"/>
      <c r="S11" s="77"/>
      <c r="T11" s="77"/>
      <c r="U11" s="75"/>
      <c r="V11" s="75"/>
      <c r="W11" s="75"/>
    </row>
    <row r="12" spans="2:23" ht="16.5" thickBot="1" x14ac:dyDescent="0.3">
      <c r="B12" s="73"/>
      <c r="C12" s="73"/>
      <c r="D12" s="73"/>
      <c r="E12" s="73"/>
      <c r="F12" s="73"/>
      <c r="G12" s="73"/>
      <c r="H12" s="73"/>
      <c r="I12" s="78"/>
      <c r="J12" s="77"/>
      <c r="K12" s="78"/>
      <c r="L12" s="78"/>
      <c r="M12" s="78"/>
      <c r="N12" s="77"/>
      <c r="O12" s="77"/>
      <c r="P12" s="77"/>
      <c r="Q12" s="77"/>
      <c r="R12" s="77"/>
      <c r="S12" s="77"/>
      <c r="T12" s="77"/>
      <c r="U12" s="75"/>
      <c r="V12" s="75"/>
      <c r="W12" s="75"/>
    </row>
    <row r="13" spans="2:23" ht="24.75" customHeight="1" thickBot="1" x14ac:dyDescent="0.3">
      <c r="B13" s="254" t="s">
        <v>12</v>
      </c>
      <c r="C13" s="255"/>
      <c r="D13" s="255"/>
      <c r="E13" s="255"/>
      <c r="F13" s="255"/>
      <c r="G13" s="256"/>
      <c r="H13" s="79"/>
      <c r="I13" s="79"/>
      <c r="J13" s="79"/>
      <c r="K13" s="79"/>
      <c r="L13" s="79"/>
      <c r="M13" s="79"/>
      <c r="N13" s="80"/>
      <c r="O13" s="81"/>
      <c r="P13" s="79"/>
      <c r="Q13" s="79"/>
      <c r="R13" s="79"/>
      <c r="S13" s="79"/>
      <c r="T13" s="79"/>
      <c r="U13" s="79"/>
      <c r="V13" s="82"/>
      <c r="W13" s="82"/>
    </row>
    <row r="14" spans="2:23" ht="24" customHeight="1" thickBot="1" x14ac:dyDescent="0.3">
      <c r="B14" s="257" t="s">
        <v>0</v>
      </c>
      <c r="C14" s="260" t="s">
        <v>1</v>
      </c>
      <c r="D14" s="261"/>
      <c r="E14" s="261"/>
      <c r="F14" s="261"/>
      <c r="G14" s="262"/>
      <c r="H14" s="257" t="s">
        <v>2</v>
      </c>
      <c r="I14" s="280" t="s">
        <v>10</v>
      </c>
      <c r="J14" s="280"/>
      <c r="K14" s="280"/>
      <c r="L14" s="280"/>
      <c r="M14" s="280"/>
      <c r="N14" s="280"/>
      <c r="O14" s="280"/>
      <c r="P14" s="281"/>
      <c r="Q14" s="148" t="s">
        <v>41</v>
      </c>
      <c r="R14" s="149"/>
      <c r="S14" s="149"/>
      <c r="T14" s="149"/>
      <c r="U14" s="149"/>
      <c r="V14" s="150" t="s">
        <v>40</v>
      </c>
      <c r="W14" s="151"/>
    </row>
    <row r="15" spans="2:23" ht="23.25" customHeight="1" thickBot="1" x14ac:dyDescent="0.3">
      <c r="B15" s="258"/>
      <c r="C15" s="131"/>
      <c r="D15" s="132"/>
      <c r="E15" s="132"/>
      <c r="F15" s="132"/>
      <c r="G15" s="133"/>
      <c r="H15" s="258"/>
      <c r="I15" s="63" t="s">
        <v>3</v>
      </c>
      <c r="J15" s="163" t="s">
        <v>4</v>
      </c>
      <c r="K15" s="280" t="s">
        <v>7</v>
      </c>
      <c r="L15" s="280"/>
      <c r="M15" s="280"/>
      <c r="N15" s="281"/>
      <c r="O15" s="163" t="s">
        <v>8</v>
      </c>
      <c r="P15" s="278" t="s">
        <v>9</v>
      </c>
      <c r="Q15" s="150" t="s">
        <v>35</v>
      </c>
      <c r="R15" s="157" t="s">
        <v>36</v>
      </c>
      <c r="S15" s="157" t="s">
        <v>37</v>
      </c>
      <c r="T15" s="159" t="s">
        <v>38</v>
      </c>
      <c r="U15" s="161" t="s">
        <v>39</v>
      </c>
      <c r="V15" s="152"/>
      <c r="W15" s="153"/>
    </row>
    <row r="16" spans="2:23" ht="23.25" customHeight="1" thickBot="1" x14ac:dyDescent="0.3">
      <c r="B16" s="259"/>
      <c r="C16" s="263"/>
      <c r="D16" s="264"/>
      <c r="E16" s="264"/>
      <c r="F16" s="264"/>
      <c r="G16" s="265"/>
      <c r="H16" s="259"/>
      <c r="I16" s="20" t="s">
        <v>14</v>
      </c>
      <c r="J16" s="164"/>
      <c r="K16" s="83" t="s">
        <v>22</v>
      </c>
      <c r="L16" s="84" t="s">
        <v>5</v>
      </c>
      <c r="M16" s="84" t="s">
        <v>15</v>
      </c>
      <c r="N16" s="85" t="s">
        <v>6</v>
      </c>
      <c r="O16" s="164"/>
      <c r="P16" s="279"/>
      <c r="Q16" s="156"/>
      <c r="R16" s="158"/>
      <c r="S16" s="158"/>
      <c r="T16" s="160"/>
      <c r="U16" s="162"/>
      <c r="V16" s="154"/>
      <c r="W16" s="155"/>
    </row>
    <row r="17" spans="1:23" ht="24" customHeight="1" thickBot="1" x14ac:dyDescent="0.3">
      <c r="B17" s="112">
        <v>1</v>
      </c>
      <c r="C17" s="260" t="s">
        <v>16</v>
      </c>
      <c r="D17" s="261"/>
      <c r="E17" s="261"/>
      <c r="F17" s="261"/>
      <c r="G17" s="262"/>
      <c r="H17" s="25">
        <v>1</v>
      </c>
      <c r="I17" s="86">
        <v>44.48</v>
      </c>
      <c r="J17" s="87">
        <f>I17</f>
        <v>44.48</v>
      </c>
      <c r="K17" s="27" t="s">
        <v>20</v>
      </c>
      <c r="L17" s="28">
        <v>1149.46</v>
      </c>
      <c r="M17" s="28" t="s">
        <v>20</v>
      </c>
      <c r="N17" s="29" t="s">
        <v>20</v>
      </c>
      <c r="O17" s="30">
        <f>SUM(K17:N17)</f>
        <v>1149.46</v>
      </c>
      <c r="P17" s="88">
        <f>J17+O17</f>
        <v>1193.94</v>
      </c>
      <c r="Q17" s="32" t="s">
        <v>20</v>
      </c>
      <c r="R17" s="32" t="s">
        <v>20</v>
      </c>
      <c r="S17" s="32" t="s">
        <v>20</v>
      </c>
      <c r="T17" s="89" t="s">
        <v>20</v>
      </c>
      <c r="U17" s="90" t="s">
        <v>20</v>
      </c>
      <c r="V17" s="138">
        <f>P17</f>
        <v>1193.94</v>
      </c>
      <c r="W17" s="139"/>
    </row>
    <row r="18" spans="1:23" ht="24.75" customHeight="1" thickBot="1" x14ac:dyDescent="0.3">
      <c r="B18" s="113">
        <v>2</v>
      </c>
      <c r="C18" s="131" t="s">
        <v>17</v>
      </c>
      <c r="D18" s="132"/>
      <c r="E18" s="132"/>
      <c r="F18" s="132"/>
      <c r="G18" s="133"/>
      <c r="H18" s="91">
        <v>1</v>
      </c>
      <c r="I18" s="92">
        <v>14.63</v>
      </c>
      <c r="J18" s="91">
        <f t="shared" ref="J18:J24" si="1">I18</f>
        <v>14.63</v>
      </c>
      <c r="K18" s="44" t="s">
        <v>20</v>
      </c>
      <c r="L18" s="45">
        <v>738.61</v>
      </c>
      <c r="M18" s="45">
        <v>32.67</v>
      </c>
      <c r="N18" s="46" t="s">
        <v>20</v>
      </c>
      <c r="O18" s="30">
        <f t="shared" ref="O18:O24" si="2">SUM(K18:N18)</f>
        <v>771.28</v>
      </c>
      <c r="P18" s="43">
        <f t="shared" ref="P18:P23" si="3">J18+O18</f>
        <v>785.91</v>
      </c>
      <c r="Q18" s="32" t="s">
        <v>20</v>
      </c>
      <c r="R18" s="32" t="s">
        <v>20</v>
      </c>
      <c r="S18" s="32" t="s">
        <v>20</v>
      </c>
      <c r="T18" s="89" t="s">
        <v>20</v>
      </c>
      <c r="U18" s="90" t="s">
        <v>20</v>
      </c>
      <c r="V18" s="138">
        <f t="shared" ref="V18:V21" si="4">P18</f>
        <v>785.91</v>
      </c>
      <c r="W18" s="139"/>
    </row>
    <row r="19" spans="1:23" ht="25.5" customHeight="1" thickBot="1" x14ac:dyDescent="0.3">
      <c r="B19" s="114">
        <v>3</v>
      </c>
      <c r="C19" s="131" t="s">
        <v>18</v>
      </c>
      <c r="D19" s="132"/>
      <c r="E19" s="132"/>
      <c r="F19" s="132"/>
      <c r="G19" s="133"/>
      <c r="H19" s="39">
        <v>1</v>
      </c>
      <c r="I19" s="93">
        <v>20.88</v>
      </c>
      <c r="J19" s="91">
        <f t="shared" si="1"/>
        <v>20.88</v>
      </c>
      <c r="K19" s="40" t="s">
        <v>20</v>
      </c>
      <c r="L19" s="41">
        <v>413.14</v>
      </c>
      <c r="M19" s="41">
        <v>25.41</v>
      </c>
      <c r="N19" s="42" t="s">
        <v>20</v>
      </c>
      <c r="O19" s="30">
        <f t="shared" si="2"/>
        <v>438.55</v>
      </c>
      <c r="P19" s="43">
        <f t="shared" si="3"/>
        <v>459.43</v>
      </c>
      <c r="Q19" s="32" t="s">
        <v>20</v>
      </c>
      <c r="R19" s="32" t="s">
        <v>20</v>
      </c>
      <c r="S19" s="32" t="s">
        <v>20</v>
      </c>
      <c r="T19" s="89" t="s">
        <v>20</v>
      </c>
      <c r="U19" s="90" t="s">
        <v>20</v>
      </c>
      <c r="V19" s="138">
        <f t="shared" si="4"/>
        <v>459.43</v>
      </c>
      <c r="W19" s="139"/>
    </row>
    <row r="20" spans="1:23" ht="26.25" customHeight="1" thickBot="1" x14ac:dyDescent="0.3">
      <c r="B20" s="114">
        <v>4</v>
      </c>
      <c r="C20" s="131" t="s">
        <v>21</v>
      </c>
      <c r="D20" s="132"/>
      <c r="E20" s="132"/>
      <c r="F20" s="132"/>
      <c r="G20" s="133"/>
      <c r="H20" s="39">
        <v>1</v>
      </c>
      <c r="I20" s="93">
        <v>27.33</v>
      </c>
      <c r="J20" s="91">
        <f t="shared" si="1"/>
        <v>27.33</v>
      </c>
      <c r="K20" s="40">
        <v>87.01</v>
      </c>
      <c r="L20" s="41">
        <v>375.44</v>
      </c>
      <c r="M20" s="41">
        <v>989.46</v>
      </c>
      <c r="N20" s="42">
        <v>158</v>
      </c>
      <c r="O20" s="30">
        <f t="shared" si="2"/>
        <v>1609.91</v>
      </c>
      <c r="P20" s="43">
        <f t="shared" si="3"/>
        <v>1637.24</v>
      </c>
      <c r="Q20" s="32" t="s">
        <v>20</v>
      </c>
      <c r="R20" s="32" t="s">
        <v>20</v>
      </c>
      <c r="S20" s="32" t="s">
        <v>20</v>
      </c>
      <c r="T20" s="89" t="s">
        <v>20</v>
      </c>
      <c r="U20" s="90" t="s">
        <v>20</v>
      </c>
      <c r="V20" s="138">
        <f t="shared" si="4"/>
        <v>1637.24</v>
      </c>
      <c r="W20" s="139"/>
    </row>
    <row r="21" spans="1:23" ht="25.5" customHeight="1" thickBot="1" x14ac:dyDescent="0.3">
      <c r="B21" s="115">
        <v>5</v>
      </c>
      <c r="C21" s="134" t="s">
        <v>19</v>
      </c>
      <c r="D21" s="135"/>
      <c r="E21" s="135"/>
      <c r="F21" s="135"/>
      <c r="G21" s="136"/>
      <c r="H21" s="55">
        <v>1</v>
      </c>
      <c r="I21" s="93">
        <v>12.96</v>
      </c>
      <c r="J21" s="91">
        <f t="shared" si="1"/>
        <v>12.96</v>
      </c>
      <c r="K21" s="40" t="s">
        <v>20</v>
      </c>
      <c r="L21" s="94">
        <v>46.97</v>
      </c>
      <c r="M21" s="94">
        <v>329.25</v>
      </c>
      <c r="N21" s="54" t="s">
        <v>20</v>
      </c>
      <c r="O21" s="30">
        <f t="shared" si="2"/>
        <v>376.22</v>
      </c>
      <c r="P21" s="56">
        <f t="shared" si="3"/>
        <v>389.18</v>
      </c>
      <c r="Q21" s="32" t="s">
        <v>20</v>
      </c>
      <c r="R21" s="32" t="s">
        <v>20</v>
      </c>
      <c r="S21" s="32" t="s">
        <v>20</v>
      </c>
      <c r="T21" s="46" t="s">
        <v>20</v>
      </c>
      <c r="U21" s="95" t="s">
        <v>20</v>
      </c>
      <c r="V21" s="138">
        <f t="shared" si="4"/>
        <v>389.18</v>
      </c>
      <c r="W21" s="139"/>
    </row>
    <row r="22" spans="1:23" ht="26.25" customHeight="1" thickBot="1" x14ac:dyDescent="0.3">
      <c r="B22" s="113">
        <v>6</v>
      </c>
      <c r="C22" s="175" t="s">
        <v>45</v>
      </c>
      <c r="D22" s="176"/>
      <c r="E22" s="176"/>
      <c r="F22" s="176"/>
      <c r="G22" s="177"/>
      <c r="H22" s="91">
        <v>1</v>
      </c>
      <c r="I22" s="92">
        <v>7.35</v>
      </c>
      <c r="J22" s="91">
        <f t="shared" si="1"/>
        <v>7.35</v>
      </c>
      <c r="K22" s="40" t="s">
        <v>20</v>
      </c>
      <c r="L22" s="45">
        <v>70.86</v>
      </c>
      <c r="M22" s="40" t="s">
        <v>20</v>
      </c>
      <c r="N22" s="40" t="s">
        <v>20</v>
      </c>
      <c r="O22" s="30">
        <f t="shared" si="2"/>
        <v>70.86</v>
      </c>
      <c r="P22" s="56">
        <f t="shared" si="3"/>
        <v>78.209999999999994</v>
      </c>
      <c r="Q22" s="44">
        <v>52.92</v>
      </c>
      <c r="R22" s="45">
        <v>13.56</v>
      </c>
      <c r="S22" s="45">
        <v>3.92</v>
      </c>
      <c r="T22" s="46">
        <v>3.76</v>
      </c>
      <c r="U22" s="96">
        <f>SUM(Q22:T22)</f>
        <v>74.160000000000011</v>
      </c>
      <c r="V22" s="142">
        <f>P22+U22</f>
        <v>152.37</v>
      </c>
      <c r="W22" s="143"/>
    </row>
    <row r="23" spans="1:23" ht="25.5" customHeight="1" thickBot="1" x14ac:dyDescent="0.3">
      <c r="B23" s="113">
        <v>7</v>
      </c>
      <c r="C23" s="131" t="s">
        <v>42</v>
      </c>
      <c r="D23" s="132"/>
      <c r="E23" s="132"/>
      <c r="F23" s="132"/>
      <c r="G23" s="133"/>
      <c r="H23" s="91">
        <v>1</v>
      </c>
      <c r="I23" s="93">
        <v>71.45</v>
      </c>
      <c r="J23" s="91">
        <f t="shared" si="1"/>
        <v>71.45</v>
      </c>
      <c r="K23" s="40" t="s">
        <v>20</v>
      </c>
      <c r="L23" s="41">
        <v>4.26</v>
      </c>
      <c r="M23" s="97" t="s">
        <v>20</v>
      </c>
      <c r="N23" s="97">
        <v>350.76</v>
      </c>
      <c r="O23" s="30">
        <f t="shared" si="2"/>
        <v>355.02</v>
      </c>
      <c r="P23" s="56">
        <f t="shared" si="3"/>
        <v>426.46999999999997</v>
      </c>
      <c r="Q23" s="32" t="s">
        <v>20</v>
      </c>
      <c r="R23" s="32" t="s">
        <v>20</v>
      </c>
      <c r="S23" s="32" t="s">
        <v>20</v>
      </c>
      <c r="T23" s="46" t="s">
        <v>20</v>
      </c>
      <c r="U23" s="95" t="s">
        <v>20</v>
      </c>
      <c r="V23" s="142">
        <f>P23</f>
        <v>426.46999999999997</v>
      </c>
      <c r="W23" s="143"/>
    </row>
    <row r="24" spans="1:23" ht="25.5" customHeight="1" thickBot="1" x14ac:dyDescent="0.3">
      <c r="B24" s="116">
        <v>8</v>
      </c>
      <c r="C24" s="134" t="s">
        <v>43</v>
      </c>
      <c r="D24" s="135"/>
      <c r="E24" s="135"/>
      <c r="F24" s="135"/>
      <c r="G24" s="136"/>
      <c r="H24" s="98">
        <v>1</v>
      </c>
      <c r="I24" s="99" t="s">
        <v>20</v>
      </c>
      <c r="J24" s="98" t="str">
        <f t="shared" si="1"/>
        <v>-</v>
      </c>
      <c r="K24" s="97" t="s">
        <v>20</v>
      </c>
      <c r="L24" s="94">
        <v>108.97</v>
      </c>
      <c r="M24" s="97" t="s">
        <v>20</v>
      </c>
      <c r="N24" s="97" t="s">
        <v>20</v>
      </c>
      <c r="O24" s="30">
        <f t="shared" si="2"/>
        <v>108.97</v>
      </c>
      <c r="P24" s="56">
        <f>O24</f>
        <v>108.97</v>
      </c>
      <c r="Q24" s="32" t="s">
        <v>20</v>
      </c>
      <c r="R24" s="32" t="s">
        <v>20</v>
      </c>
      <c r="S24" s="32" t="s">
        <v>20</v>
      </c>
      <c r="T24" s="89" t="s">
        <v>20</v>
      </c>
      <c r="U24" s="90" t="s">
        <v>20</v>
      </c>
      <c r="V24" s="140">
        <f>P24</f>
        <v>108.97</v>
      </c>
      <c r="W24" s="141"/>
    </row>
    <row r="25" spans="1:23" ht="25.5" customHeight="1" thickBot="1" x14ac:dyDescent="0.3">
      <c r="A25" s="100"/>
      <c r="B25" s="101"/>
      <c r="C25" s="137" t="s">
        <v>11</v>
      </c>
      <c r="D25" s="137"/>
      <c r="E25" s="137"/>
      <c r="F25" s="137"/>
      <c r="G25" s="137"/>
      <c r="H25" s="101"/>
      <c r="I25" s="102">
        <f t="shared" ref="I25:U25" si="5">SUM(I17:I24)</f>
        <v>199.07999999999998</v>
      </c>
      <c r="J25" s="64">
        <f t="shared" si="5"/>
        <v>199.07999999999998</v>
      </c>
      <c r="K25" s="103">
        <f t="shared" si="5"/>
        <v>87.01</v>
      </c>
      <c r="L25" s="104">
        <f t="shared" si="5"/>
        <v>2907.71</v>
      </c>
      <c r="M25" s="104">
        <f t="shared" si="5"/>
        <v>1376.79</v>
      </c>
      <c r="N25" s="105">
        <f t="shared" si="5"/>
        <v>508.76</v>
      </c>
      <c r="O25" s="106">
        <f t="shared" si="5"/>
        <v>4880.2699999999995</v>
      </c>
      <c r="P25" s="107">
        <f t="shared" si="5"/>
        <v>5079.3500000000004</v>
      </c>
      <c r="Q25" s="108">
        <f t="shared" si="5"/>
        <v>52.92</v>
      </c>
      <c r="R25" s="109">
        <f t="shared" si="5"/>
        <v>13.56</v>
      </c>
      <c r="S25" s="108">
        <f t="shared" si="5"/>
        <v>3.92</v>
      </c>
      <c r="T25" s="110">
        <f t="shared" si="5"/>
        <v>3.76</v>
      </c>
      <c r="U25" s="106">
        <f t="shared" si="5"/>
        <v>74.160000000000011</v>
      </c>
      <c r="V25" s="144">
        <f>P25+U25</f>
        <v>5153.51</v>
      </c>
      <c r="W25" s="145"/>
    </row>
    <row r="26" spans="1:23" ht="25.5" customHeight="1" thickBot="1" x14ac:dyDescent="0.3">
      <c r="A26" s="100"/>
      <c r="B26" s="73"/>
      <c r="C26" s="111"/>
      <c r="D26" s="111"/>
      <c r="E26" s="111"/>
      <c r="F26" s="111"/>
      <c r="G26" s="111"/>
      <c r="H26" s="73"/>
      <c r="I26" s="75"/>
      <c r="J26" s="75"/>
      <c r="K26" s="75"/>
      <c r="L26" s="75"/>
      <c r="M26" s="75"/>
      <c r="N26" s="75"/>
      <c r="O26" s="75"/>
      <c r="P26" s="75"/>
      <c r="Q26" s="75"/>
    </row>
    <row r="27" spans="1:23" ht="18.75" customHeight="1" thickBot="1" x14ac:dyDescent="0.3">
      <c r="A27" s="100"/>
      <c r="B27" s="128" t="s">
        <v>23</v>
      </c>
      <c r="C27" s="129"/>
      <c r="D27" s="129"/>
      <c r="E27" s="129"/>
      <c r="F27" s="129"/>
      <c r="G27" s="130"/>
      <c r="H27" s="1"/>
      <c r="I27" s="1"/>
      <c r="J27" s="1"/>
      <c r="K27" s="1"/>
      <c r="L27" s="1"/>
      <c r="M27" s="1"/>
      <c r="N27" s="1"/>
      <c r="O27" s="1"/>
      <c r="P27" s="1"/>
      <c r="Q27" s="1"/>
      <c r="R27" s="100"/>
      <c r="S27" s="100"/>
      <c r="T27" s="100"/>
      <c r="U27" s="100"/>
      <c r="V27" s="100"/>
      <c r="W27" s="100"/>
    </row>
    <row r="28" spans="1:23" ht="18.75" customHeight="1" thickBot="1" x14ac:dyDescent="0.3">
      <c r="A28" s="100"/>
      <c r="B28" s="188" t="s">
        <v>0</v>
      </c>
      <c r="C28" s="182" t="s">
        <v>1</v>
      </c>
      <c r="D28" s="182"/>
      <c r="E28" s="182"/>
      <c r="F28" s="182"/>
      <c r="G28" s="183"/>
      <c r="H28" s="188" t="s">
        <v>2</v>
      </c>
      <c r="I28" s="236" t="s">
        <v>24</v>
      </c>
      <c r="J28" s="191"/>
      <c r="K28" s="237"/>
      <c r="L28" s="193" t="s">
        <v>25</v>
      </c>
      <c r="M28" s="194"/>
      <c r="N28" s="194"/>
      <c r="O28" s="194"/>
      <c r="P28" s="195"/>
      <c r="Q28" s="208" t="s">
        <v>26</v>
      </c>
      <c r="R28" s="81"/>
      <c r="S28" s="81"/>
      <c r="T28" s="81"/>
      <c r="U28" s="81"/>
      <c r="V28" s="82"/>
      <c r="W28" s="82"/>
    </row>
    <row r="29" spans="1:23" ht="19.5" customHeight="1" thickBot="1" x14ac:dyDescent="0.3">
      <c r="A29" s="100"/>
      <c r="B29" s="189"/>
      <c r="C29" s="184"/>
      <c r="D29" s="184"/>
      <c r="E29" s="184"/>
      <c r="F29" s="184"/>
      <c r="G29" s="185"/>
      <c r="H29" s="189"/>
      <c r="I29" s="238"/>
      <c r="J29" s="192"/>
      <c r="K29" s="239"/>
      <c r="L29" s="196" t="s">
        <v>27</v>
      </c>
      <c r="M29" s="205"/>
      <c r="N29" s="196" t="s">
        <v>10</v>
      </c>
      <c r="O29" s="205"/>
      <c r="P29" s="198" t="s">
        <v>28</v>
      </c>
      <c r="Q29" s="198"/>
      <c r="R29" s="73"/>
      <c r="S29" s="73"/>
      <c r="T29" s="100"/>
      <c r="U29" s="100"/>
      <c r="V29" s="100"/>
      <c r="W29" s="100"/>
    </row>
    <row r="30" spans="1:23" ht="18.75" customHeight="1" x14ac:dyDescent="0.25">
      <c r="A30" s="100"/>
      <c r="B30" s="189"/>
      <c r="C30" s="184"/>
      <c r="D30" s="184"/>
      <c r="E30" s="184"/>
      <c r="F30" s="184"/>
      <c r="G30" s="185"/>
      <c r="H30" s="189"/>
      <c r="I30" s="241" t="s">
        <v>29</v>
      </c>
      <c r="J30" s="209"/>
      <c r="K30" s="242"/>
      <c r="L30" s="200" t="s">
        <v>30</v>
      </c>
      <c r="M30" s="207"/>
      <c r="N30" s="200" t="s">
        <v>31</v>
      </c>
      <c r="O30" s="207"/>
      <c r="P30" s="198"/>
      <c r="Q30" s="198"/>
      <c r="R30" s="73"/>
      <c r="S30" s="73"/>
      <c r="T30" s="100"/>
      <c r="U30" s="100"/>
      <c r="V30" s="100"/>
      <c r="W30" s="100"/>
    </row>
    <row r="31" spans="1:23" ht="16.5" customHeight="1" thickBot="1" x14ac:dyDescent="0.3">
      <c r="A31" s="100"/>
      <c r="B31" s="190"/>
      <c r="C31" s="186"/>
      <c r="D31" s="186"/>
      <c r="E31" s="186"/>
      <c r="F31" s="186"/>
      <c r="G31" s="187"/>
      <c r="H31" s="190"/>
      <c r="I31" s="228" t="s">
        <v>6</v>
      </c>
      <c r="J31" s="172"/>
      <c r="K31" s="229"/>
      <c r="L31" s="202"/>
      <c r="M31" s="240"/>
      <c r="N31" s="230" t="s">
        <v>32</v>
      </c>
      <c r="O31" s="174"/>
      <c r="P31" s="199"/>
      <c r="Q31" s="199"/>
      <c r="R31" s="73"/>
      <c r="S31" s="73"/>
    </row>
    <row r="32" spans="1:23" ht="23.25" customHeight="1" x14ac:dyDescent="0.25">
      <c r="A32" s="100"/>
      <c r="B32" s="5">
        <v>1</v>
      </c>
      <c r="C32" s="175" t="s">
        <v>45</v>
      </c>
      <c r="D32" s="176"/>
      <c r="E32" s="176"/>
      <c r="F32" s="176"/>
      <c r="G32" s="177"/>
      <c r="H32" s="5">
        <v>1</v>
      </c>
      <c r="I32" s="231">
        <f>I45</f>
        <v>4.0999999999999996</v>
      </c>
      <c r="J32" s="178"/>
      <c r="K32" s="232"/>
      <c r="L32" s="179">
        <f>L45</f>
        <v>21.5</v>
      </c>
      <c r="M32" s="233"/>
      <c r="N32" s="234">
        <f>N45</f>
        <v>7.8</v>
      </c>
      <c r="O32" s="235"/>
      <c r="P32" s="11">
        <f>L32+N32</f>
        <v>29.3</v>
      </c>
      <c r="Q32" s="11">
        <f>P32+I32</f>
        <v>33.4</v>
      </c>
      <c r="R32" s="73"/>
      <c r="S32" s="73"/>
    </row>
    <row r="33" spans="1:19" ht="23.25" customHeight="1" x14ac:dyDescent="0.25">
      <c r="A33" s="100"/>
      <c r="B33" s="6">
        <v>2</v>
      </c>
      <c r="C33" s="210">
        <v>0.12</v>
      </c>
      <c r="D33" s="211"/>
      <c r="E33" s="211"/>
      <c r="F33" s="211"/>
      <c r="G33" s="212"/>
      <c r="H33" s="6">
        <v>1</v>
      </c>
      <c r="I33" s="213">
        <f>I32*0.12</f>
        <v>0.49199999999999994</v>
      </c>
      <c r="J33" s="214"/>
      <c r="K33" s="215"/>
      <c r="L33" s="216">
        <f>L32*0.12</f>
        <v>2.58</v>
      </c>
      <c r="M33" s="217"/>
      <c r="N33" s="218">
        <f>N32*0.12</f>
        <v>0.93599999999999994</v>
      </c>
      <c r="O33" s="219"/>
      <c r="P33" s="11">
        <f>L33+N33</f>
        <v>3.516</v>
      </c>
      <c r="Q33" s="11">
        <f>P33+I33</f>
        <v>4.008</v>
      </c>
      <c r="R33" s="73"/>
      <c r="S33" s="73"/>
    </row>
    <row r="34" spans="1:19" ht="19.5" thickBot="1" x14ac:dyDescent="0.3">
      <c r="A34" s="100"/>
      <c r="B34" s="12">
        <v>3</v>
      </c>
      <c r="C34" s="220">
        <v>0.03</v>
      </c>
      <c r="D34" s="221"/>
      <c r="E34" s="221"/>
      <c r="F34" s="221"/>
      <c r="G34" s="222"/>
      <c r="H34" s="12">
        <v>1</v>
      </c>
      <c r="I34" s="223">
        <f>I32*0.03</f>
        <v>0.12299999999999998</v>
      </c>
      <c r="J34" s="224"/>
      <c r="K34" s="225"/>
      <c r="L34" s="226">
        <f>L32*0.03</f>
        <v>0.64500000000000002</v>
      </c>
      <c r="M34" s="227"/>
      <c r="N34" s="226">
        <f>N32*0.03</f>
        <v>0.23399999999999999</v>
      </c>
      <c r="O34" s="227"/>
      <c r="P34" s="13">
        <f>L34+N34</f>
        <v>0.879</v>
      </c>
      <c r="Q34" s="13">
        <f>P34+I34</f>
        <v>1.002</v>
      </c>
      <c r="R34" s="73"/>
      <c r="S34" s="73"/>
    </row>
    <row r="35" spans="1:19" ht="19.5" thickBot="1" x14ac:dyDescent="0.3">
      <c r="A35" s="100"/>
      <c r="B35" s="14"/>
      <c r="C35" s="119" t="s">
        <v>33</v>
      </c>
      <c r="D35" s="120"/>
      <c r="E35" s="120"/>
      <c r="F35" s="120"/>
      <c r="G35" s="120"/>
      <c r="H35" s="14"/>
      <c r="I35" s="121">
        <f>SUM(I32:K34)</f>
        <v>4.7149999999999999</v>
      </c>
      <c r="J35" s="122"/>
      <c r="K35" s="123"/>
      <c r="L35" s="124">
        <f>SUM(L32:M34)</f>
        <v>24.724999999999998</v>
      </c>
      <c r="M35" s="125"/>
      <c r="N35" s="126">
        <f>SUM(N32:O34)</f>
        <v>8.9700000000000006</v>
      </c>
      <c r="O35" s="127"/>
      <c r="P35" s="15">
        <f>L35+N35</f>
        <v>33.695</v>
      </c>
      <c r="Q35" s="16">
        <f>P35+I35</f>
        <v>38.409999999999997</v>
      </c>
      <c r="R35" s="73"/>
      <c r="S35" s="73"/>
    </row>
    <row r="36" spans="1:19" x14ac:dyDescent="0.25">
      <c r="A36" s="10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73"/>
      <c r="S36" s="73"/>
    </row>
    <row r="37" spans="1:19" ht="18.75" customHeight="1" x14ac:dyDescent="0.25">
      <c r="A37" s="10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73"/>
      <c r="S37" s="73"/>
    </row>
    <row r="38" spans="1:19" ht="23.25" customHeight="1" thickBot="1" x14ac:dyDescent="0.3">
      <c r="A38" s="10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73"/>
      <c r="S38" s="73"/>
    </row>
    <row r="39" spans="1:19" ht="23.25" customHeight="1" thickBot="1" x14ac:dyDescent="0.3">
      <c r="A39" s="100"/>
      <c r="B39" s="128" t="s">
        <v>34</v>
      </c>
      <c r="C39" s="129"/>
      <c r="D39" s="129"/>
      <c r="E39" s="129"/>
      <c r="F39" s="129"/>
      <c r="G39" s="130"/>
      <c r="H39" s="2"/>
      <c r="I39" s="2"/>
      <c r="J39" s="2"/>
      <c r="K39" s="2"/>
      <c r="L39" s="2"/>
      <c r="M39" s="2"/>
      <c r="N39" s="3"/>
      <c r="O39" s="4"/>
      <c r="P39" s="1"/>
      <c r="Q39" s="1"/>
      <c r="R39" s="73"/>
      <c r="S39" s="73"/>
    </row>
    <row r="40" spans="1:19" ht="23.25" customHeight="1" thickBot="1" x14ac:dyDescent="0.3">
      <c r="A40" s="100"/>
      <c r="B40" s="188" t="s">
        <v>0</v>
      </c>
      <c r="C40" s="182" t="s">
        <v>1</v>
      </c>
      <c r="D40" s="182"/>
      <c r="E40" s="182"/>
      <c r="F40" s="182"/>
      <c r="G40" s="183"/>
      <c r="H40" s="188" t="s">
        <v>2</v>
      </c>
      <c r="I40" s="191" t="s">
        <v>24</v>
      </c>
      <c r="J40" s="191"/>
      <c r="K40" s="191"/>
      <c r="L40" s="193" t="s">
        <v>44</v>
      </c>
      <c r="M40" s="194"/>
      <c r="N40" s="194"/>
      <c r="O40" s="194"/>
      <c r="P40" s="195"/>
      <c r="Q40" s="208" t="s">
        <v>26</v>
      </c>
      <c r="R40" s="73"/>
      <c r="S40" s="73"/>
    </row>
    <row r="41" spans="1:19" ht="25.5" customHeight="1" thickBot="1" x14ac:dyDescent="0.3">
      <c r="A41" s="100"/>
      <c r="B41" s="189"/>
      <c r="C41" s="184"/>
      <c r="D41" s="184"/>
      <c r="E41" s="184"/>
      <c r="F41" s="184"/>
      <c r="G41" s="185"/>
      <c r="H41" s="189"/>
      <c r="I41" s="192"/>
      <c r="J41" s="192"/>
      <c r="K41" s="192"/>
      <c r="L41" s="196" t="s">
        <v>27</v>
      </c>
      <c r="M41" s="197"/>
      <c r="N41" s="204" t="s">
        <v>10</v>
      </c>
      <c r="O41" s="205"/>
      <c r="P41" s="198" t="s">
        <v>28</v>
      </c>
      <c r="Q41" s="198"/>
      <c r="R41" s="73"/>
      <c r="S41" s="73"/>
    </row>
    <row r="42" spans="1:19" ht="25.5" customHeight="1" x14ac:dyDescent="0.25">
      <c r="A42" s="100"/>
      <c r="B42" s="189"/>
      <c r="C42" s="184"/>
      <c r="D42" s="184"/>
      <c r="E42" s="184"/>
      <c r="F42" s="184"/>
      <c r="G42" s="185"/>
      <c r="H42" s="189"/>
      <c r="I42" s="209" t="s">
        <v>29</v>
      </c>
      <c r="J42" s="209"/>
      <c r="K42" s="209"/>
      <c r="L42" s="200" t="s">
        <v>30</v>
      </c>
      <c r="M42" s="201"/>
      <c r="N42" s="206" t="s">
        <v>31</v>
      </c>
      <c r="O42" s="207"/>
      <c r="P42" s="198"/>
      <c r="Q42" s="198"/>
      <c r="R42" s="73"/>
      <c r="S42" s="73"/>
    </row>
    <row r="43" spans="1:19" ht="25.5" customHeight="1" thickBot="1" x14ac:dyDescent="0.3">
      <c r="A43" s="100"/>
      <c r="B43" s="190"/>
      <c r="C43" s="186"/>
      <c r="D43" s="186"/>
      <c r="E43" s="186"/>
      <c r="F43" s="186"/>
      <c r="G43" s="187"/>
      <c r="H43" s="190"/>
      <c r="I43" s="172" t="s">
        <v>6</v>
      </c>
      <c r="J43" s="172"/>
      <c r="K43" s="172"/>
      <c r="L43" s="202"/>
      <c r="M43" s="203"/>
      <c r="N43" s="173" t="s">
        <v>32</v>
      </c>
      <c r="O43" s="174"/>
      <c r="P43" s="199"/>
      <c r="Q43" s="199"/>
      <c r="R43" s="73"/>
      <c r="S43" s="73"/>
    </row>
    <row r="44" spans="1:19" ht="25.5" customHeight="1" thickBot="1" x14ac:dyDescent="0.3">
      <c r="A44" s="100"/>
      <c r="B44" s="5">
        <v>1</v>
      </c>
      <c r="C44" s="175" t="s">
        <v>45</v>
      </c>
      <c r="D44" s="176"/>
      <c r="E44" s="176"/>
      <c r="F44" s="176"/>
      <c r="G44" s="177"/>
      <c r="H44" s="5">
        <v>1</v>
      </c>
      <c r="I44" s="178">
        <v>4.0999999999999996</v>
      </c>
      <c r="J44" s="178"/>
      <c r="K44" s="178"/>
      <c r="L44" s="179">
        <v>21.5</v>
      </c>
      <c r="M44" s="180"/>
      <c r="N44" s="181">
        <v>7.8</v>
      </c>
      <c r="O44" s="181"/>
      <c r="P44" s="11">
        <f>L44+N44</f>
        <v>29.3</v>
      </c>
      <c r="Q44" s="11">
        <f>P44+I44</f>
        <v>33.4</v>
      </c>
      <c r="R44" s="73"/>
      <c r="S44" s="73"/>
    </row>
    <row r="45" spans="1:19" ht="25.5" customHeight="1" thickBot="1" x14ac:dyDescent="0.3">
      <c r="A45" s="100"/>
      <c r="B45" s="17"/>
      <c r="C45" s="168" t="s">
        <v>11</v>
      </c>
      <c r="D45" s="169"/>
      <c r="E45" s="169"/>
      <c r="F45" s="169"/>
      <c r="G45" s="170"/>
      <c r="H45" s="10"/>
      <c r="I45" s="121">
        <f>SUM(I40:K44)</f>
        <v>4.0999999999999996</v>
      </c>
      <c r="J45" s="122"/>
      <c r="K45" s="123"/>
      <c r="L45" s="126">
        <f>SUM(L40:M44)</f>
        <v>21.5</v>
      </c>
      <c r="M45" s="171"/>
      <c r="N45" s="127">
        <f>SUM(N40:O44)</f>
        <v>7.8</v>
      </c>
      <c r="O45" s="127"/>
      <c r="P45" s="7">
        <f>SUM(P40:P44)</f>
        <v>29.3</v>
      </c>
      <c r="Q45" s="8">
        <f>SUM(Q40:Q44)</f>
        <v>33.4</v>
      </c>
      <c r="R45" s="73"/>
      <c r="S45" s="73"/>
    </row>
    <row r="46" spans="1:19" ht="24.75" customHeight="1" x14ac:dyDescent="0.25">
      <c r="A46" s="100"/>
      <c r="B46" s="2"/>
      <c r="C46" s="167"/>
      <c r="D46" s="167"/>
      <c r="E46" s="167"/>
      <c r="F46" s="167"/>
      <c r="G46" s="167"/>
      <c r="H46" s="2"/>
      <c r="I46" s="167"/>
      <c r="J46" s="167"/>
      <c r="K46" s="167"/>
      <c r="L46" s="167"/>
      <c r="M46" s="167"/>
      <c r="N46" s="167"/>
      <c r="O46" s="167"/>
      <c r="P46" s="2"/>
      <c r="Q46" s="2"/>
      <c r="R46" s="73"/>
      <c r="S46" s="73"/>
    </row>
    <row r="47" spans="1:19" ht="23.25" customHeight="1" x14ac:dyDescent="0.25">
      <c r="A47" s="100"/>
      <c r="B47" s="2"/>
      <c r="C47" s="167"/>
      <c r="D47" s="167"/>
      <c r="E47" s="167"/>
      <c r="F47" s="167"/>
      <c r="G47" s="167"/>
      <c r="H47" s="2"/>
      <c r="I47" s="167"/>
      <c r="J47" s="167"/>
      <c r="K47" s="167"/>
      <c r="L47" s="167"/>
      <c r="M47" s="167"/>
      <c r="N47" s="167"/>
      <c r="O47" s="167"/>
      <c r="P47" s="2"/>
      <c r="Q47" s="2"/>
      <c r="R47" s="73"/>
      <c r="S47" s="73"/>
    </row>
    <row r="48" spans="1:19" x14ac:dyDescent="0.25">
      <c r="B48" s="2"/>
      <c r="C48" s="167"/>
      <c r="D48" s="167"/>
      <c r="E48" s="167"/>
      <c r="F48" s="167"/>
      <c r="G48" s="167"/>
      <c r="H48" s="2"/>
      <c r="I48" s="167"/>
      <c r="J48" s="167"/>
      <c r="K48" s="167"/>
      <c r="L48" s="167"/>
      <c r="M48" s="167"/>
      <c r="N48" s="167"/>
      <c r="O48" s="167"/>
      <c r="P48" s="2"/>
      <c r="Q48" s="2"/>
      <c r="R48" s="73"/>
      <c r="S48" s="73"/>
    </row>
    <row r="49" spans="2:19" ht="18.75" x14ac:dyDescent="0.25">
      <c r="B49" s="9"/>
      <c r="C49" s="117"/>
      <c r="D49" s="117"/>
      <c r="E49" s="117"/>
      <c r="F49" s="117"/>
      <c r="G49" s="117"/>
      <c r="H49" s="2"/>
      <c r="I49" s="118"/>
      <c r="J49" s="118"/>
      <c r="K49" s="118"/>
      <c r="L49" s="118"/>
      <c r="M49" s="118"/>
      <c r="N49" s="118"/>
      <c r="O49" s="118"/>
      <c r="P49" s="4"/>
      <c r="Q49" s="4"/>
      <c r="R49" s="73"/>
      <c r="S49" s="73"/>
    </row>
    <row r="50" spans="2:19" x14ac:dyDescent="0.25"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</sheetData>
  <mergeCells count="128">
    <mergeCell ref="B1:G2"/>
    <mergeCell ref="H3:H5"/>
    <mergeCell ref="C3:G5"/>
    <mergeCell ref="B3:B5"/>
    <mergeCell ref="J4:J5"/>
    <mergeCell ref="C20:G20"/>
    <mergeCell ref="C21:G21"/>
    <mergeCell ref="C17:G17"/>
    <mergeCell ref="C18:G18"/>
    <mergeCell ref="C19:G19"/>
    <mergeCell ref="I14:P14"/>
    <mergeCell ref="K4:N4"/>
    <mergeCell ref="I3:P3"/>
    <mergeCell ref="P4:P5"/>
    <mergeCell ref="O4:O5"/>
    <mergeCell ref="O15:O16"/>
    <mergeCell ref="Q28:Q31"/>
    <mergeCell ref="I30:K30"/>
    <mergeCell ref="B27:G27"/>
    <mergeCell ref="B28:B31"/>
    <mergeCell ref="C6:G6"/>
    <mergeCell ref="C7:G7"/>
    <mergeCell ref="C8:G8"/>
    <mergeCell ref="C9:G9"/>
    <mergeCell ref="J15:J16"/>
    <mergeCell ref="B13:G13"/>
    <mergeCell ref="B14:B16"/>
    <mergeCell ref="C14:G16"/>
    <mergeCell ref="H14:H16"/>
    <mergeCell ref="C22:G22"/>
    <mergeCell ref="P15:P16"/>
    <mergeCell ref="K15:N15"/>
    <mergeCell ref="I31:K31"/>
    <mergeCell ref="N31:O31"/>
    <mergeCell ref="C32:G32"/>
    <mergeCell ref="I32:K32"/>
    <mergeCell ref="L32:M32"/>
    <mergeCell ref="N32:O32"/>
    <mergeCell ref="C28:G31"/>
    <mergeCell ref="H28:H31"/>
    <mergeCell ref="I28:K29"/>
    <mergeCell ref="L28:P28"/>
    <mergeCell ref="L29:M29"/>
    <mergeCell ref="P29:P31"/>
    <mergeCell ref="L30:M31"/>
    <mergeCell ref="N29:O29"/>
    <mergeCell ref="N30:O30"/>
    <mergeCell ref="Q40:Q43"/>
    <mergeCell ref="I42:K42"/>
    <mergeCell ref="B40:B43"/>
    <mergeCell ref="C33:G33"/>
    <mergeCell ref="I33:K33"/>
    <mergeCell ref="L33:M33"/>
    <mergeCell ref="N33:O33"/>
    <mergeCell ref="C34:G34"/>
    <mergeCell ref="I34:K34"/>
    <mergeCell ref="L34:M34"/>
    <mergeCell ref="N34:O34"/>
    <mergeCell ref="N46:O46"/>
    <mergeCell ref="I43:K43"/>
    <mergeCell ref="N43:O43"/>
    <mergeCell ref="C44:G44"/>
    <mergeCell ref="I44:K44"/>
    <mergeCell ref="L44:M44"/>
    <mergeCell ref="N44:O44"/>
    <mergeCell ref="C40:G43"/>
    <mergeCell ref="H40:H43"/>
    <mergeCell ref="I40:K41"/>
    <mergeCell ref="L40:P40"/>
    <mergeCell ref="L41:M41"/>
    <mergeCell ref="P41:P43"/>
    <mergeCell ref="L42:M43"/>
    <mergeCell ref="N41:O41"/>
    <mergeCell ref="N42:O42"/>
    <mergeCell ref="U4:U5"/>
    <mergeCell ref="Q3:U3"/>
    <mergeCell ref="V3:W5"/>
    <mergeCell ref="V6:W6"/>
    <mergeCell ref="V7:W7"/>
    <mergeCell ref="Q4:Q5"/>
    <mergeCell ref="R4:R5"/>
    <mergeCell ref="S4:S5"/>
    <mergeCell ref="T4:T5"/>
    <mergeCell ref="V8:W8"/>
    <mergeCell ref="V9:W9"/>
    <mergeCell ref="Q14:U14"/>
    <mergeCell ref="V14:W16"/>
    <mergeCell ref="Q15:Q16"/>
    <mergeCell ref="R15:R16"/>
    <mergeCell ref="S15:S16"/>
    <mergeCell ref="T15:T16"/>
    <mergeCell ref="U15:U16"/>
    <mergeCell ref="C23:G23"/>
    <mergeCell ref="C24:G24"/>
    <mergeCell ref="C25:G25"/>
    <mergeCell ref="V17:W17"/>
    <mergeCell ref="V18:W18"/>
    <mergeCell ref="V19:W19"/>
    <mergeCell ref="V24:W24"/>
    <mergeCell ref="V23:W23"/>
    <mergeCell ref="V22:W22"/>
    <mergeCell ref="V21:W21"/>
    <mergeCell ref="V20:W20"/>
    <mergeCell ref="V25:W25"/>
    <mergeCell ref="C49:G49"/>
    <mergeCell ref="I49:K49"/>
    <mergeCell ref="L49:M49"/>
    <mergeCell ref="N49:O49"/>
    <mergeCell ref="C35:G35"/>
    <mergeCell ref="I35:K35"/>
    <mergeCell ref="L35:M35"/>
    <mergeCell ref="N35:O35"/>
    <mergeCell ref="B39:G39"/>
    <mergeCell ref="C47:G47"/>
    <mergeCell ref="I47:K47"/>
    <mergeCell ref="L47:M47"/>
    <mergeCell ref="N47:O47"/>
    <mergeCell ref="C48:G48"/>
    <mergeCell ref="I48:K48"/>
    <mergeCell ref="L48:M48"/>
    <mergeCell ref="N48:O48"/>
    <mergeCell ref="C45:G45"/>
    <mergeCell ref="I45:K45"/>
    <mergeCell ref="L45:M45"/>
    <mergeCell ref="N45:O45"/>
    <mergeCell ref="C46:G46"/>
    <mergeCell ref="I46:K46"/>
    <mergeCell ref="L46:M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mromanyr96@gmail.com</dc:creator>
  <cp:lastModifiedBy>mromanyr96@gmail.com</cp:lastModifiedBy>
  <cp:lastPrinted>2024-09-03T11:08:27Z</cp:lastPrinted>
  <dcterms:created xsi:type="dcterms:W3CDTF">2024-08-05T07:32:42Z</dcterms:created>
  <dcterms:modified xsi:type="dcterms:W3CDTF">2024-09-03T11:28:47Z</dcterms:modified>
</cp:coreProperties>
</file>