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1. Колос (26,12,23)\3. Аналітичний відділ\"/>
    </mc:Choice>
  </mc:AlternateContent>
  <xr:revisionPtr revIDLastSave="0" documentId="13_ncr:1_{070AD83A-B735-4B17-A1BB-AAD9DF5E52C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_FilterDatabase" localSheetId="0" hidden="1">Лист1!$A$2:$E$93</definedName>
    <definedName name="_xlnm.Print_Area" localSheetId="0">Лист1!$A$1:$E$94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3" i="1" l="1"/>
  <c r="E24" i="1" l="1"/>
  <c r="E20" i="1"/>
  <c r="F92" i="1" l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D56" i="1"/>
  <c r="F56" i="1" s="1"/>
  <c r="F55" i="1"/>
  <c r="F54" i="1"/>
  <c r="F53" i="1"/>
  <c r="F51" i="1"/>
  <c r="F50" i="1"/>
  <c r="F49" i="1"/>
  <c r="F48" i="1"/>
  <c r="F46" i="1"/>
  <c r="F45" i="1"/>
  <c r="F44" i="1"/>
  <c r="F43" i="1"/>
  <c r="F42" i="1"/>
  <c r="F41" i="1"/>
  <c r="D39" i="1"/>
  <c r="F39" i="1" s="1"/>
  <c r="F38" i="1"/>
  <c r="F37" i="1"/>
  <c r="F36" i="1"/>
  <c r="F35" i="1"/>
  <c r="D34" i="1"/>
  <c r="F34" i="1" s="1"/>
  <c r="D33" i="1"/>
  <c r="F33" i="1" s="1"/>
  <c r="D32" i="1"/>
  <c r="F32" i="1" s="1"/>
  <c r="D31" i="1"/>
  <c r="F31" i="1" s="1"/>
  <c r="D30" i="1"/>
  <c r="F30" i="1" s="1"/>
  <c r="F29" i="1"/>
  <c r="F28" i="1"/>
  <c r="F27" i="1"/>
  <c r="D25" i="1"/>
  <c r="F25" i="1" s="1"/>
  <c r="F23" i="1"/>
  <c r="D23" i="1"/>
  <c r="D24" i="1" s="1"/>
  <c r="F24" i="1" s="1"/>
  <c r="D22" i="1"/>
  <c r="F22" i="1" s="1"/>
  <c r="F21" i="1"/>
  <c r="D20" i="1"/>
  <c r="F20" i="1" s="1"/>
  <c r="D19" i="1"/>
  <c r="F19" i="1" s="1"/>
  <c r="D18" i="1"/>
  <c r="F18" i="1" s="1"/>
  <c r="D17" i="1"/>
  <c r="F17" i="1" s="1"/>
  <c r="D16" i="1"/>
  <c r="F16" i="1" s="1"/>
  <c r="F15" i="1"/>
  <c r="F14" i="1"/>
  <c r="D14" i="1"/>
  <c r="D13" i="1"/>
  <c r="F13" i="1" s="1"/>
  <c r="F12" i="1"/>
  <c r="D11" i="1"/>
  <c r="F11" i="1" s="1"/>
  <c r="D10" i="1"/>
  <c r="F10" i="1" s="1"/>
  <c r="F9" i="1"/>
  <c r="F8" i="1"/>
  <c r="F7" i="1"/>
  <c r="D6" i="1"/>
  <c r="F6" i="1" s="1"/>
  <c r="D5" i="1"/>
  <c r="F5" i="1" s="1"/>
  <c r="D4" i="1"/>
  <c r="F4" i="1" s="1"/>
  <c r="D26" i="1" l="1"/>
  <c r="F26" i="1" s="1"/>
</calcChain>
</file>

<file path=xl/sharedStrings.xml><?xml version="1.0" encoding="utf-8"?>
<sst xmlns="http://schemas.openxmlformats.org/spreadsheetml/2006/main" count="180" uniqueCount="95">
  <si>
    <t>№ п/п</t>
  </si>
  <si>
    <t>Назва робіт</t>
  </si>
  <si>
    <t>Од. вим.</t>
  </si>
  <si>
    <t>Кіл-сть</t>
  </si>
  <si>
    <t>Ціна, грн</t>
  </si>
  <si>
    <t>Сума, грн</t>
  </si>
  <si>
    <t>Стіни</t>
  </si>
  <si>
    <t>Очищення цегляних стін</t>
  </si>
  <si>
    <t>м2</t>
  </si>
  <si>
    <t>Грунтовка цегляних стін</t>
  </si>
  <si>
    <t>Фарбування цегляних стін</t>
  </si>
  <si>
    <t>Очищення цегляних відкосів</t>
  </si>
  <si>
    <t>м.п.</t>
  </si>
  <si>
    <t>ґрунтовка цегляних відкосів</t>
  </si>
  <si>
    <t>Фарбування цегляних відкосів</t>
  </si>
  <si>
    <t>Монтаж плінтуса (МДФ)</t>
  </si>
  <si>
    <t>Цегляна кладка окремих міст</t>
  </si>
  <si>
    <t>мест</t>
  </si>
  <si>
    <t>Влаштування перегородок ГКЛ з утепленням</t>
  </si>
  <si>
    <t>Влаштування укосу ГКЛ</t>
  </si>
  <si>
    <t>Влаштування короба ГКЛ (3 грані)</t>
  </si>
  <si>
    <t>Монтаж закладних під скляні конструкції</t>
  </si>
  <si>
    <t>Грунтовка гкл перегородок та стін</t>
  </si>
  <si>
    <t>Шпаклівка гкл перегородки та стін (старт)</t>
  </si>
  <si>
    <t>Поклейка склохолсту</t>
  </si>
  <si>
    <t>Шпаклівка акрилова</t>
  </si>
  <si>
    <t>Фарбування перегородки та стін</t>
  </si>
  <si>
    <t>Грунтовка короба ГКЛ (3 грані)</t>
  </si>
  <si>
    <t xml:space="preserve">Улаштування перфорованого куточка </t>
  </si>
  <si>
    <t>Шпаклівка короба ГКЛ (3 грані) старт</t>
  </si>
  <si>
    <t>Поклейка склохолсту короба (3 грані)</t>
  </si>
  <si>
    <t>Шпаклівка акрилова короба (3 грані)</t>
  </si>
  <si>
    <t>Фарбування короба (3 грані)</t>
  </si>
  <si>
    <t>Влаштування перегородок ГКЛ</t>
  </si>
  <si>
    <t>Обшивка стін ГКЛ (другий шар по існуючій стіні)</t>
  </si>
  <si>
    <t>Монтаж закладних під TV</t>
  </si>
  <si>
    <t>шт</t>
  </si>
  <si>
    <t>Грунтовка ГКЛ короба та відкосів</t>
  </si>
  <si>
    <t>Шпаклівка ГКЛ укосів та короба</t>
  </si>
  <si>
    <t>Поклейка склохолсту короба та укосів</t>
  </si>
  <si>
    <t>Шпаклівка акрилова укосів та короба</t>
  </si>
  <si>
    <t>Фарбування короба та укосів</t>
  </si>
  <si>
    <t>Монтаж вент.короба (4 точки)</t>
  </si>
  <si>
    <t>Монтаж вент.решіток</t>
  </si>
  <si>
    <t>Влаштування каркасу під облицювання панелями ДСП</t>
  </si>
  <si>
    <t>Улаштування звукоізоляції</t>
  </si>
  <si>
    <t>Монтаж другого слоя ГКЛ по існуючій перегородці</t>
  </si>
  <si>
    <t>Тамбур</t>
  </si>
  <si>
    <t xml:space="preserve">Грунтовка гкл перегородок </t>
  </si>
  <si>
    <t>Шпаклівка гкл перегородки</t>
  </si>
  <si>
    <t>Фарбування перегородки</t>
  </si>
  <si>
    <t>Підлога</t>
  </si>
  <si>
    <t>грунтовка підлоги</t>
  </si>
  <si>
    <t>Улаштування налівної підлоги по маякам</t>
  </si>
  <si>
    <t>Укладка покриття ковролина</t>
  </si>
  <si>
    <t>Улаштування покриття із керамичної плитки</t>
  </si>
  <si>
    <t>Коридор</t>
  </si>
  <si>
    <t>грунтовка гкл перегородок</t>
  </si>
  <si>
    <t>шпаклівка гкл перегородки</t>
  </si>
  <si>
    <t>Монтаж подвісної стелі "Армстронг"</t>
  </si>
  <si>
    <t>Улаштування стяжки</t>
  </si>
  <si>
    <t>Санвузол</t>
  </si>
  <si>
    <t>Монтаж ГКЛ влагостійкого на існуючий</t>
  </si>
  <si>
    <t>Влаштування укосу ГКЛ влагостійкого</t>
  </si>
  <si>
    <t>Влаштування гідроізоляції</t>
  </si>
  <si>
    <t>Влаштування душевих піддонів</t>
  </si>
  <si>
    <t>Улаштування стяжки с разуклонкою</t>
  </si>
  <si>
    <t>Облицювання стін та підлоги плиткою</t>
  </si>
  <si>
    <t>Облицювання укосів плиткою</t>
  </si>
  <si>
    <t>Зарізання плитки під кутом 45</t>
  </si>
  <si>
    <t>грунтовка гкл стін</t>
  </si>
  <si>
    <t>шпаклівка гкл стін</t>
  </si>
  <si>
    <t>шпаклівка акрилова</t>
  </si>
  <si>
    <t>Фарбування стін</t>
  </si>
  <si>
    <t xml:space="preserve">Монтаж унітазів </t>
  </si>
  <si>
    <t>Монтаж умивальника</t>
  </si>
  <si>
    <t>Монтаж водонагривача</t>
  </si>
  <si>
    <t>Установка пісуара</t>
  </si>
  <si>
    <t>Монтаж змішувача</t>
  </si>
  <si>
    <t>Монтаж трапа</t>
  </si>
  <si>
    <t>Монтаж душової перегородки, 2 м2</t>
  </si>
  <si>
    <t>Порізка борозд в ГКЛ для прихованої прокладки труб</t>
  </si>
  <si>
    <t>Прокладка труб водопостачання</t>
  </si>
  <si>
    <t>Прокладка труб каналізації 50мм</t>
  </si>
  <si>
    <t>Монтаж водозапірної арматури</t>
  </si>
  <si>
    <t>Монтаж закладної під пісуар</t>
  </si>
  <si>
    <t>Вентиляція</t>
  </si>
  <si>
    <t>Установка вентиляторів побутових (душ, туалет)</t>
  </si>
  <si>
    <t xml:space="preserve">Прокладка труб вентиляції </t>
  </si>
  <si>
    <t>м</t>
  </si>
  <si>
    <t>Інші роботи</t>
  </si>
  <si>
    <t>Розвантаження та занесення матеріалів на третій поверх</t>
  </si>
  <si>
    <t>т</t>
  </si>
  <si>
    <t>Всього</t>
  </si>
  <si>
    <t>Кошторис на поточний ремонт офісного приміщення аналітичного відділу Hf (12.11.2024)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</si>
</sst>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8">
    <font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</font>
    <font>
      <b/>
      <sz val="10"/>
      <color theme="1"/>
      <name val="Calibri"/>
      <charset val="204"/>
      <scheme val="minor"/>
    </font>
    <font>
      <sz val="11"/>
      <name val="Calibri"/>
      <charset val="204"/>
      <scheme val="minor"/>
    </font>
    <font>
      <sz val="10"/>
      <color theme="1"/>
      <name val="Calibri"/>
      <charset val="204"/>
    </font>
    <font>
      <sz val="11"/>
      <color theme="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2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2" fontId="0" fillId="2" borderId="25" xfId="0" applyNumberFormat="1" applyFill="1" applyBorder="1" applyAlignment="1">
      <alignment horizontal="center" vertical="center"/>
    </xf>
    <xf numFmtId="0" fontId="0" fillId="0" borderId="26" xfId="0" applyBorder="1"/>
    <xf numFmtId="0" fontId="4" fillId="0" borderId="27" xfId="0" applyFont="1" applyBorder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tabSelected="1" workbookViewId="0">
      <selection activeCell="I7" sqref="I7"/>
    </sheetView>
  </sheetViews>
  <sheetFormatPr defaultColWidth="9" defaultRowHeight="14.5"/>
  <cols>
    <col min="1" max="1" width="4.6328125" customWidth="1"/>
    <col min="2" max="2" width="38.1796875" customWidth="1"/>
    <col min="3" max="3" width="7.7265625" customWidth="1"/>
    <col min="4" max="4" width="7.81640625" customWidth="1"/>
    <col min="5" max="5" width="9" customWidth="1"/>
    <col min="6" max="6" width="11.36328125" customWidth="1"/>
    <col min="8" max="8" width="10.1796875" customWidth="1"/>
  </cols>
  <sheetData>
    <row r="1" spans="1:6" ht="31.5" customHeight="1" thickBot="1">
      <c r="A1" s="61" t="s">
        <v>94</v>
      </c>
      <c r="B1" s="61"/>
      <c r="C1" s="61"/>
      <c r="D1" s="61"/>
      <c r="E1" s="61"/>
      <c r="F1" s="61"/>
    </row>
    <row r="2" spans="1:6" ht="26.5" thickBot="1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7" t="s">
        <v>5</v>
      </c>
    </row>
    <row r="3" spans="1:6">
      <c r="A3" s="8"/>
      <c r="B3" s="9" t="s">
        <v>6</v>
      </c>
      <c r="C3" s="8"/>
      <c r="D3" s="8"/>
      <c r="E3" s="8"/>
      <c r="F3" s="8"/>
    </row>
    <row r="4" spans="1:6">
      <c r="A4" s="10">
        <v>1</v>
      </c>
      <c r="B4" s="11" t="s">
        <v>7</v>
      </c>
      <c r="C4" s="12" t="s">
        <v>8</v>
      </c>
      <c r="D4" s="12">
        <f t="shared" ref="D4:D6" si="0">23+2.9+3</f>
        <v>28.9</v>
      </c>
      <c r="E4" s="13">
        <v>150</v>
      </c>
      <c r="F4" s="14">
        <f>D4*E4</f>
        <v>4335</v>
      </c>
    </row>
    <row r="5" spans="1:6">
      <c r="A5" s="15">
        <v>2</v>
      </c>
      <c r="B5" s="16" t="s">
        <v>9</v>
      </c>
      <c r="C5" s="17" t="s">
        <v>8</v>
      </c>
      <c r="D5" s="17">
        <f t="shared" si="0"/>
        <v>28.9</v>
      </c>
      <c r="E5" s="18">
        <v>15</v>
      </c>
      <c r="F5" s="14">
        <f t="shared" ref="F5:F39" si="1">D5*E5</f>
        <v>433.5</v>
      </c>
    </row>
    <row r="6" spans="1:6">
      <c r="A6" s="15">
        <v>3</v>
      </c>
      <c r="B6" s="16" t="s">
        <v>10</v>
      </c>
      <c r="C6" s="17" t="s">
        <v>8</v>
      </c>
      <c r="D6" s="17">
        <f t="shared" si="0"/>
        <v>28.9</v>
      </c>
      <c r="E6" s="18">
        <v>90</v>
      </c>
      <c r="F6" s="14">
        <f t="shared" si="1"/>
        <v>2601</v>
      </c>
    </row>
    <row r="7" spans="1:6">
      <c r="A7" s="10">
        <v>4</v>
      </c>
      <c r="B7" s="16" t="s">
        <v>11</v>
      </c>
      <c r="C7" s="17" t="s">
        <v>12</v>
      </c>
      <c r="D7" s="17">
        <v>32</v>
      </c>
      <c r="E7" s="18">
        <v>100</v>
      </c>
      <c r="F7" s="14">
        <f t="shared" si="1"/>
        <v>3200</v>
      </c>
    </row>
    <row r="8" spans="1:6">
      <c r="A8" s="15">
        <v>5</v>
      </c>
      <c r="B8" s="16" t="s">
        <v>13</v>
      </c>
      <c r="C8" s="17" t="s">
        <v>12</v>
      </c>
      <c r="D8" s="17">
        <v>32</v>
      </c>
      <c r="E8" s="18">
        <v>15</v>
      </c>
      <c r="F8" s="14">
        <f t="shared" si="1"/>
        <v>480</v>
      </c>
    </row>
    <row r="9" spans="1:6">
      <c r="A9" s="15">
        <v>6</v>
      </c>
      <c r="B9" s="16" t="s">
        <v>14</v>
      </c>
      <c r="C9" s="17" t="s">
        <v>12</v>
      </c>
      <c r="D9" s="17">
        <v>32</v>
      </c>
      <c r="E9" s="18">
        <v>90</v>
      </c>
      <c r="F9" s="14">
        <f t="shared" si="1"/>
        <v>2880</v>
      </c>
    </row>
    <row r="10" spans="1:6">
      <c r="A10" s="10">
        <v>7</v>
      </c>
      <c r="B10" s="16" t="s">
        <v>15</v>
      </c>
      <c r="C10" s="17" t="s">
        <v>8</v>
      </c>
      <c r="D10" s="17">
        <f>7.2+1.6+13+0.8+3.6+2.7+1+0.8+5.7+2.8+4.7</f>
        <v>43.900000000000006</v>
      </c>
      <c r="E10" s="18">
        <v>120</v>
      </c>
      <c r="F10" s="14">
        <f t="shared" si="1"/>
        <v>5268.0000000000009</v>
      </c>
    </row>
    <row r="11" spans="1:6">
      <c r="A11" s="15">
        <v>8</v>
      </c>
      <c r="B11" s="16" t="s">
        <v>16</v>
      </c>
      <c r="C11" s="17" t="s">
        <v>17</v>
      </c>
      <c r="D11" s="17">
        <f>8+2+2</f>
        <v>12</v>
      </c>
      <c r="E11" s="18">
        <v>100</v>
      </c>
      <c r="F11" s="14">
        <f t="shared" si="1"/>
        <v>1200</v>
      </c>
    </row>
    <row r="12" spans="1:6" ht="29">
      <c r="A12" s="15">
        <v>9</v>
      </c>
      <c r="B12" s="16" t="s">
        <v>18</v>
      </c>
      <c r="C12" s="17" t="s">
        <v>8</v>
      </c>
      <c r="D12" s="17">
        <v>4.7</v>
      </c>
      <c r="E12" s="18">
        <v>350</v>
      </c>
      <c r="F12" s="14">
        <f t="shared" si="1"/>
        <v>1645</v>
      </c>
    </row>
    <row r="13" spans="1:6">
      <c r="A13" s="10">
        <v>10</v>
      </c>
      <c r="B13" s="16" t="s">
        <v>19</v>
      </c>
      <c r="C13" s="17" t="s">
        <v>12</v>
      </c>
      <c r="D13" s="17">
        <f>2.9+6.5</f>
        <v>9.4</v>
      </c>
      <c r="E13" s="18">
        <v>150</v>
      </c>
      <c r="F13" s="14">
        <f t="shared" si="1"/>
        <v>1410</v>
      </c>
    </row>
    <row r="14" spans="1:6">
      <c r="A14" s="15">
        <v>11</v>
      </c>
      <c r="B14" s="16" t="s">
        <v>20</v>
      </c>
      <c r="C14" s="17" t="s">
        <v>12</v>
      </c>
      <c r="D14" s="17">
        <f>5.7+1.5</f>
        <v>7.2</v>
      </c>
      <c r="E14" s="19">
        <v>350</v>
      </c>
      <c r="F14" s="14">
        <f t="shared" si="1"/>
        <v>2520</v>
      </c>
    </row>
    <row r="15" spans="1:6">
      <c r="A15" s="15">
        <v>12</v>
      </c>
      <c r="B15" s="16" t="s">
        <v>21</v>
      </c>
      <c r="C15" s="17" t="s">
        <v>12</v>
      </c>
      <c r="D15" s="17">
        <v>14.5</v>
      </c>
      <c r="E15" s="20">
        <v>150</v>
      </c>
      <c r="F15" s="14">
        <f t="shared" si="1"/>
        <v>2175</v>
      </c>
    </row>
    <row r="16" spans="1:6">
      <c r="A16" s="10">
        <v>13</v>
      </c>
      <c r="B16" s="16" t="s">
        <v>22</v>
      </c>
      <c r="C16" s="17" t="s">
        <v>8</v>
      </c>
      <c r="D16" s="17">
        <f>D17</f>
        <v>111.10000000000001</v>
      </c>
      <c r="E16" s="18">
        <v>15</v>
      </c>
      <c r="F16" s="14">
        <f t="shared" si="1"/>
        <v>1666.5000000000002</v>
      </c>
    </row>
    <row r="17" spans="1:6">
      <c r="A17" s="15">
        <v>14</v>
      </c>
      <c r="B17" s="16" t="s">
        <v>23</v>
      </c>
      <c r="C17" s="17" t="s">
        <v>8</v>
      </c>
      <c r="D17" s="17">
        <f>4.7+45+12+7.7+3+16.4+8+14.3</f>
        <v>111.10000000000001</v>
      </c>
      <c r="E17" s="18">
        <v>100</v>
      </c>
      <c r="F17" s="14">
        <f t="shared" si="1"/>
        <v>11110</v>
      </c>
    </row>
    <row r="18" spans="1:6">
      <c r="A18" s="15">
        <v>15</v>
      </c>
      <c r="B18" s="16" t="s">
        <v>24</v>
      </c>
      <c r="C18" s="17" t="s">
        <v>8</v>
      </c>
      <c r="D18" s="17">
        <f>4.7+45+12+7.7+3+16.4+8+14.3</f>
        <v>111.10000000000001</v>
      </c>
      <c r="E18" s="18">
        <v>80</v>
      </c>
      <c r="F18" s="14">
        <f t="shared" si="1"/>
        <v>8888</v>
      </c>
    </row>
    <row r="19" spans="1:6">
      <c r="A19" s="10">
        <v>16</v>
      </c>
      <c r="B19" s="16" t="s">
        <v>25</v>
      </c>
      <c r="C19" s="17" t="s">
        <v>8</v>
      </c>
      <c r="D19" s="17">
        <f>4.7+45+12+7.7+3+16.4+8+14.3</f>
        <v>111.10000000000001</v>
      </c>
      <c r="E19" s="18">
        <v>100</v>
      </c>
      <c r="F19" s="14">
        <f t="shared" si="1"/>
        <v>11110</v>
      </c>
    </row>
    <row r="20" spans="1:6">
      <c r="A20" s="15">
        <v>17</v>
      </c>
      <c r="B20" s="16" t="s">
        <v>26</v>
      </c>
      <c r="C20" s="17" t="s">
        <v>8</v>
      </c>
      <c r="D20" s="17">
        <f>4.7+45+12+7.7+3+16.4+8+14.3</f>
        <v>111.10000000000001</v>
      </c>
      <c r="E20" s="18">
        <f>E6</f>
        <v>90</v>
      </c>
      <c r="F20" s="14">
        <f t="shared" si="1"/>
        <v>9999</v>
      </c>
    </row>
    <row r="21" spans="1:6">
      <c r="A21" s="15">
        <v>18</v>
      </c>
      <c r="B21" s="16" t="s">
        <v>27</v>
      </c>
      <c r="C21" s="17" t="s">
        <v>12</v>
      </c>
      <c r="D21" s="17">
        <v>5.7</v>
      </c>
      <c r="E21" s="18">
        <v>15</v>
      </c>
      <c r="F21" s="14">
        <f t="shared" si="1"/>
        <v>85.5</v>
      </c>
    </row>
    <row r="22" spans="1:6">
      <c r="A22" s="10">
        <v>19</v>
      </c>
      <c r="B22" s="16" t="s">
        <v>28</v>
      </c>
      <c r="C22" s="17" t="s">
        <v>12</v>
      </c>
      <c r="D22" s="17">
        <f>14.3+6.5+3</f>
        <v>23.8</v>
      </c>
      <c r="E22" s="18">
        <v>50</v>
      </c>
      <c r="F22" s="14">
        <f t="shared" si="1"/>
        <v>1190</v>
      </c>
    </row>
    <row r="23" spans="1:6">
      <c r="A23" s="15">
        <v>20</v>
      </c>
      <c r="B23" s="16" t="s">
        <v>29</v>
      </c>
      <c r="C23" s="17" t="s">
        <v>12</v>
      </c>
      <c r="D23" s="17">
        <f>5.7*3</f>
        <v>17.100000000000001</v>
      </c>
      <c r="E23" s="18">
        <v>100</v>
      </c>
      <c r="F23" s="14">
        <f t="shared" si="1"/>
        <v>1710.0000000000002</v>
      </c>
    </row>
    <row r="24" spans="1:6">
      <c r="A24" s="15">
        <v>21</v>
      </c>
      <c r="B24" s="16" t="s">
        <v>30</v>
      </c>
      <c r="C24" s="17" t="s">
        <v>12</v>
      </c>
      <c r="D24" s="17">
        <f>D23</f>
        <v>17.100000000000001</v>
      </c>
      <c r="E24" s="18">
        <f>E18</f>
        <v>80</v>
      </c>
      <c r="F24" s="14">
        <f t="shared" si="1"/>
        <v>1368</v>
      </c>
    </row>
    <row r="25" spans="1:6">
      <c r="A25" s="10">
        <v>22</v>
      </c>
      <c r="B25" s="16" t="s">
        <v>31</v>
      </c>
      <c r="C25" s="17" t="s">
        <v>12</v>
      </c>
      <c r="D25" s="17">
        <f>D23</f>
        <v>17.100000000000001</v>
      </c>
      <c r="E25" s="18">
        <v>100</v>
      </c>
      <c r="F25" s="14">
        <f t="shared" si="1"/>
        <v>1710.0000000000002</v>
      </c>
    </row>
    <row r="26" spans="1:6">
      <c r="A26" s="15">
        <v>23</v>
      </c>
      <c r="B26" s="16" t="s">
        <v>32</v>
      </c>
      <c r="C26" s="17" t="s">
        <v>12</v>
      </c>
      <c r="D26" s="17">
        <f>D23</f>
        <v>17.100000000000001</v>
      </c>
      <c r="E26" s="18">
        <v>90</v>
      </c>
      <c r="F26" s="14">
        <f t="shared" si="1"/>
        <v>1539.0000000000002</v>
      </c>
    </row>
    <row r="27" spans="1:6">
      <c r="A27" s="15">
        <v>24</v>
      </c>
      <c r="B27" s="16" t="s">
        <v>33</v>
      </c>
      <c r="C27" s="17" t="s">
        <v>8</v>
      </c>
      <c r="D27" s="17">
        <v>11</v>
      </c>
      <c r="E27" s="18">
        <v>300</v>
      </c>
      <c r="F27" s="14">
        <f t="shared" si="1"/>
        <v>3300</v>
      </c>
    </row>
    <row r="28" spans="1:6" ht="29">
      <c r="A28" s="10">
        <v>25</v>
      </c>
      <c r="B28" s="16" t="s">
        <v>34</v>
      </c>
      <c r="C28" s="17" t="s">
        <v>8</v>
      </c>
      <c r="D28" s="17">
        <v>34</v>
      </c>
      <c r="E28" s="18">
        <v>120</v>
      </c>
      <c r="F28" s="14">
        <f t="shared" si="1"/>
        <v>4080</v>
      </c>
    </row>
    <row r="29" spans="1:6">
      <c r="A29" s="15">
        <v>26</v>
      </c>
      <c r="B29" s="16" t="s">
        <v>35</v>
      </c>
      <c r="C29" s="17" t="s">
        <v>36</v>
      </c>
      <c r="D29" s="17">
        <v>4</v>
      </c>
      <c r="E29" s="20">
        <v>400</v>
      </c>
      <c r="F29" s="14">
        <f t="shared" si="1"/>
        <v>1600</v>
      </c>
    </row>
    <row r="30" spans="1:6">
      <c r="A30" s="15">
        <v>27</v>
      </c>
      <c r="B30" s="16" t="s">
        <v>37</v>
      </c>
      <c r="C30" s="17" t="s">
        <v>12</v>
      </c>
      <c r="D30" s="17">
        <f>8+2.9</f>
        <v>10.9</v>
      </c>
      <c r="E30" s="18">
        <v>15</v>
      </c>
      <c r="F30" s="14">
        <f t="shared" si="1"/>
        <v>163.5</v>
      </c>
    </row>
    <row r="31" spans="1:6">
      <c r="A31" s="10">
        <v>28</v>
      </c>
      <c r="B31" s="16" t="s">
        <v>38</v>
      </c>
      <c r="C31" s="17" t="s">
        <v>12</v>
      </c>
      <c r="D31" s="17">
        <f>8+2.9</f>
        <v>10.9</v>
      </c>
      <c r="E31" s="18">
        <v>100</v>
      </c>
      <c r="F31" s="14">
        <f t="shared" si="1"/>
        <v>1090</v>
      </c>
    </row>
    <row r="32" spans="1:6">
      <c r="A32" s="15">
        <v>29</v>
      </c>
      <c r="B32" s="16" t="s">
        <v>39</v>
      </c>
      <c r="C32" s="17" t="s">
        <v>12</v>
      </c>
      <c r="D32" s="17">
        <f>8+2.9</f>
        <v>10.9</v>
      </c>
      <c r="E32" s="18">
        <v>80</v>
      </c>
      <c r="F32" s="14">
        <f t="shared" si="1"/>
        <v>872</v>
      </c>
    </row>
    <row r="33" spans="1:6">
      <c r="A33" s="15">
        <v>30</v>
      </c>
      <c r="B33" s="16" t="s">
        <v>40</v>
      </c>
      <c r="C33" s="17" t="s">
        <v>12</v>
      </c>
      <c r="D33" s="17">
        <f>8+2.9</f>
        <v>10.9</v>
      </c>
      <c r="E33" s="18">
        <v>100</v>
      </c>
      <c r="F33" s="14">
        <f t="shared" si="1"/>
        <v>1090</v>
      </c>
    </row>
    <row r="34" spans="1:6">
      <c r="A34" s="10">
        <v>31</v>
      </c>
      <c r="B34" s="16" t="s">
        <v>41</v>
      </c>
      <c r="C34" s="17" t="s">
        <v>12</v>
      </c>
      <c r="D34" s="17">
        <f>8+2.9</f>
        <v>10.9</v>
      </c>
      <c r="E34" s="18">
        <v>90</v>
      </c>
      <c r="F34" s="14">
        <f t="shared" si="1"/>
        <v>981</v>
      </c>
    </row>
    <row r="35" spans="1:6">
      <c r="A35" s="15">
        <v>32</v>
      </c>
      <c r="B35" s="16" t="s">
        <v>42</v>
      </c>
      <c r="C35" s="17" t="s">
        <v>36</v>
      </c>
      <c r="D35" s="17">
        <v>4</v>
      </c>
      <c r="E35" s="18">
        <v>100</v>
      </c>
      <c r="F35" s="14">
        <f t="shared" si="1"/>
        <v>400</v>
      </c>
    </row>
    <row r="36" spans="1:6">
      <c r="A36" s="15">
        <v>33</v>
      </c>
      <c r="B36" s="16" t="s">
        <v>43</v>
      </c>
      <c r="C36" s="17" t="s">
        <v>36</v>
      </c>
      <c r="D36" s="17">
        <v>4</v>
      </c>
      <c r="E36" s="19">
        <v>100</v>
      </c>
      <c r="F36" s="14">
        <f t="shared" si="1"/>
        <v>400</v>
      </c>
    </row>
    <row r="37" spans="1:6" ht="29">
      <c r="A37" s="10">
        <v>34</v>
      </c>
      <c r="B37" s="16" t="s">
        <v>44</v>
      </c>
      <c r="C37" s="17" t="s">
        <v>8</v>
      </c>
      <c r="D37" s="17">
        <v>17</v>
      </c>
      <c r="E37" s="18">
        <v>120</v>
      </c>
      <c r="F37" s="14">
        <f t="shared" si="1"/>
        <v>2040</v>
      </c>
    </row>
    <row r="38" spans="1:6">
      <c r="A38" s="15">
        <v>35</v>
      </c>
      <c r="B38" s="16" t="s">
        <v>45</v>
      </c>
      <c r="C38" s="17" t="s">
        <v>8</v>
      </c>
      <c r="D38" s="17">
        <v>17</v>
      </c>
      <c r="E38" s="18">
        <v>150</v>
      </c>
      <c r="F38" s="14">
        <f t="shared" si="1"/>
        <v>2550</v>
      </c>
    </row>
    <row r="39" spans="1:6" ht="29">
      <c r="A39" s="15">
        <v>36</v>
      </c>
      <c r="B39" s="21" t="s">
        <v>46</v>
      </c>
      <c r="C39" s="22" t="s">
        <v>8</v>
      </c>
      <c r="D39" s="22">
        <f>12+7.7+16.4+8+14.3</f>
        <v>58.399999999999991</v>
      </c>
      <c r="E39" s="23">
        <v>120</v>
      </c>
      <c r="F39" s="14">
        <f t="shared" si="1"/>
        <v>7007.9999999999991</v>
      </c>
    </row>
    <row r="40" spans="1:6">
      <c r="A40" s="24"/>
      <c r="B40" s="9" t="s">
        <v>47</v>
      </c>
      <c r="C40" s="25"/>
      <c r="D40" s="26"/>
      <c r="E40" s="27"/>
      <c r="F40" s="28"/>
    </row>
    <row r="41" spans="1:6" ht="29">
      <c r="A41" s="10">
        <v>37</v>
      </c>
      <c r="B41" s="11" t="s">
        <v>18</v>
      </c>
      <c r="C41" s="12" t="s">
        <v>8</v>
      </c>
      <c r="D41" s="12">
        <v>9.5</v>
      </c>
      <c r="E41" s="13">
        <v>350</v>
      </c>
      <c r="F41" s="14">
        <f t="shared" ref="F41:F46" si="2">D41*E41</f>
        <v>3325</v>
      </c>
    </row>
    <row r="42" spans="1:6">
      <c r="A42" s="15">
        <v>38</v>
      </c>
      <c r="B42" s="16" t="s">
        <v>48</v>
      </c>
      <c r="C42" s="17" t="s">
        <v>8</v>
      </c>
      <c r="D42" s="17">
        <v>27</v>
      </c>
      <c r="E42" s="18">
        <v>15</v>
      </c>
      <c r="F42" s="14">
        <f t="shared" si="2"/>
        <v>405</v>
      </c>
    </row>
    <row r="43" spans="1:6">
      <c r="A43" s="15">
        <v>39</v>
      </c>
      <c r="B43" s="16" t="s">
        <v>49</v>
      </c>
      <c r="C43" s="17" t="s">
        <v>8</v>
      </c>
      <c r="D43" s="17">
        <v>27</v>
      </c>
      <c r="E43" s="18">
        <v>100</v>
      </c>
      <c r="F43" s="14">
        <f t="shared" si="2"/>
        <v>2700</v>
      </c>
    </row>
    <row r="44" spans="1:6">
      <c r="A44" s="15">
        <v>40</v>
      </c>
      <c r="B44" s="16" t="s">
        <v>24</v>
      </c>
      <c r="C44" s="17" t="s">
        <v>8</v>
      </c>
      <c r="D44" s="17">
        <v>27</v>
      </c>
      <c r="E44" s="18">
        <v>80</v>
      </c>
      <c r="F44" s="14">
        <f t="shared" si="2"/>
        <v>2160</v>
      </c>
    </row>
    <row r="45" spans="1:6">
      <c r="A45" s="15">
        <v>41</v>
      </c>
      <c r="B45" s="16" t="s">
        <v>25</v>
      </c>
      <c r="C45" s="17" t="s">
        <v>8</v>
      </c>
      <c r="D45" s="17">
        <v>27</v>
      </c>
      <c r="E45" s="18">
        <v>100</v>
      </c>
      <c r="F45" s="14">
        <f t="shared" si="2"/>
        <v>2700</v>
      </c>
    </row>
    <row r="46" spans="1:6">
      <c r="A46" s="29">
        <v>42</v>
      </c>
      <c r="B46" s="21" t="s">
        <v>50</v>
      </c>
      <c r="C46" s="22" t="s">
        <v>8</v>
      </c>
      <c r="D46" s="22">
        <v>27</v>
      </c>
      <c r="E46" s="23">
        <v>90</v>
      </c>
      <c r="F46" s="14">
        <f t="shared" si="2"/>
        <v>2430</v>
      </c>
    </row>
    <row r="47" spans="1:6">
      <c r="A47" s="30"/>
      <c r="B47" s="31" t="s">
        <v>51</v>
      </c>
      <c r="C47" s="32"/>
      <c r="D47" s="33"/>
      <c r="E47" s="34"/>
      <c r="F47" s="28"/>
    </row>
    <row r="48" spans="1:6">
      <c r="A48" s="10">
        <v>43</v>
      </c>
      <c r="B48" s="11" t="s">
        <v>52</v>
      </c>
      <c r="C48" s="12" t="s">
        <v>8</v>
      </c>
      <c r="D48" s="12">
        <v>120</v>
      </c>
      <c r="E48" s="13">
        <v>15</v>
      </c>
      <c r="F48" s="14">
        <f>D48*E48</f>
        <v>1800</v>
      </c>
    </row>
    <row r="49" spans="1:6">
      <c r="A49" s="15">
        <v>44</v>
      </c>
      <c r="B49" s="16" t="s">
        <v>53</v>
      </c>
      <c r="C49" s="17" t="s">
        <v>8</v>
      </c>
      <c r="D49" s="17">
        <v>120</v>
      </c>
      <c r="E49" s="18">
        <v>150</v>
      </c>
      <c r="F49" s="14">
        <f>D49*E49</f>
        <v>18000</v>
      </c>
    </row>
    <row r="50" spans="1:6">
      <c r="A50" s="15">
        <v>45</v>
      </c>
      <c r="B50" s="16" t="s">
        <v>54</v>
      </c>
      <c r="C50" s="17" t="s">
        <v>8</v>
      </c>
      <c r="D50" s="17">
        <v>120</v>
      </c>
      <c r="E50" s="18">
        <v>100</v>
      </c>
      <c r="F50" s="14">
        <f>D50*E50</f>
        <v>12000</v>
      </c>
    </row>
    <row r="51" spans="1:6" ht="29">
      <c r="A51" s="29">
        <v>46</v>
      </c>
      <c r="B51" s="21" t="s">
        <v>55</v>
      </c>
      <c r="C51" s="22" t="s">
        <v>8</v>
      </c>
      <c r="D51" s="22">
        <v>6</v>
      </c>
      <c r="E51" s="23">
        <v>400</v>
      </c>
      <c r="F51" s="14">
        <f>D51*E51</f>
        <v>2400</v>
      </c>
    </row>
    <row r="52" spans="1:6">
      <c r="A52" s="30"/>
      <c r="B52" s="31" t="s">
        <v>56</v>
      </c>
      <c r="C52" s="32"/>
      <c r="D52" s="33"/>
      <c r="E52" s="34"/>
      <c r="F52" s="28"/>
    </row>
    <row r="53" spans="1:6">
      <c r="A53" s="10">
        <v>47</v>
      </c>
      <c r="B53" s="16" t="s">
        <v>33</v>
      </c>
      <c r="C53" s="17" t="s">
        <v>8</v>
      </c>
      <c r="D53" s="17">
        <v>13.5</v>
      </c>
      <c r="E53" s="18">
        <v>300</v>
      </c>
      <c r="F53" s="14">
        <f>D53*E53</f>
        <v>4050</v>
      </c>
    </row>
    <row r="54" spans="1:6">
      <c r="A54" s="15">
        <v>48</v>
      </c>
      <c r="B54" s="16" t="s">
        <v>57</v>
      </c>
      <c r="C54" s="17" t="s">
        <v>8</v>
      </c>
      <c r="D54" s="17">
        <v>27</v>
      </c>
      <c r="E54" s="18">
        <v>15</v>
      </c>
      <c r="F54" s="14">
        <f t="shared" ref="F54:F59" si="3">D54*E54</f>
        <v>405</v>
      </c>
    </row>
    <row r="55" spans="1:6">
      <c r="A55" s="10">
        <v>49</v>
      </c>
      <c r="B55" s="16" t="s">
        <v>58</v>
      </c>
      <c r="C55" s="17" t="s">
        <v>8</v>
      </c>
      <c r="D55" s="17">
        <v>27</v>
      </c>
      <c r="E55" s="18">
        <v>100</v>
      </c>
      <c r="F55" s="14">
        <f t="shared" si="3"/>
        <v>2700</v>
      </c>
    </row>
    <row r="56" spans="1:6">
      <c r="A56" s="15">
        <v>50</v>
      </c>
      <c r="B56" s="16" t="s">
        <v>26</v>
      </c>
      <c r="C56" s="17" t="s">
        <v>8</v>
      </c>
      <c r="D56" s="17">
        <f>27+108</f>
        <v>135</v>
      </c>
      <c r="E56" s="18">
        <v>90</v>
      </c>
      <c r="F56" s="14">
        <f t="shared" si="3"/>
        <v>12150</v>
      </c>
    </row>
    <row r="57" spans="1:6">
      <c r="A57" s="10">
        <v>51</v>
      </c>
      <c r="B57" s="21" t="s">
        <v>59</v>
      </c>
      <c r="C57" s="22" t="s">
        <v>8</v>
      </c>
      <c r="D57" s="22">
        <v>4</v>
      </c>
      <c r="E57" s="23">
        <v>150</v>
      </c>
      <c r="F57" s="14">
        <f t="shared" si="3"/>
        <v>600</v>
      </c>
    </row>
    <row r="58" spans="1:6">
      <c r="A58" s="15">
        <v>52</v>
      </c>
      <c r="B58" s="21" t="s">
        <v>60</v>
      </c>
      <c r="C58" s="22" t="s">
        <v>8</v>
      </c>
      <c r="D58" s="22">
        <v>44</v>
      </c>
      <c r="E58" s="35">
        <v>150</v>
      </c>
      <c r="F58" s="14">
        <f t="shared" si="3"/>
        <v>6600</v>
      </c>
    </row>
    <row r="59" spans="1:6" ht="29">
      <c r="A59" s="10">
        <v>53</v>
      </c>
      <c r="B59" s="21" t="s">
        <v>55</v>
      </c>
      <c r="C59" s="22" t="s">
        <v>8</v>
      </c>
      <c r="D59" s="22">
        <v>44</v>
      </c>
      <c r="E59" s="35">
        <v>400</v>
      </c>
      <c r="F59" s="14">
        <f t="shared" si="3"/>
        <v>17600</v>
      </c>
    </row>
    <row r="60" spans="1:6">
      <c r="A60" s="30"/>
      <c r="B60" s="31" t="s">
        <v>61</v>
      </c>
      <c r="C60" s="32"/>
      <c r="D60" s="33"/>
      <c r="E60" s="34"/>
      <c r="F60" s="28"/>
    </row>
    <row r="61" spans="1:6">
      <c r="A61" s="10">
        <v>54</v>
      </c>
      <c r="B61" s="16" t="s">
        <v>62</v>
      </c>
      <c r="C61" s="17" t="s">
        <v>8</v>
      </c>
      <c r="D61" s="17">
        <v>63</v>
      </c>
      <c r="E61" s="18">
        <v>120</v>
      </c>
      <c r="F61" s="14">
        <f>D61*E61</f>
        <v>7560</v>
      </c>
    </row>
    <row r="62" spans="1:6">
      <c r="A62" s="10">
        <v>55</v>
      </c>
      <c r="B62" s="16" t="s">
        <v>63</v>
      </c>
      <c r="C62" s="17" t="s">
        <v>12</v>
      </c>
      <c r="D62" s="17">
        <v>18</v>
      </c>
      <c r="E62" s="18">
        <v>150</v>
      </c>
      <c r="F62" s="14">
        <f t="shared" ref="F62:F74" si="4">D62*E62</f>
        <v>2700</v>
      </c>
    </row>
    <row r="63" spans="1:6">
      <c r="A63" s="10">
        <v>56</v>
      </c>
      <c r="B63" s="16" t="s">
        <v>64</v>
      </c>
      <c r="C63" s="17" t="s">
        <v>8</v>
      </c>
      <c r="D63" s="17">
        <v>23.5</v>
      </c>
      <c r="E63" s="18">
        <v>80</v>
      </c>
      <c r="F63" s="14">
        <f t="shared" si="4"/>
        <v>1880</v>
      </c>
    </row>
    <row r="64" spans="1:6">
      <c r="A64" s="10">
        <v>57</v>
      </c>
      <c r="B64" s="16" t="s">
        <v>65</v>
      </c>
      <c r="C64" s="17" t="s">
        <v>36</v>
      </c>
      <c r="D64" s="17">
        <v>2</v>
      </c>
      <c r="E64" s="18">
        <v>1000</v>
      </c>
      <c r="F64" s="14">
        <f t="shared" si="4"/>
        <v>2000</v>
      </c>
    </row>
    <row r="65" spans="1:6">
      <c r="A65" s="10">
        <v>58</v>
      </c>
      <c r="B65" s="16" t="s">
        <v>66</v>
      </c>
      <c r="C65" s="17" t="s">
        <v>8</v>
      </c>
      <c r="D65" s="17">
        <v>2</v>
      </c>
      <c r="E65" s="18">
        <v>250</v>
      </c>
      <c r="F65" s="14">
        <f t="shared" si="4"/>
        <v>500</v>
      </c>
    </row>
    <row r="66" spans="1:6">
      <c r="A66" s="10">
        <v>59</v>
      </c>
      <c r="B66" s="16" t="s">
        <v>67</v>
      </c>
      <c r="C66" s="17" t="s">
        <v>8</v>
      </c>
      <c r="D66" s="17">
        <v>44.5</v>
      </c>
      <c r="E66" s="18">
        <v>400</v>
      </c>
      <c r="F66" s="14">
        <f t="shared" si="4"/>
        <v>17800</v>
      </c>
    </row>
    <row r="67" spans="1:6">
      <c r="A67" s="10">
        <v>60</v>
      </c>
      <c r="B67" s="16" t="s">
        <v>68</v>
      </c>
      <c r="C67" s="17" t="s">
        <v>12</v>
      </c>
      <c r="D67" s="17">
        <v>15</v>
      </c>
      <c r="E67" s="18">
        <v>300</v>
      </c>
      <c r="F67" s="14">
        <f t="shared" si="4"/>
        <v>4500</v>
      </c>
    </row>
    <row r="68" spans="1:6">
      <c r="A68" s="10">
        <v>61</v>
      </c>
      <c r="B68" s="16" t="s">
        <v>69</v>
      </c>
      <c r="C68" s="17" t="s">
        <v>12</v>
      </c>
      <c r="D68" s="17">
        <v>15</v>
      </c>
      <c r="E68" s="18">
        <v>100</v>
      </c>
      <c r="F68" s="14">
        <f t="shared" si="4"/>
        <v>1500</v>
      </c>
    </row>
    <row r="69" spans="1:6">
      <c r="A69" s="10">
        <v>62</v>
      </c>
      <c r="B69" s="16" t="s">
        <v>59</v>
      </c>
      <c r="C69" s="17" t="s">
        <v>8</v>
      </c>
      <c r="D69" s="17">
        <v>12</v>
      </c>
      <c r="E69" s="18">
        <v>150</v>
      </c>
      <c r="F69" s="14">
        <f t="shared" si="4"/>
        <v>1800</v>
      </c>
    </row>
    <row r="70" spans="1:6">
      <c r="A70" s="10">
        <v>63</v>
      </c>
      <c r="B70" s="16" t="s">
        <v>70</v>
      </c>
      <c r="C70" s="17" t="s">
        <v>8</v>
      </c>
      <c r="D70" s="17">
        <v>20</v>
      </c>
      <c r="E70" s="18">
        <v>15</v>
      </c>
      <c r="F70" s="14">
        <f t="shared" si="4"/>
        <v>300</v>
      </c>
    </row>
    <row r="71" spans="1:6">
      <c r="A71" s="10">
        <v>64</v>
      </c>
      <c r="B71" s="16" t="s">
        <v>71</v>
      </c>
      <c r="C71" s="17" t="s">
        <v>8</v>
      </c>
      <c r="D71" s="17">
        <v>20</v>
      </c>
      <c r="E71" s="18">
        <v>100</v>
      </c>
      <c r="F71" s="14">
        <f t="shared" si="4"/>
        <v>2000</v>
      </c>
    </row>
    <row r="72" spans="1:6">
      <c r="A72" s="10">
        <v>65</v>
      </c>
      <c r="B72" s="16" t="s">
        <v>24</v>
      </c>
      <c r="C72" s="17" t="s">
        <v>8</v>
      </c>
      <c r="D72" s="17">
        <v>20</v>
      </c>
      <c r="E72" s="18">
        <v>80</v>
      </c>
      <c r="F72" s="14">
        <f t="shared" si="4"/>
        <v>1600</v>
      </c>
    </row>
    <row r="73" spans="1:6">
      <c r="A73" s="10">
        <v>66</v>
      </c>
      <c r="B73" s="16" t="s">
        <v>72</v>
      </c>
      <c r="C73" s="17" t="s">
        <v>8</v>
      </c>
      <c r="D73" s="17">
        <v>20</v>
      </c>
      <c r="E73" s="18">
        <v>100</v>
      </c>
      <c r="F73" s="14">
        <f t="shared" si="4"/>
        <v>2000</v>
      </c>
    </row>
    <row r="74" spans="1:6">
      <c r="A74" s="10">
        <v>67</v>
      </c>
      <c r="B74" s="21" t="s">
        <v>73</v>
      </c>
      <c r="C74" s="22" t="s">
        <v>8</v>
      </c>
      <c r="D74" s="22">
        <v>20</v>
      </c>
      <c r="E74" s="23">
        <v>90</v>
      </c>
      <c r="F74" s="14">
        <f t="shared" si="4"/>
        <v>1800</v>
      </c>
    </row>
    <row r="75" spans="1:6">
      <c r="A75" s="30"/>
      <c r="B75" s="31" t="s">
        <v>61</v>
      </c>
      <c r="C75" s="32"/>
      <c r="D75" s="33"/>
      <c r="E75" s="34"/>
      <c r="F75" s="28"/>
    </row>
    <row r="76" spans="1:6">
      <c r="A76" s="10">
        <v>68</v>
      </c>
      <c r="B76" s="16" t="s">
        <v>74</v>
      </c>
      <c r="C76" s="17" t="s">
        <v>36</v>
      </c>
      <c r="D76" s="17">
        <v>2</v>
      </c>
      <c r="E76" s="18">
        <v>800</v>
      </c>
      <c r="F76" s="14">
        <f>D76*E76</f>
        <v>1600</v>
      </c>
    </row>
    <row r="77" spans="1:6">
      <c r="A77" s="15">
        <v>69</v>
      </c>
      <c r="B77" s="16" t="s">
        <v>75</v>
      </c>
      <c r="C77" s="17" t="s">
        <v>36</v>
      </c>
      <c r="D77" s="17">
        <v>2</v>
      </c>
      <c r="E77" s="18">
        <v>600</v>
      </c>
      <c r="F77" s="14">
        <f t="shared" ref="F77:F87" si="5">D77*E77</f>
        <v>1200</v>
      </c>
    </row>
    <row r="78" spans="1:6">
      <c r="A78" s="10">
        <v>70</v>
      </c>
      <c r="B78" s="16" t="s">
        <v>76</v>
      </c>
      <c r="C78" s="17" t="s">
        <v>36</v>
      </c>
      <c r="D78" s="17">
        <v>1</v>
      </c>
      <c r="E78" s="18">
        <v>1000</v>
      </c>
      <c r="F78" s="14">
        <f t="shared" si="5"/>
        <v>1000</v>
      </c>
    </row>
    <row r="79" spans="1:6">
      <c r="A79" s="10">
        <v>71</v>
      </c>
      <c r="B79" s="16" t="s">
        <v>77</v>
      </c>
      <c r="C79" s="17" t="s">
        <v>36</v>
      </c>
      <c r="D79" s="17">
        <v>1</v>
      </c>
      <c r="E79" s="18">
        <v>600</v>
      </c>
      <c r="F79" s="14">
        <f t="shared" si="5"/>
        <v>600</v>
      </c>
    </row>
    <row r="80" spans="1:6">
      <c r="A80" s="15">
        <v>72</v>
      </c>
      <c r="B80" s="16" t="s">
        <v>78</v>
      </c>
      <c r="C80" s="17" t="s">
        <v>36</v>
      </c>
      <c r="D80" s="17">
        <v>4</v>
      </c>
      <c r="E80" s="18">
        <v>400</v>
      </c>
      <c r="F80" s="14">
        <f t="shared" si="5"/>
        <v>1600</v>
      </c>
    </row>
    <row r="81" spans="1:8">
      <c r="A81" s="10">
        <v>73</v>
      </c>
      <c r="B81" s="16" t="s">
        <v>79</v>
      </c>
      <c r="C81" s="17" t="s">
        <v>36</v>
      </c>
      <c r="D81" s="17">
        <v>2</v>
      </c>
      <c r="E81" s="18">
        <v>700</v>
      </c>
      <c r="F81" s="14">
        <f t="shared" si="5"/>
        <v>1400</v>
      </c>
    </row>
    <row r="82" spans="1:8">
      <c r="A82" s="10">
        <v>74</v>
      </c>
      <c r="B82" s="16" t="s">
        <v>80</v>
      </c>
      <c r="C82" s="17" t="s">
        <v>36</v>
      </c>
      <c r="D82" s="17">
        <v>1</v>
      </c>
      <c r="E82" s="18">
        <v>1500</v>
      </c>
      <c r="F82" s="14">
        <f t="shared" si="5"/>
        <v>1500</v>
      </c>
    </row>
    <row r="83" spans="1:8" ht="29">
      <c r="A83" s="15">
        <v>75</v>
      </c>
      <c r="B83" s="16" t="s">
        <v>81</v>
      </c>
      <c r="C83" s="17" t="s">
        <v>12</v>
      </c>
      <c r="D83" s="17">
        <v>40</v>
      </c>
      <c r="E83" s="18">
        <v>40</v>
      </c>
      <c r="F83" s="14">
        <f t="shared" si="5"/>
        <v>1600</v>
      </c>
    </row>
    <row r="84" spans="1:8">
      <c r="A84" s="10">
        <v>76</v>
      </c>
      <c r="B84" s="16" t="s">
        <v>82</v>
      </c>
      <c r="C84" s="17" t="s">
        <v>12</v>
      </c>
      <c r="D84" s="17">
        <v>35</v>
      </c>
      <c r="E84" s="18">
        <v>80</v>
      </c>
      <c r="F84" s="14">
        <f t="shared" si="5"/>
        <v>2800</v>
      </c>
    </row>
    <row r="85" spans="1:8">
      <c r="A85" s="10">
        <v>77</v>
      </c>
      <c r="B85" s="16" t="s">
        <v>83</v>
      </c>
      <c r="C85" s="17" t="s">
        <v>12</v>
      </c>
      <c r="D85" s="17">
        <v>5</v>
      </c>
      <c r="E85" s="18">
        <v>150</v>
      </c>
      <c r="F85" s="14">
        <f t="shared" si="5"/>
        <v>750</v>
      </c>
    </row>
    <row r="86" spans="1:8">
      <c r="A86" s="15">
        <v>78</v>
      </c>
      <c r="B86" s="16" t="s">
        <v>84</v>
      </c>
      <c r="C86" s="17" t="s">
        <v>36</v>
      </c>
      <c r="D86" s="17">
        <v>10</v>
      </c>
      <c r="E86" s="18">
        <v>150</v>
      </c>
      <c r="F86" s="14">
        <f t="shared" si="5"/>
        <v>1500</v>
      </c>
    </row>
    <row r="87" spans="1:8">
      <c r="A87" s="10">
        <v>79</v>
      </c>
      <c r="B87" s="21" t="s">
        <v>85</v>
      </c>
      <c r="C87" s="22" t="s">
        <v>36</v>
      </c>
      <c r="D87" s="22">
        <v>1</v>
      </c>
      <c r="E87" s="23">
        <v>300</v>
      </c>
      <c r="F87" s="14">
        <f t="shared" si="5"/>
        <v>300</v>
      </c>
    </row>
    <row r="88" spans="1:8" s="1" customFormat="1">
      <c r="A88" s="36"/>
      <c r="B88" s="37" t="s">
        <v>86</v>
      </c>
      <c r="C88" s="38"/>
      <c r="D88" s="39"/>
      <c r="E88" s="40"/>
      <c r="F88" s="28"/>
    </row>
    <row r="89" spans="1:8" s="1" customFormat="1" ht="29">
      <c r="A89" s="41">
        <v>80</v>
      </c>
      <c r="B89" s="42" t="s">
        <v>87</v>
      </c>
      <c r="C89" s="43" t="s">
        <v>36</v>
      </c>
      <c r="D89" s="44">
        <v>3</v>
      </c>
      <c r="E89" s="45">
        <v>150</v>
      </c>
      <c r="F89" s="14">
        <f>D89*E89</f>
        <v>450</v>
      </c>
    </row>
    <row r="90" spans="1:8" s="1" customFormat="1">
      <c r="A90" s="46">
        <v>81</v>
      </c>
      <c r="B90" s="47" t="s">
        <v>88</v>
      </c>
      <c r="C90" s="48" t="s">
        <v>89</v>
      </c>
      <c r="D90" s="49">
        <v>4</v>
      </c>
      <c r="E90" s="50">
        <v>150</v>
      </c>
      <c r="F90" s="51">
        <f>D90*E90</f>
        <v>600</v>
      </c>
    </row>
    <row r="91" spans="1:8" s="1" customFormat="1">
      <c r="A91" s="36"/>
      <c r="B91" s="37" t="s">
        <v>90</v>
      </c>
      <c r="C91" s="38"/>
      <c r="D91" s="39"/>
      <c r="E91" s="40"/>
      <c r="F91" s="28"/>
    </row>
    <row r="92" spans="1:8" s="1" customFormat="1" ht="29">
      <c r="A92" s="41">
        <v>82</v>
      </c>
      <c r="B92" s="42" t="s">
        <v>91</v>
      </c>
      <c r="C92" s="43" t="s">
        <v>92</v>
      </c>
      <c r="D92" s="44">
        <v>10</v>
      </c>
      <c r="E92" s="45">
        <v>450</v>
      </c>
      <c r="F92" s="14">
        <f>D92*E92</f>
        <v>4500</v>
      </c>
    </row>
    <row r="93" spans="1:8">
      <c r="A93" s="52"/>
      <c r="B93" s="53" t="s">
        <v>93</v>
      </c>
      <c r="C93" s="54"/>
      <c r="D93" s="55"/>
      <c r="E93" s="54"/>
      <c r="F93" s="56">
        <f>SUM(F4:F92)</f>
        <v>265463</v>
      </c>
      <c r="H93" s="57"/>
    </row>
    <row r="94" spans="1:8">
      <c r="A94" s="58"/>
      <c r="B94" s="59"/>
      <c r="C94" s="60"/>
      <c r="D94" s="60"/>
      <c r="E94" s="60"/>
    </row>
  </sheetData>
  <autoFilter ref="A2:E93" xr:uid="{00000000-0009-0000-0000-000000000000}"/>
  <mergeCells count="2">
    <mergeCell ref="C94:E94"/>
    <mergeCell ref="A1:F1"/>
  </mergeCell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2024-07-05T10:16:00Z</cp:lastPrinted>
  <dcterms:created xsi:type="dcterms:W3CDTF">2024-07-03T07:28:00Z</dcterms:created>
  <dcterms:modified xsi:type="dcterms:W3CDTF">2024-11-12T13:00:23Z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E4302CF94FAE4C7AA313068D8132827C_13</vt:lpwstr>
  </property>
  <property fmtid="{D5CDD505-2E9C-101B-9397-08002B2CF9AE}" pid="3" name="KSOProductBuildVer">
    <vt:lpwstr>1049-12.2.0.18607</vt:lpwstr>
  </property>
</Properties>
</file>