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Алена Asty\Дом 85\Тендери\Плиточні\"/>
    </mc:Choice>
  </mc:AlternateContent>
  <xr:revisionPtr revIDLastSave="0" documentId="13_ncr:1_{C48383C7-0ECB-4A4F-8668-06E667638E2C}" xr6:coauthVersionLast="37" xr6:coauthVersionMax="37" xr10:uidLastSave="{00000000-0000-0000-0000-000000000000}"/>
  <bookViews>
    <workbookView xWindow="0" yWindow="0" windowWidth="23040" windowHeight="9444" xr2:uid="{FBE13B8C-547B-47F5-832F-FC0AAC38F274}"/>
  </bookViews>
  <sheets>
    <sheet name="ТЗ" sheetId="4" r:id="rId1"/>
  </sheets>
  <definedNames>
    <definedName name="_FilterDatabase" localSheetId="0" hidden="1">ТЗ!$A$5:$F$6</definedName>
    <definedName name="_xlnm._FilterDatabase" localSheetId="0" hidden="1">ТЗ!$A$5:$F$48</definedName>
    <definedName name="Print_Area" localSheetId="0">ТЗ!$A$3:$F$6</definedName>
    <definedName name="Print_Titles" localSheetId="0">ТЗ!$5:$5</definedName>
    <definedName name="_xlnm.Print_Area" localSheetId="0">ТЗ!$A$2:$F$48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F10" i="4"/>
  <c r="F12" i="4"/>
  <c r="F13" i="4"/>
  <c r="F14" i="4"/>
  <c r="F15" i="4"/>
  <c r="F16" i="4"/>
  <c r="F17" i="4"/>
  <c r="F21" i="4"/>
  <c r="F22" i="4"/>
  <c r="F23" i="4"/>
  <c r="F24" i="4"/>
  <c r="F25" i="4"/>
  <c r="F26" i="4"/>
  <c r="F27" i="4"/>
  <c r="F29" i="4"/>
  <c r="F30" i="4"/>
  <c r="F32" i="4"/>
  <c r="F33" i="4"/>
  <c r="F34" i="4"/>
  <c r="F36" i="4"/>
  <c r="F37" i="4"/>
  <c r="F39" i="4"/>
  <c r="F40" i="4"/>
  <c r="F41" i="4"/>
  <c r="F42" i="4"/>
  <c r="F43" i="4"/>
  <c r="F44" i="4"/>
  <c r="F8" i="4"/>
  <c r="E47" i="4"/>
  <c r="A47" i="4"/>
  <c r="A44" i="4"/>
  <c r="D43" i="4"/>
  <c r="A40" i="4"/>
  <c r="D39" i="4"/>
  <c r="A38" i="4"/>
  <c r="D37" i="4"/>
  <c r="A35" i="4"/>
  <c r="D32" i="4"/>
  <c r="D36" i="4" s="1"/>
  <c r="A31" i="4"/>
  <c r="D27" i="4"/>
  <c r="D25" i="4"/>
  <c r="D24" i="4"/>
  <c r="D23" i="4"/>
  <c r="D22" i="4"/>
  <c r="A20" i="4"/>
  <c r="D17" i="4"/>
  <c r="D13" i="4"/>
  <c r="D12" i="4"/>
  <c r="D10" i="4"/>
  <c r="D9" i="4"/>
  <c r="D8" i="4" s="1"/>
  <c r="A8" i="4" s="1"/>
  <c r="A7" i="4"/>
  <c r="D33" i="4" l="1"/>
  <c r="A12" i="4"/>
  <c r="A14" i="4"/>
  <c r="A15" i="4"/>
  <c r="D34" i="4"/>
  <c r="A13" i="4"/>
  <c r="A10" i="4"/>
  <c r="D21" i="4"/>
  <c r="A9" i="4"/>
  <c r="D16" i="4"/>
  <c r="A16" i="4" s="1"/>
  <c r="D26" i="4" l="1"/>
  <c r="A26" i="4" s="1"/>
  <c r="A21" i="4"/>
  <c r="A33" i="4"/>
  <c r="A34" i="4"/>
  <c r="A30" i="4"/>
  <c r="A23" i="4"/>
  <c r="A24" i="4"/>
  <c r="A25" i="4"/>
  <c r="A36" i="4"/>
  <c r="A37" i="4"/>
  <c r="A41" i="4"/>
  <c r="A22" i="4"/>
  <c r="A39" i="4"/>
  <c r="A29" i="4"/>
  <c r="A17" i="4"/>
  <c r="A27" i="4"/>
  <c r="A42" i="4"/>
  <c r="A32" i="4" l="1"/>
  <c r="A43" i="4"/>
</calcChain>
</file>

<file path=xl/sharedStrings.xml><?xml version="1.0" encoding="utf-8"?>
<sst xmlns="http://schemas.openxmlformats.org/spreadsheetml/2006/main" count="67" uniqueCount="42">
  <si>
    <t xml:space="preserve">
Договір №__________  від  __.__.2021 р.
</t>
  </si>
  <si>
    <t>Дата складання:</t>
  </si>
  <si>
    <t>№ п/п</t>
  </si>
  <si>
    <t>Найменування робіт</t>
  </si>
  <si>
    <t>Од. вим.</t>
  </si>
  <si>
    <t>Кількість</t>
  </si>
  <si>
    <t>Ціна, грн</t>
  </si>
  <si>
    <t>Вартість, грн</t>
  </si>
  <si>
    <t>Облицювання підлоги плиткою</t>
  </si>
  <si>
    <t>Грунтовка поверхні (1 поверх)</t>
  </si>
  <si>
    <t>м2</t>
  </si>
  <si>
    <t>шт</t>
  </si>
  <si>
    <t>Грунтовка поверхні (2 поверх)</t>
  </si>
  <si>
    <t>Облицювання стін плиткою</t>
  </si>
  <si>
    <t>Нанесення грунтовки на поверхню</t>
  </si>
  <si>
    <t>Облицювання каміну плиткою</t>
  </si>
  <si>
    <t>посл</t>
  </si>
  <si>
    <t xml:space="preserve">Облаштування подіуму </t>
  </si>
  <si>
    <t>Улаштування укосів плиткою</t>
  </si>
  <si>
    <t>Нанесення грунтовки на поверхню (облиц. плиткою)</t>
  </si>
  <si>
    <t>Облицювання поверхонь укосів плитками</t>
  </si>
  <si>
    <r>
      <t>Різ плитки кут 45</t>
    </r>
    <r>
      <rPr>
        <vertAlign val="superscript"/>
        <sz val="11"/>
        <color theme="1"/>
        <rFont val="Arial Cyr"/>
        <charset val="204"/>
      </rPr>
      <t>о</t>
    </r>
  </si>
  <si>
    <t>Свердління отворів</t>
  </si>
  <si>
    <t>Додаткові роботи</t>
  </si>
  <si>
    <t xml:space="preserve">Накривання підлоги  ДВП та плівкою </t>
  </si>
  <si>
    <t>Встановлення дверних відбійників</t>
  </si>
  <si>
    <t>Встановлення ревізійного люка прихованого монтажу в  с/у</t>
  </si>
  <si>
    <t>Герметизація примикань плитки в санвузлах по кутам підлоги та стін</t>
  </si>
  <si>
    <t>м.п.</t>
  </si>
  <si>
    <t>Облицювання підлоги плиткою 75х150 (1 поверх)</t>
  </si>
  <si>
    <t>Облицювання підлоги плиткою 270х120 (1 поверх)</t>
  </si>
  <si>
    <t>Облицювання підлоги плиткою 270х120 (2 поверх)</t>
  </si>
  <si>
    <t>Облицювання підлоги плиткою 280х120 (2 поверх)</t>
  </si>
  <si>
    <t>Облицювання підлоги плиткою 240х120 (2 поверх)</t>
  </si>
  <si>
    <t>Затирання швів двокомпонентним епоксидним заповнювачем швів</t>
  </si>
  <si>
    <t>Затирання швів заповнювачем швів на цементній основі</t>
  </si>
  <si>
    <t>Облицювання поверхонь стін плитками 300х120</t>
  </si>
  <si>
    <t>Облицювання поверхонь стін плитками 280х120</t>
  </si>
  <si>
    <t>Облицювання поверхонь стін плитками 270х120</t>
  </si>
  <si>
    <t>Облицювання поверхонь стін плитками 240х120</t>
  </si>
  <si>
    <t>м</t>
  </si>
  <si>
    <t xml:space="preserve">Тендерне завдання на виконання робіт з облицювання плиткою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</si>
</sst>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6"/>
      <color rgb="FF08000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80000"/>
      <name val="Times New Roman"/>
      <family val="1"/>
      <charset val="204"/>
    </font>
    <font>
      <sz val="11"/>
      <name val="Arial"/>
      <family val="2"/>
      <charset val="204"/>
    </font>
    <font>
      <sz val="11"/>
      <color rgb="FFFFFFFF"/>
      <name val="Century Gothic"/>
      <family val="2"/>
      <charset val="204"/>
    </font>
    <font>
      <sz val="10"/>
      <name val="Century Gothic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Arial Cyr"/>
      <charset val="204"/>
    </font>
    <font>
      <sz val="10"/>
      <color theme="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vertAlign val="superscript"/>
      <sz val="11"/>
      <color theme="1"/>
      <name val="Arial Cyr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7" fillId="0" borderId="0" xfId="1" applyFont="1" applyFill="1" applyBorder="1" applyAlignment="1" applyProtection="1"/>
    <xf numFmtId="0" fontId="8" fillId="0" borderId="0" xfId="0" applyFont="1"/>
    <xf numFmtId="0" fontId="9" fillId="0" borderId="0" xfId="0" applyFont="1" applyBorder="1" applyAlignment="1">
      <alignment horizontal="left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10" fillId="0" borderId="0" xfId="0" applyFont="1" applyBorder="1" applyAlignment="1" applyProtection="1"/>
    <xf numFmtId="0" fontId="3" fillId="0" borderId="0" xfId="0" applyFont="1" applyBorder="1" applyAlignment="1" applyProtection="1"/>
    <xf numFmtId="0" fontId="12" fillId="3" borderId="1" xfId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0" borderId="0" xfId="0" applyFont="1" applyFill="1"/>
    <xf numFmtId="0" fontId="3" fillId="4" borderId="1" xfId="0" applyFont="1" applyFill="1" applyBorder="1" applyAlignment="1">
      <alignment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2" xfId="0" applyFont="1" applyFill="1" applyBorder="1" applyAlignment="1">
      <alignment vertical="center"/>
    </xf>
    <xf numFmtId="4" fontId="11" fillId="0" borderId="1" xfId="0" applyNumberFormat="1" applyFont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/>
    </xf>
    <xf numFmtId="4" fontId="17" fillId="4" borderId="1" xfId="0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" fontId="21" fillId="0" borderId="1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vertical="center" wrapText="1"/>
    </xf>
    <xf numFmtId="4" fontId="22" fillId="0" borderId="1" xfId="0" applyNumberFormat="1" applyFont="1" applyBorder="1" applyAlignment="1">
      <alignment vertical="center"/>
    </xf>
    <xf numFmtId="0" fontId="4" fillId="0" borderId="0" xfId="0" applyFont="1" applyBorder="1" applyAlignment="1"/>
    <xf numFmtId="4" fontId="23" fillId="0" borderId="0" xfId="1" applyNumberFormat="1" applyFont="1" applyFill="1" applyBorder="1" applyAlignment="1" applyProtection="1">
      <alignment horizontal="left" wrapText="1" indent="3"/>
    </xf>
    <xf numFmtId="4" fontId="23" fillId="0" borderId="0" xfId="1" applyNumberFormat="1" applyFont="1" applyFill="1" applyBorder="1" applyAlignment="1" applyProtection="1"/>
    <xf numFmtId="4" fontId="23" fillId="0" borderId="0" xfId="1" applyNumberFormat="1" applyFont="1" applyFill="1" applyBorder="1" applyAlignment="1" applyProtection="1">
      <alignment horizontal="left" indent="3"/>
    </xf>
    <xf numFmtId="0" fontId="3" fillId="0" borderId="0" xfId="0" applyNumberFormat="1" applyFont="1" applyAlignment="1"/>
    <xf numFmtId="0" fontId="2" fillId="2" borderId="0" xfId="0" applyFont="1" applyFill="1" applyAlignment="1">
      <alignment horizontal="center" vertical="top" wrapText="1" readingOrder="1"/>
    </xf>
    <xf numFmtId="0" fontId="5" fillId="2" borderId="0" xfId="0" applyFont="1" applyFill="1" applyAlignment="1">
      <alignment horizontal="left" vertical="top" wrapText="1" readingOrder="1"/>
    </xf>
    <xf numFmtId="0" fontId="6" fillId="0" borderId="0" xfId="0" applyFont="1"/>
  </cellXfs>
  <cellStyles count="2">
    <cellStyle name="Обычный" xfId="0" builtinId="0"/>
    <cellStyle name="Пояснение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8CC20-67B4-4785-AE77-D1AD02AE46AB}">
  <sheetPr>
    <pageSetUpPr fitToPage="1"/>
  </sheetPr>
  <dimension ref="A1:ALQ48"/>
  <sheetViews>
    <sheetView showGridLines="0" tabSelected="1" zoomScaleNormal="100" workbookViewId="0">
      <selection activeCell="A45" sqref="A45:XFD46"/>
    </sheetView>
  </sheetViews>
  <sheetFormatPr defaultRowHeight="13.2" x14ac:dyDescent="0.25"/>
  <cols>
    <col min="1" max="1" width="4.6640625" style="47" customWidth="1"/>
    <col min="2" max="2" width="58.21875" style="1" customWidth="1"/>
    <col min="3" max="3" width="10.5546875" style="1" customWidth="1"/>
    <col min="4" max="4" width="13.44140625" style="1" customWidth="1"/>
    <col min="5" max="6" width="16" style="1" customWidth="1"/>
    <col min="7" max="231" width="8.88671875" style="1"/>
    <col min="232" max="232" width="19.6640625" style="1" customWidth="1"/>
    <col min="233" max="233" width="30" style="1" customWidth="1"/>
    <col min="234" max="234" width="8.88671875" style="1"/>
    <col min="235" max="235" width="9.109375" style="1" customWidth="1"/>
    <col min="236" max="236" width="19.44140625" style="1" customWidth="1"/>
    <col min="237" max="237" width="11" style="1" customWidth="1"/>
    <col min="238" max="238" width="13.88671875" style="1" customWidth="1"/>
    <col min="239" max="239" width="11.109375" style="1" customWidth="1"/>
    <col min="240" max="240" width="16.6640625" style="1" bestFit="1" customWidth="1"/>
    <col min="241" max="241" width="16.5546875" style="1" customWidth="1"/>
    <col min="242" max="243" width="10.44140625" style="1" customWidth="1"/>
    <col min="244" max="244" width="13.21875" style="1" customWidth="1"/>
    <col min="245" max="487" width="8.88671875" style="1"/>
    <col min="488" max="488" width="19.6640625" style="1" customWidth="1"/>
    <col min="489" max="489" width="30" style="1" customWidth="1"/>
    <col min="490" max="490" width="8.88671875" style="1"/>
    <col min="491" max="491" width="9.109375" style="1" customWidth="1"/>
    <col min="492" max="492" width="19.44140625" style="1" customWidth="1"/>
    <col min="493" max="493" width="11" style="1" customWidth="1"/>
    <col min="494" max="494" width="13.88671875" style="1" customWidth="1"/>
    <col min="495" max="495" width="11.109375" style="1" customWidth="1"/>
    <col min="496" max="496" width="16.6640625" style="1" bestFit="1" customWidth="1"/>
    <col min="497" max="497" width="16.5546875" style="1" customWidth="1"/>
    <col min="498" max="499" width="10.44140625" style="1" customWidth="1"/>
    <col min="500" max="500" width="13.21875" style="1" customWidth="1"/>
    <col min="501" max="743" width="8.88671875" style="1"/>
    <col min="744" max="744" width="19.6640625" style="1" customWidth="1"/>
    <col min="745" max="745" width="30" style="1" customWidth="1"/>
    <col min="746" max="746" width="8.88671875" style="1"/>
    <col min="747" max="747" width="9.109375" style="1" customWidth="1"/>
    <col min="748" max="748" width="19.44140625" style="1" customWidth="1"/>
    <col min="749" max="749" width="11" style="1" customWidth="1"/>
    <col min="750" max="750" width="13.88671875" style="1" customWidth="1"/>
    <col min="751" max="751" width="11.109375" style="1" customWidth="1"/>
    <col min="752" max="752" width="16.6640625" style="1" bestFit="1" customWidth="1"/>
    <col min="753" max="753" width="16.5546875" style="1" customWidth="1"/>
    <col min="754" max="755" width="10.44140625" style="1" customWidth="1"/>
    <col min="756" max="756" width="13.21875" style="1" customWidth="1"/>
    <col min="757" max="999" width="8.88671875" style="1"/>
    <col min="1000" max="1000" width="19.6640625" style="1" customWidth="1"/>
    <col min="1001" max="1001" width="30" style="1" customWidth="1"/>
    <col min="1002" max="1002" width="8.88671875" style="1"/>
    <col min="1003" max="1003" width="9.109375" style="1" customWidth="1"/>
    <col min="1004" max="1004" width="19.44140625" style="1" customWidth="1"/>
    <col min="1005" max="1005" width="11" style="1" customWidth="1"/>
    <col min="1006" max="1006" width="13.88671875" style="1" customWidth="1"/>
    <col min="1007" max="1007" width="11.109375" style="1" customWidth="1"/>
    <col min="1008" max="1008" width="16.6640625" style="1" bestFit="1" customWidth="1"/>
    <col min="1009" max="1009" width="16.5546875" style="1" customWidth="1"/>
    <col min="1010" max="1011" width="10.44140625" style="1" customWidth="1"/>
    <col min="1012" max="1012" width="13.21875" style="1" customWidth="1"/>
    <col min="1013" max="1255" width="8.88671875" style="1"/>
    <col min="1256" max="1256" width="19.6640625" style="1" customWidth="1"/>
    <col min="1257" max="1257" width="30" style="1" customWidth="1"/>
    <col min="1258" max="1258" width="8.88671875" style="1"/>
    <col min="1259" max="1259" width="9.109375" style="1" customWidth="1"/>
    <col min="1260" max="1260" width="19.44140625" style="1" customWidth="1"/>
    <col min="1261" max="1261" width="11" style="1" customWidth="1"/>
    <col min="1262" max="1262" width="13.88671875" style="1" customWidth="1"/>
    <col min="1263" max="1263" width="11.109375" style="1" customWidth="1"/>
    <col min="1264" max="1264" width="16.6640625" style="1" bestFit="1" customWidth="1"/>
    <col min="1265" max="1265" width="16.5546875" style="1" customWidth="1"/>
    <col min="1266" max="1267" width="10.44140625" style="1" customWidth="1"/>
    <col min="1268" max="1268" width="13.21875" style="1" customWidth="1"/>
    <col min="1269" max="1511" width="8.88671875" style="1"/>
    <col min="1512" max="1512" width="19.6640625" style="1" customWidth="1"/>
    <col min="1513" max="1513" width="30" style="1" customWidth="1"/>
    <col min="1514" max="1514" width="8.88671875" style="1"/>
    <col min="1515" max="1515" width="9.109375" style="1" customWidth="1"/>
    <col min="1516" max="1516" width="19.44140625" style="1" customWidth="1"/>
    <col min="1517" max="1517" width="11" style="1" customWidth="1"/>
    <col min="1518" max="1518" width="13.88671875" style="1" customWidth="1"/>
    <col min="1519" max="1519" width="11.109375" style="1" customWidth="1"/>
    <col min="1520" max="1520" width="16.6640625" style="1" bestFit="1" customWidth="1"/>
    <col min="1521" max="1521" width="16.5546875" style="1" customWidth="1"/>
    <col min="1522" max="1523" width="10.44140625" style="1" customWidth="1"/>
    <col min="1524" max="1524" width="13.21875" style="1" customWidth="1"/>
    <col min="1525" max="1767" width="8.88671875" style="1"/>
    <col min="1768" max="1768" width="19.6640625" style="1" customWidth="1"/>
    <col min="1769" max="1769" width="30" style="1" customWidth="1"/>
    <col min="1770" max="1770" width="8.88671875" style="1"/>
    <col min="1771" max="1771" width="9.109375" style="1" customWidth="1"/>
    <col min="1772" max="1772" width="19.44140625" style="1" customWidth="1"/>
    <col min="1773" max="1773" width="11" style="1" customWidth="1"/>
    <col min="1774" max="1774" width="13.88671875" style="1" customWidth="1"/>
    <col min="1775" max="1775" width="11.109375" style="1" customWidth="1"/>
    <col min="1776" max="1776" width="16.6640625" style="1" bestFit="1" customWidth="1"/>
    <col min="1777" max="1777" width="16.5546875" style="1" customWidth="1"/>
    <col min="1778" max="1779" width="10.44140625" style="1" customWidth="1"/>
    <col min="1780" max="1780" width="13.21875" style="1" customWidth="1"/>
    <col min="1781" max="2023" width="8.88671875" style="1"/>
    <col min="2024" max="2024" width="19.6640625" style="1" customWidth="1"/>
    <col min="2025" max="2025" width="30" style="1" customWidth="1"/>
    <col min="2026" max="2026" width="8.88671875" style="1"/>
    <col min="2027" max="2027" width="9.109375" style="1" customWidth="1"/>
    <col min="2028" max="2028" width="19.44140625" style="1" customWidth="1"/>
    <col min="2029" max="2029" width="11" style="1" customWidth="1"/>
    <col min="2030" max="2030" width="13.88671875" style="1" customWidth="1"/>
    <col min="2031" max="2031" width="11.109375" style="1" customWidth="1"/>
    <col min="2032" max="2032" width="16.6640625" style="1" bestFit="1" customWidth="1"/>
    <col min="2033" max="2033" width="16.5546875" style="1" customWidth="1"/>
    <col min="2034" max="2035" width="10.44140625" style="1" customWidth="1"/>
    <col min="2036" max="2036" width="13.21875" style="1" customWidth="1"/>
    <col min="2037" max="2279" width="8.88671875" style="1"/>
    <col min="2280" max="2280" width="19.6640625" style="1" customWidth="1"/>
    <col min="2281" max="2281" width="30" style="1" customWidth="1"/>
    <col min="2282" max="2282" width="8.88671875" style="1"/>
    <col min="2283" max="2283" width="9.109375" style="1" customWidth="1"/>
    <col min="2284" max="2284" width="19.44140625" style="1" customWidth="1"/>
    <col min="2285" max="2285" width="11" style="1" customWidth="1"/>
    <col min="2286" max="2286" width="13.88671875" style="1" customWidth="1"/>
    <col min="2287" max="2287" width="11.109375" style="1" customWidth="1"/>
    <col min="2288" max="2288" width="16.6640625" style="1" bestFit="1" customWidth="1"/>
    <col min="2289" max="2289" width="16.5546875" style="1" customWidth="1"/>
    <col min="2290" max="2291" width="10.44140625" style="1" customWidth="1"/>
    <col min="2292" max="2292" width="13.21875" style="1" customWidth="1"/>
    <col min="2293" max="2535" width="8.88671875" style="1"/>
    <col min="2536" max="2536" width="19.6640625" style="1" customWidth="1"/>
    <col min="2537" max="2537" width="30" style="1" customWidth="1"/>
    <col min="2538" max="2538" width="8.88671875" style="1"/>
    <col min="2539" max="2539" width="9.109375" style="1" customWidth="1"/>
    <col min="2540" max="2540" width="19.44140625" style="1" customWidth="1"/>
    <col min="2541" max="2541" width="11" style="1" customWidth="1"/>
    <col min="2542" max="2542" width="13.88671875" style="1" customWidth="1"/>
    <col min="2543" max="2543" width="11.109375" style="1" customWidth="1"/>
    <col min="2544" max="2544" width="16.6640625" style="1" bestFit="1" customWidth="1"/>
    <col min="2545" max="2545" width="16.5546875" style="1" customWidth="1"/>
    <col min="2546" max="2547" width="10.44140625" style="1" customWidth="1"/>
    <col min="2548" max="2548" width="13.21875" style="1" customWidth="1"/>
    <col min="2549" max="2791" width="8.88671875" style="1"/>
    <col min="2792" max="2792" width="19.6640625" style="1" customWidth="1"/>
    <col min="2793" max="2793" width="30" style="1" customWidth="1"/>
    <col min="2794" max="2794" width="8.88671875" style="1"/>
    <col min="2795" max="2795" width="9.109375" style="1" customWidth="1"/>
    <col min="2796" max="2796" width="19.44140625" style="1" customWidth="1"/>
    <col min="2797" max="2797" width="11" style="1" customWidth="1"/>
    <col min="2798" max="2798" width="13.88671875" style="1" customWidth="1"/>
    <col min="2799" max="2799" width="11.109375" style="1" customWidth="1"/>
    <col min="2800" max="2800" width="16.6640625" style="1" bestFit="1" customWidth="1"/>
    <col min="2801" max="2801" width="16.5546875" style="1" customWidth="1"/>
    <col min="2802" max="2803" width="10.44140625" style="1" customWidth="1"/>
    <col min="2804" max="2804" width="13.21875" style="1" customWidth="1"/>
    <col min="2805" max="3047" width="8.88671875" style="1"/>
    <col min="3048" max="3048" width="19.6640625" style="1" customWidth="1"/>
    <col min="3049" max="3049" width="30" style="1" customWidth="1"/>
    <col min="3050" max="3050" width="8.88671875" style="1"/>
    <col min="3051" max="3051" width="9.109375" style="1" customWidth="1"/>
    <col min="3052" max="3052" width="19.44140625" style="1" customWidth="1"/>
    <col min="3053" max="3053" width="11" style="1" customWidth="1"/>
    <col min="3054" max="3054" width="13.88671875" style="1" customWidth="1"/>
    <col min="3055" max="3055" width="11.109375" style="1" customWidth="1"/>
    <col min="3056" max="3056" width="16.6640625" style="1" bestFit="1" customWidth="1"/>
    <col min="3057" max="3057" width="16.5546875" style="1" customWidth="1"/>
    <col min="3058" max="3059" width="10.44140625" style="1" customWidth="1"/>
    <col min="3060" max="3060" width="13.21875" style="1" customWidth="1"/>
    <col min="3061" max="3303" width="8.88671875" style="1"/>
    <col min="3304" max="3304" width="19.6640625" style="1" customWidth="1"/>
    <col min="3305" max="3305" width="30" style="1" customWidth="1"/>
    <col min="3306" max="3306" width="8.88671875" style="1"/>
    <col min="3307" max="3307" width="9.109375" style="1" customWidth="1"/>
    <col min="3308" max="3308" width="19.44140625" style="1" customWidth="1"/>
    <col min="3309" max="3309" width="11" style="1" customWidth="1"/>
    <col min="3310" max="3310" width="13.88671875" style="1" customWidth="1"/>
    <col min="3311" max="3311" width="11.109375" style="1" customWidth="1"/>
    <col min="3312" max="3312" width="16.6640625" style="1" bestFit="1" customWidth="1"/>
    <col min="3313" max="3313" width="16.5546875" style="1" customWidth="1"/>
    <col min="3314" max="3315" width="10.44140625" style="1" customWidth="1"/>
    <col min="3316" max="3316" width="13.21875" style="1" customWidth="1"/>
    <col min="3317" max="3559" width="8.88671875" style="1"/>
    <col min="3560" max="3560" width="19.6640625" style="1" customWidth="1"/>
    <col min="3561" max="3561" width="30" style="1" customWidth="1"/>
    <col min="3562" max="3562" width="8.88671875" style="1"/>
    <col min="3563" max="3563" width="9.109375" style="1" customWidth="1"/>
    <col min="3564" max="3564" width="19.44140625" style="1" customWidth="1"/>
    <col min="3565" max="3565" width="11" style="1" customWidth="1"/>
    <col min="3566" max="3566" width="13.88671875" style="1" customWidth="1"/>
    <col min="3567" max="3567" width="11.109375" style="1" customWidth="1"/>
    <col min="3568" max="3568" width="16.6640625" style="1" bestFit="1" customWidth="1"/>
    <col min="3569" max="3569" width="16.5546875" style="1" customWidth="1"/>
    <col min="3570" max="3571" width="10.44140625" style="1" customWidth="1"/>
    <col min="3572" max="3572" width="13.21875" style="1" customWidth="1"/>
    <col min="3573" max="3815" width="8.88671875" style="1"/>
    <col min="3816" max="3816" width="19.6640625" style="1" customWidth="1"/>
    <col min="3817" max="3817" width="30" style="1" customWidth="1"/>
    <col min="3818" max="3818" width="8.88671875" style="1"/>
    <col min="3819" max="3819" width="9.109375" style="1" customWidth="1"/>
    <col min="3820" max="3820" width="19.44140625" style="1" customWidth="1"/>
    <col min="3821" max="3821" width="11" style="1" customWidth="1"/>
    <col min="3822" max="3822" width="13.88671875" style="1" customWidth="1"/>
    <col min="3823" max="3823" width="11.109375" style="1" customWidth="1"/>
    <col min="3824" max="3824" width="16.6640625" style="1" bestFit="1" customWidth="1"/>
    <col min="3825" max="3825" width="16.5546875" style="1" customWidth="1"/>
    <col min="3826" max="3827" width="10.44140625" style="1" customWidth="1"/>
    <col min="3828" max="3828" width="13.21875" style="1" customWidth="1"/>
    <col min="3829" max="4071" width="8.88671875" style="1"/>
    <col min="4072" max="4072" width="19.6640625" style="1" customWidth="1"/>
    <col min="4073" max="4073" width="30" style="1" customWidth="1"/>
    <col min="4074" max="4074" width="8.88671875" style="1"/>
    <col min="4075" max="4075" width="9.109375" style="1" customWidth="1"/>
    <col min="4076" max="4076" width="19.44140625" style="1" customWidth="1"/>
    <col min="4077" max="4077" width="11" style="1" customWidth="1"/>
    <col min="4078" max="4078" width="13.88671875" style="1" customWidth="1"/>
    <col min="4079" max="4079" width="11.109375" style="1" customWidth="1"/>
    <col min="4080" max="4080" width="16.6640625" style="1" bestFit="1" customWidth="1"/>
    <col min="4081" max="4081" width="16.5546875" style="1" customWidth="1"/>
    <col min="4082" max="4083" width="10.44140625" style="1" customWidth="1"/>
    <col min="4084" max="4084" width="13.21875" style="1" customWidth="1"/>
    <col min="4085" max="4327" width="8.88671875" style="1"/>
    <col min="4328" max="4328" width="19.6640625" style="1" customWidth="1"/>
    <col min="4329" max="4329" width="30" style="1" customWidth="1"/>
    <col min="4330" max="4330" width="8.88671875" style="1"/>
    <col min="4331" max="4331" width="9.109375" style="1" customWidth="1"/>
    <col min="4332" max="4332" width="19.44140625" style="1" customWidth="1"/>
    <col min="4333" max="4333" width="11" style="1" customWidth="1"/>
    <col min="4334" max="4334" width="13.88671875" style="1" customWidth="1"/>
    <col min="4335" max="4335" width="11.109375" style="1" customWidth="1"/>
    <col min="4336" max="4336" width="16.6640625" style="1" bestFit="1" customWidth="1"/>
    <col min="4337" max="4337" width="16.5546875" style="1" customWidth="1"/>
    <col min="4338" max="4339" width="10.44140625" style="1" customWidth="1"/>
    <col min="4340" max="4340" width="13.21875" style="1" customWidth="1"/>
    <col min="4341" max="4583" width="8.88671875" style="1"/>
    <col min="4584" max="4584" width="19.6640625" style="1" customWidth="1"/>
    <col min="4585" max="4585" width="30" style="1" customWidth="1"/>
    <col min="4586" max="4586" width="8.88671875" style="1"/>
    <col min="4587" max="4587" width="9.109375" style="1" customWidth="1"/>
    <col min="4588" max="4588" width="19.44140625" style="1" customWidth="1"/>
    <col min="4589" max="4589" width="11" style="1" customWidth="1"/>
    <col min="4590" max="4590" width="13.88671875" style="1" customWidth="1"/>
    <col min="4591" max="4591" width="11.109375" style="1" customWidth="1"/>
    <col min="4592" max="4592" width="16.6640625" style="1" bestFit="1" customWidth="1"/>
    <col min="4593" max="4593" width="16.5546875" style="1" customWidth="1"/>
    <col min="4594" max="4595" width="10.44140625" style="1" customWidth="1"/>
    <col min="4596" max="4596" width="13.21875" style="1" customWidth="1"/>
    <col min="4597" max="4839" width="8.88671875" style="1"/>
    <col min="4840" max="4840" width="19.6640625" style="1" customWidth="1"/>
    <col min="4841" max="4841" width="30" style="1" customWidth="1"/>
    <col min="4842" max="4842" width="8.88671875" style="1"/>
    <col min="4843" max="4843" width="9.109375" style="1" customWidth="1"/>
    <col min="4844" max="4844" width="19.44140625" style="1" customWidth="1"/>
    <col min="4845" max="4845" width="11" style="1" customWidth="1"/>
    <col min="4846" max="4846" width="13.88671875" style="1" customWidth="1"/>
    <col min="4847" max="4847" width="11.109375" style="1" customWidth="1"/>
    <col min="4848" max="4848" width="16.6640625" style="1" bestFit="1" customWidth="1"/>
    <col min="4849" max="4849" width="16.5546875" style="1" customWidth="1"/>
    <col min="4850" max="4851" width="10.44140625" style="1" customWidth="1"/>
    <col min="4852" max="4852" width="13.21875" style="1" customWidth="1"/>
    <col min="4853" max="5095" width="8.88671875" style="1"/>
    <col min="5096" max="5096" width="19.6640625" style="1" customWidth="1"/>
    <col min="5097" max="5097" width="30" style="1" customWidth="1"/>
    <col min="5098" max="5098" width="8.88671875" style="1"/>
    <col min="5099" max="5099" width="9.109375" style="1" customWidth="1"/>
    <col min="5100" max="5100" width="19.44140625" style="1" customWidth="1"/>
    <col min="5101" max="5101" width="11" style="1" customWidth="1"/>
    <col min="5102" max="5102" width="13.88671875" style="1" customWidth="1"/>
    <col min="5103" max="5103" width="11.109375" style="1" customWidth="1"/>
    <col min="5104" max="5104" width="16.6640625" style="1" bestFit="1" customWidth="1"/>
    <col min="5105" max="5105" width="16.5546875" style="1" customWidth="1"/>
    <col min="5106" max="5107" width="10.44140625" style="1" customWidth="1"/>
    <col min="5108" max="5108" width="13.21875" style="1" customWidth="1"/>
    <col min="5109" max="5351" width="8.88671875" style="1"/>
    <col min="5352" max="5352" width="19.6640625" style="1" customWidth="1"/>
    <col min="5353" max="5353" width="30" style="1" customWidth="1"/>
    <col min="5354" max="5354" width="8.88671875" style="1"/>
    <col min="5355" max="5355" width="9.109375" style="1" customWidth="1"/>
    <col min="5356" max="5356" width="19.44140625" style="1" customWidth="1"/>
    <col min="5357" max="5357" width="11" style="1" customWidth="1"/>
    <col min="5358" max="5358" width="13.88671875" style="1" customWidth="1"/>
    <col min="5359" max="5359" width="11.109375" style="1" customWidth="1"/>
    <col min="5360" max="5360" width="16.6640625" style="1" bestFit="1" customWidth="1"/>
    <col min="5361" max="5361" width="16.5546875" style="1" customWidth="1"/>
    <col min="5362" max="5363" width="10.44140625" style="1" customWidth="1"/>
    <col min="5364" max="5364" width="13.21875" style="1" customWidth="1"/>
    <col min="5365" max="5607" width="8.88671875" style="1"/>
    <col min="5608" max="5608" width="19.6640625" style="1" customWidth="1"/>
    <col min="5609" max="5609" width="30" style="1" customWidth="1"/>
    <col min="5610" max="5610" width="8.88671875" style="1"/>
    <col min="5611" max="5611" width="9.109375" style="1" customWidth="1"/>
    <col min="5612" max="5612" width="19.44140625" style="1" customWidth="1"/>
    <col min="5613" max="5613" width="11" style="1" customWidth="1"/>
    <col min="5614" max="5614" width="13.88671875" style="1" customWidth="1"/>
    <col min="5615" max="5615" width="11.109375" style="1" customWidth="1"/>
    <col min="5616" max="5616" width="16.6640625" style="1" bestFit="1" customWidth="1"/>
    <col min="5617" max="5617" width="16.5546875" style="1" customWidth="1"/>
    <col min="5618" max="5619" width="10.44140625" style="1" customWidth="1"/>
    <col min="5620" max="5620" width="13.21875" style="1" customWidth="1"/>
    <col min="5621" max="5863" width="8.88671875" style="1"/>
    <col min="5864" max="5864" width="19.6640625" style="1" customWidth="1"/>
    <col min="5865" max="5865" width="30" style="1" customWidth="1"/>
    <col min="5866" max="5866" width="8.88671875" style="1"/>
    <col min="5867" max="5867" width="9.109375" style="1" customWidth="1"/>
    <col min="5868" max="5868" width="19.44140625" style="1" customWidth="1"/>
    <col min="5869" max="5869" width="11" style="1" customWidth="1"/>
    <col min="5870" max="5870" width="13.88671875" style="1" customWidth="1"/>
    <col min="5871" max="5871" width="11.109375" style="1" customWidth="1"/>
    <col min="5872" max="5872" width="16.6640625" style="1" bestFit="1" customWidth="1"/>
    <col min="5873" max="5873" width="16.5546875" style="1" customWidth="1"/>
    <col min="5874" max="5875" width="10.44140625" style="1" customWidth="1"/>
    <col min="5876" max="5876" width="13.21875" style="1" customWidth="1"/>
    <col min="5877" max="6119" width="8.88671875" style="1"/>
    <col min="6120" max="6120" width="19.6640625" style="1" customWidth="1"/>
    <col min="6121" max="6121" width="30" style="1" customWidth="1"/>
    <col min="6122" max="6122" width="8.88671875" style="1"/>
    <col min="6123" max="6123" width="9.109375" style="1" customWidth="1"/>
    <col min="6124" max="6124" width="19.44140625" style="1" customWidth="1"/>
    <col min="6125" max="6125" width="11" style="1" customWidth="1"/>
    <col min="6126" max="6126" width="13.88671875" style="1" customWidth="1"/>
    <col min="6127" max="6127" width="11.109375" style="1" customWidth="1"/>
    <col min="6128" max="6128" width="16.6640625" style="1" bestFit="1" customWidth="1"/>
    <col min="6129" max="6129" width="16.5546875" style="1" customWidth="1"/>
    <col min="6130" max="6131" width="10.44140625" style="1" customWidth="1"/>
    <col min="6132" max="6132" width="13.21875" style="1" customWidth="1"/>
    <col min="6133" max="6375" width="8.88671875" style="1"/>
    <col min="6376" max="6376" width="19.6640625" style="1" customWidth="1"/>
    <col min="6377" max="6377" width="30" style="1" customWidth="1"/>
    <col min="6378" max="6378" width="8.88671875" style="1"/>
    <col min="6379" max="6379" width="9.109375" style="1" customWidth="1"/>
    <col min="6380" max="6380" width="19.44140625" style="1" customWidth="1"/>
    <col min="6381" max="6381" width="11" style="1" customWidth="1"/>
    <col min="6382" max="6382" width="13.88671875" style="1" customWidth="1"/>
    <col min="6383" max="6383" width="11.109375" style="1" customWidth="1"/>
    <col min="6384" max="6384" width="16.6640625" style="1" bestFit="1" customWidth="1"/>
    <col min="6385" max="6385" width="16.5546875" style="1" customWidth="1"/>
    <col min="6386" max="6387" width="10.44140625" style="1" customWidth="1"/>
    <col min="6388" max="6388" width="13.21875" style="1" customWidth="1"/>
    <col min="6389" max="6631" width="8.88671875" style="1"/>
    <col min="6632" max="6632" width="19.6640625" style="1" customWidth="1"/>
    <col min="6633" max="6633" width="30" style="1" customWidth="1"/>
    <col min="6634" max="6634" width="8.88671875" style="1"/>
    <col min="6635" max="6635" width="9.109375" style="1" customWidth="1"/>
    <col min="6636" max="6636" width="19.44140625" style="1" customWidth="1"/>
    <col min="6637" max="6637" width="11" style="1" customWidth="1"/>
    <col min="6638" max="6638" width="13.88671875" style="1" customWidth="1"/>
    <col min="6639" max="6639" width="11.109375" style="1" customWidth="1"/>
    <col min="6640" max="6640" width="16.6640625" style="1" bestFit="1" customWidth="1"/>
    <col min="6641" max="6641" width="16.5546875" style="1" customWidth="1"/>
    <col min="6642" max="6643" width="10.44140625" style="1" customWidth="1"/>
    <col min="6644" max="6644" width="13.21875" style="1" customWidth="1"/>
    <col min="6645" max="6887" width="8.88671875" style="1"/>
    <col min="6888" max="6888" width="19.6640625" style="1" customWidth="1"/>
    <col min="6889" max="6889" width="30" style="1" customWidth="1"/>
    <col min="6890" max="6890" width="8.88671875" style="1"/>
    <col min="6891" max="6891" width="9.109375" style="1" customWidth="1"/>
    <col min="6892" max="6892" width="19.44140625" style="1" customWidth="1"/>
    <col min="6893" max="6893" width="11" style="1" customWidth="1"/>
    <col min="6894" max="6894" width="13.88671875" style="1" customWidth="1"/>
    <col min="6895" max="6895" width="11.109375" style="1" customWidth="1"/>
    <col min="6896" max="6896" width="16.6640625" style="1" bestFit="1" customWidth="1"/>
    <col min="6897" max="6897" width="16.5546875" style="1" customWidth="1"/>
    <col min="6898" max="6899" width="10.44140625" style="1" customWidth="1"/>
    <col min="6900" max="6900" width="13.21875" style="1" customWidth="1"/>
    <col min="6901" max="7143" width="8.88671875" style="1"/>
    <col min="7144" max="7144" width="19.6640625" style="1" customWidth="1"/>
    <col min="7145" max="7145" width="30" style="1" customWidth="1"/>
    <col min="7146" max="7146" width="8.88671875" style="1"/>
    <col min="7147" max="7147" width="9.109375" style="1" customWidth="1"/>
    <col min="7148" max="7148" width="19.44140625" style="1" customWidth="1"/>
    <col min="7149" max="7149" width="11" style="1" customWidth="1"/>
    <col min="7150" max="7150" width="13.88671875" style="1" customWidth="1"/>
    <col min="7151" max="7151" width="11.109375" style="1" customWidth="1"/>
    <col min="7152" max="7152" width="16.6640625" style="1" bestFit="1" customWidth="1"/>
    <col min="7153" max="7153" width="16.5546875" style="1" customWidth="1"/>
    <col min="7154" max="7155" width="10.44140625" style="1" customWidth="1"/>
    <col min="7156" max="7156" width="13.21875" style="1" customWidth="1"/>
    <col min="7157" max="7399" width="8.88671875" style="1"/>
    <col min="7400" max="7400" width="19.6640625" style="1" customWidth="1"/>
    <col min="7401" max="7401" width="30" style="1" customWidth="1"/>
    <col min="7402" max="7402" width="8.88671875" style="1"/>
    <col min="7403" max="7403" width="9.109375" style="1" customWidth="1"/>
    <col min="7404" max="7404" width="19.44140625" style="1" customWidth="1"/>
    <col min="7405" max="7405" width="11" style="1" customWidth="1"/>
    <col min="7406" max="7406" width="13.88671875" style="1" customWidth="1"/>
    <col min="7407" max="7407" width="11.109375" style="1" customWidth="1"/>
    <col min="7408" max="7408" width="16.6640625" style="1" bestFit="1" customWidth="1"/>
    <col min="7409" max="7409" width="16.5546875" style="1" customWidth="1"/>
    <col min="7410" max="7411" width="10.44140625" style="1" customWidth="1"/>
    <col min="7412" max="7412" width="13.21875" style="1" customWidth="1"/>
    <col min="7413" max="7655" width="8.88671875" style="1"/>
    <col min="7656" max="7656" width="19.6640625" style="1" customWidth="1"/>
    <col min="7657" max="7657" width="30" style="1" customWidth="1"/>
    <col min="7658" max="7658" width="8.88671875" style="1"/>
    <col min="7659" max="7659" width="9.109375" style="1" customWidth="1"/>
    <col min="7660" max="7660" width="19.44140625" style="1" customWidth="1"/>
    <col min="7661" max="7661" width="11" style="1" customWidth="1"/>
    <col min="7662" max="7662" width="13.88671875" style="1" customWidth="1"/>
    <col min="7663" max="7663" width="11.109375" style="1" customWidth="1"/>
    <col min="7664" max="7664" width="16.6640625" style="1" bestFit="1" customWidth="1"/>
    <col min="7665" max="7665" width="16.5546875" style="1" customWidth="1"/>
    <col min="7666" max="7667" width="10.44140625" style="1" customWidth="1"/>
    <col min="7668" max="7668" width="13.21875" style="1" customWidth="1"/>
    <col min="7669" max="7911" width="8.88671875" style="1"/>
    <col min="7912" max="7912" width="19.6640625" style="1" customWidth="1"/>
    <col min="7913" max="7913" width="30" style="1" customWidth="1"/>
    <col min="7914" max="7914" width="8.88671875" style="1"/>
    <col min="7915" max="7915" width="9.109375" style="1" customWidth="1"/>
    <col min="7916" max="7916" width="19.44140625" style="1" customWidth="1"/>
    <col min="7917" max="7917" width="11" style="1" customWidth="1"/>
    <col min="7918" max="7918" width="13.88671875" style="1" customWidth="1"/>
    <col min="7919" max="7919" width="11.109375" style="1" customWidth="1"/>
    <col min="7920" max="7920" width="16.6640625" style="1" bestFit="1" customWidth="1"/>
    <col min="7921" max="7921" width="16.5546875" style="1" customWidth="1"/>
    <col min="7922" max="7923" width="10.44140625" style="1" customWidth="1"/>
    <col min="7924" max="7924" width="13.21875" style="1" customWidth="1"/>
    <col min="7925" max="8167" width="8.88671875" style="1"/>
    <col min="8168" max="8168" width="19.6640625" style="1" customWidth="1"/>
    <col min="8169" max="8169" width="30" style="1" customWidth="1"/>
    <col min="8170" max="8170" width="8.88671875" style="1"/>
    <col min="8171" max="8171" width="9.109375" style="1" customWidth="1"/>
    <col min="8172" max="8172" width="19.44140625" style="1" customWidth="1"/>
    <col min="8173" max="8173" width="11" style="1" customWidth="1"/>
    <col min="8174" max="8174" width="13.88671875" style="1" customWidth="1"/>
    <col min="8175" max="8175" width="11.109375" style="1" customWidth="1"/>
    <col min="8176" max="8176" width="16.6640625" style="1" bestFit="1" customWidth="1"/>
    <col min="8177" max="8177" width="16.5546875" style="1" customWidth="1"/>
    <col min="8178" max="8179" width="10.44140625" style="1" customWidth="1"/>
    <col min="8180" max="8180" width="13.21875" style="1" customWidth="1"/>
    <col min="8181" max="8423" width="8.88671875" style="1"/>
    <col min="8424" max="8424" width="19.6640625" style="1" customWidth="1"/>
    <col min="8425" max="8425" width="30" style="1" customWidth="1"/>
    <col min="8426" max="8426" width="8.88671875" style="1"/>
    <col min="8427" max="8427" width="9.109375" style="1" customWidth="1"/>
    <col min="8428" max="8428" width="19.44140625" style="1" customWidth="1"/>
    <col min="8429" max="8429" width="11" style="1" customWidth="1"/>
    <col min="8430" max="8430" width="13.88671875" style="1" customWidth="1"/>
    <col min="8431" max="8431" width="11.109375" style="1" customWidth="1"/>
    <col min="8432" max="8432" width="16.6640625" style="1" bestFit="1" customWidth="1"/>
    <col min="8433" max="8433" width="16.5546875" style="1" customWidth="1"/>
    <col min="8434" max="8435" width="10.44140625" style="1" customWidth="1"/>
    <col min="8436" max="8436" width="13.21875" style="1" customWidth="1"/>
    <col min="8437" max="8679" width="8.88671875" style="1"/>
    <col min="8680" max="8680" width="19.6640625" style="1" customWidth="1"/>
    <col min="8681" max="8681" width="30" style="1" customWidth="1"/>
    <col min="8682" max="8682" width="8.88671875" style="1"/>
    <col min="8683" max="8683" width="9.109375" style="1" customWidth="1"/>
    <col min="8684" max="8684" width="19.44140625" style="1" customWidth="1"/>
    <col min="8685" max="8685" width="11" style="1" customWidth="1"/>
    <col min="8686" max="8686" width="13.88671875" style="1" customWidth="1"/>
    <col min="8687" max="8687" width="11.109375" style="1" customWidth="1"/>
    <col min="8688" max="8688" width="16.6640625" style="1" bestFit="1" customWidth="1"/>
    <col min="8689" max="8689" width="16.5546875" style="1" customWidth="1"/>
    <col min="8690" max="8691" width="10.44140625" style="1" customWidth="1"/>
    <col min="8692" max="8692" width="13.21875" style="1" customWidth="1"/>
    <col min="8693" max="8935" width="8.88671875" style="1"/>
    <col min="8936" max="8936" width="19.6640625" style="1" customWidth="1"/>
    <col min="8937" max="8937" width="30" style="1" customWidth="1"/>
    <col min="8938" max="8938" width="8.88671875" style="1"/>
    <col min="8939" max="8939" width="9.109375" style="1" customWidth="1"/>
    <col min="8940" max="8940" width="19.44140625" style="1" customWidth="1"/>
    <col min="8941" max="8941" width="11" style="1" customWidth="1"/>
    <col min="8942" max="8942" width="13.88671875" style="1" customWidth="1"/>
    <col min="8943" max="8943" width="11.109375" style="1" customWidth="1"/>
    <col min="8944" max="8944" width="16.6640625" style="1" bestFit="1" customWidth="1"/>
    <col min="8945" max="8945" width="16.5546875" style="1" customWidth="1"/>
    <col min="8946" max="8947" width="10.44140625" style="1" customWidth="1"/>
    <col min="8948" max="8948" width="13.21875" style="1" customWidth="1"/>
    <col min="8949" max="9191" width="8.88671875" style="1"/>
    <col min="9192" max="9192" width="19.6640625" style="1" customWidth="1"/>
    <col min="9193" max="9193" width="30" style="1" customWidth="1"/>
    <col min="9194" max="9194" width="8.88671875" style="1"/>
    <col min="9195" max="9195" width="9.109375" style="1" customWidth="1"/>
    <col min="9196" max="9196" width="19.44140625" style="1" customWidth="1"/>
    <col min="9197" max="9197" width="11" style="1" customWidth="1"/>
    <col min="9198" max="9198" width="13.88671875" style="1" customWidth="1"/>
    <col min="9199" max="9199" width="11.109375" style="1" customWidth="1"/>
    <col min="9200" max="9200" width="16.6640625" style="1" bestFit="1" customWidth="1"/>
    <col min="9201" max="9201" width="16.5546875" style="1" customWidth="1"/>
    <col min="9202" max="9203" width="10.44140625" style="1" customWidth="1"/>
    <col min="9204" max="9204" width="13.21875" style="1" customWidth="1"/>
    <col min="9205" max="9447" width="8.88671875" style="1"/>
    <col min="9448" max="9448" width="19.6640625" style="1" customWidth="1"/>
    <col min="9449" max="9449" width="30" style="1" customWidth="1"/>
    <col min="9450" max="9450" width="8.88671875" style="1"/>
    <col min="9451" max="9451" width="9.109375" style="1" customWidth="1"/>
    <col min="9452" max="9452" width="19.44140625" style="1" customWidth="1"/>
    <col min="9453" max="9453" width="11" style="1" customWidth="1"/>
    <col min="9454" max="9454" width="13.88671875" style="1" customWidth="1"/>
    <col min="9455" max="9455" width="11.109375" style="1" customWidth="1"/>
    <col min="9456" max="9456" width="16.6640625" style="1" bestFit="1" customWidth="1"/>
    <col min="9457" max="9457" width="16.5546875" style="1" customWidth="1"/>
    <col min="9458" max="9459" width="10.44140625" style="1" customWidth="1"/>
    <col min="9460" max="9460" width="13.21875" style="1" customWidth="1"/>
    <col min="9461" max="9703" width="8.88671875" style="1"/>
    <col min="9704" max="9704" width="19.6640625" style="1" customWidth="1"/>
    <col min="9705" max="9705" width="30" style="1" customWidth="1"/>
    <col min="9706" max="9706" width="8.88671875" style="1"/>
    <col min="9707" max="9707" width="9.109375" style="1" customWidth="1"/>
    <col min="9708" max="9708" width="19.44140625" style="1" customWidth="1"/>
    <col min="9709" max="9709" width="11" style="1" customWidth="1"/>
    <col min="9710" max="9710" width="13.88671875" style="1" customWidth="1"/>
    <col min="9711" max="9711" width="11.109375" style="1" customWidth="1"/>
    <col min="9712" max="9712" width="16.6640625" style="1" bestFit="1" customWidth="1"/>
    <col min="9713" max="9713" width="16.5546875" style="1" customWidth="1"/>
    <col min="9714" max="9715" width="10.44140625" style="1" customWidth="1"/>
    <col min="9716" max="9716" width="13.21875" style="1" customWidth="1"/>
    <col min="9717" max="9959" width="8.88671875" style="1"/>
    <col min="9960" max="9960" width="19.6640625" style="1" customWidth="1"/>
    <col min="9961" max="9961" width="30" style="1" customWidth="1"/>
    <col min="9962" max="9962" width="8.88671875" style="1"/>
    <col min="9963" max="9963" width="9.109375" style="1" customWidth="1"/>
    <col min="9964" max="9964" width="19.44140625" style="1" customWidth="1"/>
    <col min="9965" max="9965" width="11" style="1" customWidth="1"/>
    <col min="9966" max="9966" width="13.88671875" style="1" customWidth="1"/>
    <col min="9967" max="9967" width="11.109375" style="1" customWidth="1"/>
    <col min="9968" max="9968" width="16.6640625" style="1" bestFit="1" customWidth="1"/>
    <col min="9969" max="9969" width="16.5546875" style="1" customWidth="1"/>
    <col min="9970" max="9971" width="10.44140625" style="1" customWidth="1"/>
    <col min="9972" max="9972" width="13.21875" style="1" customWidth="1"/>
    <col min="9973" max="10215" width="8.88671875" style="1"/>
    <col min="10216" max="10216" width="19.6640625" style="1" customWidth="1"/>
    <col min="10217" max="10217" width="30" style="1" customWidth="1"/>
    <col min="10218" max="10218" width="8.88671875" style="1"/>
    <col min="10219" max="10219" width="9.109375" style="1" customWidth="1"/>
    <col min="10220" max="10220" width="19.44140625" style="1" customWidth="1"/>
    <col min="10221" max="10221" width="11" style="1" customWidth="1"/>
    <col min="10222" max="10222" width="13.88671875" style="1" customWidth="1"/>
    <col min="10223" max="10223" width="11.109375" style="1" customWidth="1"/>
    <col min="10224" max="10224" width="16.6640625" style="1" bestFit="1" customWidth="1"/>
    <col min="10225" max="10225" width="16.5546875" style="1" customWidth="1"/>
    <col min="10226" max="10227" width="10.44140625" style="1" customWidth="1"/>
    <col min="10228" max="10228" width="13.21875" style="1" customWidth="1"/>
    <col min="10229" max="10471" width="8.88671875" style="1"/>
    <col min="10472" max="10472" width="19.6640625" style="1" customWidth="1"/>
    <col min="10473" max="10473" width="30" style="1" customWidth="1"/>
    <col min="10474" max="10474" width="8.88671875" style="1"/>
    <col min="10475" max="10475" width="9.109375" style="1" customWidth="1"/>
    <col min="10476" max="10476" width="19.44140625" style="1" customWidth="1"/>
    <col min="10477" max="10477" width="11" style="1" customWidth="1"/>
    <col min="10478" max="10478" width="13.88671875" style="1" customWidth="1"/>
    <col min="10479" max="10479" width="11.109375" style="1" customWidth="1"/>
    <col min="10480" max="10480" width="16.6640625" style="1" bestFit="1" customWidth="1"/>
    <col min="10481" max="10481" width="16.5546875" style="1" customWidth="1"/>
    <col min="10482" max="10483" width="10.44140625" style="1" customWidth="1"/>
    <col min="10484" max="10484" width="13.21875" style="1" customWidth="1"/>
    <col min="10485" max="10727" width="8.88671875" style="1"/>
    <col min="10728" max="10728" width="19.6640625" style="1" customWidth="1"/>
    <col min="10729" max="10729" width="30" style="1" customWidth="1"/>
    <col min="10730" max="10730" width="8.88671875" style="1"/>
    <col min="10731" max="10731" width="9.109375" style="1" customWidth="1"/>
    <col min="10732" max="10732" width="19.44140625" style="1" customWidth="1"/>
    <col min="10733" max="10733" width="11" style="1" customWidth="1"/>
    <col min="10734" max="10734" width="13.88671875" style="1" customWidth="1"/>
    <col min="10735" max="10735" width="11.109375" style="1" customWidth="1"/>
    <col min="10736" max="10736" width="16.6640625" style="1" bestFit="1" customWidth="1"/>
    <col min="10737" max="10737" width="16.5546875" style="1" customWidth="1"/>
    <col min="10738" max="10739" width="10.44140625" style="1" customWidth="1"/>
    <col min="10740" max="10740" width="13.21875" style="1" customWidth="1"/>
    <col min="10741" max="10983" width="8.88671875" style="1"/>
    <col min="10984" max="10984" width="19.6640625" style="1" customWidth="1"/>
    <col min="10985" max="10985" width="30" style="1" customWidth="1"/>
    <col min="10986" max="10986" width="8.88671875" style="1"/>
    <col min="10987" max="10987" width="9.109375" style="1" customWidth="1"/>
    <col min="10988" max="10988" width="19.44140625" style="1" customWidth="1"/>
    <col min="10989" max="10989" width="11" style="1" customWidth="1"/>
    <col min="10990" max="10990" width="13.88671875" style="1" customWidth="1"/>
    <col min="10991" max="10991" width="11.109375" style="1" customWidth="1"/>
    <col min="10992" max="10992" width="16.6640625" style="1" bestFit="1" customWidth="1"/>
    <col min="10993" max="10993" width="16.5546875" style="1" customWidth="1"/>
    <col min="10994" max="10995" width="10.44140625" style="1" customWidth="1"/>
    <col min="10996" max="10996" width="13.21875" style="1" customWidth="1"/>
    <col min="10997" max="11239" width="8.88671875" style="1"/>
    <col min="11240" max="11240" width="19.6640625" style="1" customWidth="1"/>
    <col min="11241" max="11241" width="30" style="1" customWidth="1"/>
    <col min="11242" max="11242" width="8.88671875" style="1"/>
    <col min="11243" max="11243" width="9.109375" style="1" customWidth="1"/>
    <col min="11244" max="11244" width="19.44140625" style="1" customWidth="1"/>
    <col min="11245" max="11245" width="11" style="1" customWidth="1"/>
    <col min="11246" max="11246" width="13.88671875" style="1" customWidth="1"/>
    <col min="11247" max="11247" width="11.109375" style="1" customWidth="1"/>
    <col min="11248" max="11248" width="16.6640625" style="1" bestFit="1" customWidth="1"/>
    <col min="11249" max="11249" width="16.5546875" style="1" customWidth="1"/>
    <col min="11250" max="11251" width="10.44140625" style="1" customWidth="1"/>
    <col min="11252" max="11252" width="13.21875" style="1" customWidth="1"/>
    <col min="11253" max="11495" width="8.88671875" style="1"/>
    <col min="11496" max="11496" width="19.6640625" style="1" customWidth="1"/>
    <col min="11497" max="11497" width="30" style="1" customWidth="1"/>
    <col min="11498" max="11498" width="8.88671875" style="1"/>
    <col min="11499" max="11499" width="9.109375" style="1" customWidth="1"/>
    <col min="11500" max="11500" width="19.44140625" style="1" customWidth="1"/>
    <col min="11501" max="11501" width="11" style="1" customWidth="1"/>
    <col min="11502" max="11502" width="13.88671875" style="1" customWidth="1"/>
    <col min="11503" max="11503" width="11.109375" style="1" customWidth="1"/>
    <col min="11504" max="11504" width="16.6640625" style="1" bestFit="1" customWidth="1"/>
    <col min="11505" max="11505" width="16.5546875" style="1" customWidth="1"/>
    <col min="11506" max="11507" width="10.44140625" style="1" customWidth="1"/>
    <col min="11508" max="11508" width="13.21875" style="1" customWidth="1"/>
    <col min="11509" max="11751" width="8.88671875" style="1"/>
    <col min="11752" max="11752" width="19.6640625" style="1" customWidth="1"/>
    <col min="11753" max="11753" width="30" style="1" customWidth="1"/>
    <col min="11754" max="11754" width="8.88671875" style="1"/>
    <col min="11755" max="11755" width="9.109375" style="1" customWidth="1"/>
    <col min="11756" max="11756" width="19.44140625" style="1" customWidth="1"/>
    <col min="11757" max="11757" width="11" style="1" customWidth="1"/>
    <col min="11758" max="11758" width="13.88671875" style="1" customWidth="1"/>
    <col min="11759" max="11759" width="11.109375" style="1" customWidth="1"/>
    <col min="11760" max="11760" width="16.6640625" style="1" bestFit="1" customWidth="1"/>
    <col min="11761" max="11761" width="16.5546875" style="1" customWidth="1"/>
    <col min="11762" max="11763" width="10.44140625" style="1" customWidth="1"/>
    <col min="11764" max="11764" width="13.21875" style="1" customWidth="1"/>
    <col min="11765" max="12007" width="8.88671875" style="1"/>
    <col min="12008" max="12008" width="19.6640625" style="1" customWidth="1"/>
    <col min="12009" max="12009" width="30" style="1" customWidth="1"/>
    <col min="12010" max="12010" width="8.88671875" style="1"/>
    <col min="12011" max="12011" width="9.109375" style="1" customWidth="1"/>
    <col min="12012" max="12012" width="19.44140625" style="1" customWidth="1"/>
    <col min="12013" max="12013" width="11" style="1" customWidth="1"/>
    <col min="12014" max="12014" width="13.88671875" style="1" customWidth="1"/>
    <col min="12015" max="12015" width="11.109375" style="1" customWidth="1"/>
    <col min="12016" max="12016" width="16.6640625" style="1" bestFit="1" customWidth="1"/>
    <col min="12017" max="12017" width="16.5546875" style="1" customWidth="1"/>
    <col min="12018" max="12019" width="10.44140625" style="1" customWidth="1"/>
    <col min="12020" max="12020" width="13.21875" style="1" customWidth="1"/>
    <col min="12021" max="12263" width="8.88671875" style="1"/>
    <col min="12264" max="12264" width="19.6640625" style="1" customWidth="1"/>
    <col min="12265" max="12265" width="30" style="1" customWidth="1"/>
    <col min="12266" max="12266" width="8.88671875" style="1"/>
    <col min="12267" max="12267" width="9.109375" style="1" customWidth="1"/>
    <col min="12268" max="12268" width="19.44140625" style="1" customWidth="1"/>
    <col min="12269" max="12269" width="11" style="1" customWidth="1"/>
    <col min="12270" max="12270" width="13.88671875" style="1" customWidth="1"/>
    <col min="12271" max="12271" width="11.109375" style="1" customWidth="1"/>
    <col min="12272" max="12272" width="16.6640625" style="1" bestFit="1" customWidth="1"/>
    <col min="12273" max="12273" width="16.5546875" style="1" customWidth="1"/>
    <col min="12274" max="12275" width="10.44140625" style="1" customWidth="1"/>
    <col min="12276" max="12276" width="13.21875" style="1" customWidth="1"/>
    <col min="12277" max="12519" width="8.88671875" style="1"/>
    <col min="12520" max="12520" width="19.6640625" style="1" customWidth="1"/>
    <col min="12521" max="12521" width="30" style="1" customWidth="1"/>
    <col min="12522" max="12522" width="8.88671875" style="1"/>
    <col min="12523" max="12523" width="9.109375" style="1" customWidth="1"/>
    <col min="12524" max="12524" width="19.44140625" style="1" customWidth="1"/>
    <col min="12525" max="12525" width="11" style="1" customWidth="1"/>
    <col min="12526" max="12526" width="13.88671875" style="1" customWidth="1"/>
    <col min="12527" max="12527" width="11.109375" style="1" customWidth="1"/>
    <col min="12528" max="12528" width="16.6640625" style="1" bestFit="1" customWidth="1"/>
    <col min="12529" max="12529" width="16.5546875" style="1" customWidth="1"/>
    <col min="12530" max="12531" width="10.44140625" style="1" customWidth="1"/>
    <col min="12532" max="12532" width="13.21875" style="1" customWidth="1"/>
    <col min="12533" max="12775" width="8.88671875" style="1"/>
    <col min="12776" max="12776" width="19.6640625" style="1" customWidth="1"/>
    <col min="12777" max="12777" width="30" style="1" customWidth="1"/>
    <col min="12778" max="12778" width="8.88671875" style="1"/>
    <col min="12779" max="12779" width="9.109375" style="1" customWidth="1"/>
    <col min="12780" max="12780" width="19.44140625" style="1" customWidth="1"/>
    <col min="12781" max="12781" width="11" style="1" customWidth="1"/>
    <col min="12782" max="12782" width="13.88671875" style="1" customWidth="1"/>
    <col min="12783" max="12783" width="11.109375" style="1" customWidth="1"/>
    <col min="12784" max="12784" width="16.6640625" style="1" bestFit="1" customWidth="1"/>
    <col min="12785" max="12785" width="16.5546875" style="1" customWidth="1"/>
    <col min="12786" max="12787" width="10.44140625" style="1" customWidth="1"/>
    <col min="12788" max="12788" width="13.21875" style="1" customWidth="1"/>
    <col min="12789" max="13031" width="8.88671875" style="1"/>
    <col min="13032" max="13032" width="19.6640625" style="1" customWidth="1"/>
    <col min="13033" max="13033" width="30" style="1" customWidth="1"/>
    <col min="13034" max="13034" width="8.88671875" style="1"/>
    <col min="13035" max="13035" width="9.109375" style="1" customWidth="1"/>
    <col min="13036" max="13036" width="19.44140625" style="1" customWidth="1"/>
    <col min="13037" max="13037" width="11" style="1" customWidth="1"/>
    <col min="13038" max="13038" width="13.88671875" style="1" customWidth="1"/>
    <col min="13039" max="13039" width="11.109375" style="1" customWidth="1"/>
    <col min="13040" max="13040" width="16.6640625" style="1" bestFit="1" customWidth="1"/>
    <col min="13041" max="13041" width="16.5546875" style="1" customWidth="1"/>
    <col min="13042" max="13043" width="10.44140625" style="1" customWidth="1"/>
    <col min="13044" max="13044" width="13.21875" style="1" customWidth="1"/>
    <col min="13045" max="13287" width="8.88671875" style="1"/>
    <col min="13288" max="13288" width="19.6640625" style="1" customWidth="1"/>
    <col min="13289" max="13289" width="30" style="1" customWidth="1"/>
    <col min="13290" max="13290" width="8.88671875" style="1"/>
    <col min="13291" max="13291" width="9.109375" style="1" customWidth="1"/>
    <col min="13292" max="13292" width="19.44140625" style="1" customWidth="1"/>
    <col min="13293" max="13293" width="11" style="1" customWidth="1"/>
    <col min="13294" max="13294" width="13.88671875" style="1" customWidth="1"/>
    <col min="13295" max="13295" width="11.109375" style="1" customWidth="1"/>
    <col min="13296" max="13296" width="16.6640625" style="1" bestFit="1" customWidth="1"/>
    <col min="13297" max="13297" width="16.5546875" style="1" customWidth="1"/>
    <col min="13298" max="13299" width="10.44140625" style="1" customWidth="1"/>
    <col min="13300" max="13300" width="13.21875" style="1" customWidth="1"/>
    <col min="13301" max="13543" width="8.88671875" style="1"/>
    <col min="13544" max="13544" width="19.6640625" style="1" customWidth="1"/>
    <col min="13545" max="13545" width="30" style="1" customWidth="1"/>
    <col min="13546" max="13546" width="8.88671875" style="1"/>
    <col min="13547" max="13547" width="9.109375" style="1" customWidth="1"/>
    <col min="13548" max="13548" width="19.44140625" style="1" customWidth="1"/>
    <col min="13549" max="13549" width="11" style="1" customWidth="1"/>
    <col min="13550" max="13550" width="13.88671875" style="1" customWidth="1"/>
    <col min="13551" max="13551" width="11.109375" style="1" customWidth="1"/>
    <col min="13552" max="13552" width="16.6640625" style="1" bestFit="1" customWidth="1"/>
    <col min="13553" max="13553" width="16.5546875" style="1" customWidth="1"/>
    <col min="13554" max="13555" width="10.44140625" style="1" customWidth="1"/>
    <col min="13556" max="13556" width="13.21875" style="1" customWidth="1"/>
    <col min="13557" max="13799" width="8.88671875" style="1"/>
    <col min="13800" max="13800" width="19.6640625" style="1" customWidth="1"/>
    <col min="13801" max="13801" width="30" style="1" customWidth="1"/>
    <col min="13802" max="13802" width="8.88671875" style="1"/>
    <col min="13803" max="13803" width="9.109375" style="1" customWidth="1"/>
    <col min="13804" max="13804" width="19.44140625" style="1" customWidth="1"/>
    <col min="13805" max="13805" width="11" style="1" customWidth="1"/>
    <col min="13806" max="13806" width="13.88671875" style="1" customWidth="1"/>
    <col min="13807" max="13807" width="11.109375" style="1" customWidth="1"/>
    <col min="13808" max="13808" width="16.6640625" style="1" bestFit="1" customWidth="1"/>
    <col min="13809" max="13809" width="16.5546875" style="1" customWidth="1"/>
    <col min="13810" max="13811" width="10.44140625" style="1" customWidth="1"/>
    <col min="13812" max="13812" width="13.21875" style="1" customWidth="1"/>
    <col min="13813" max="14055" width="8.88671875" style="1"/>
    <col min="14056" max="14056" width="19.6640625" style="1" customWidth="1"/>
    <col min="14057" max="14057" width="30" style="1" customWidth="1"/>
    <col min="14058" max="14058" width="8.88671875" style="1"/>
    <col min="14059" max="14059" width="9.109375" style="1" customWidth="1"/>
    <col min="14060" max="14060" width="19.44140625" style="1" customWidth="1"/>
    <col min="14061" max="14061" width="11" style="1" customWidth="1"/>
    <col min="14062" max="14062" width="13.88671875" style="1" customWidth="1"/>
    <col min="14063" max="14063" width="11.109375" style="1" customWidth="1"/>
    <col min="14064" max="14064" width="16.6640625" style="1" bestFit="1" customWidth="1"/>
    <col min="14065" max="14065" width="16.5546875" style="1" customWidth="1"/>
    <col min="14066" max="14067" width="10.44140625" style="1" customWidth="1"/>
    <col min="14068" max="14068" width="13.21875" style="1" customWidth="1"/>
    <col min="14069" max="14311" width="8.88671875" style="1"/>
    <col min="14312" max="14312" width="19.6640625" style="1" customWidth="1"/>
    <col min="14313" max="14313" width="30" style="1" customWidth="1"/>
    <col min="14314" max="14314" width="8.88671875" style="1"/>
    <col min="14315" max="14315" width="9.109375" style="1" customWidth="1"/>
    <col min="14316" max="14316" width="19.44140625" style="1" customWidth="1"/>
    <col min="14317" max="14317" width="11" style="1" customWidth="1"/>
    <col min="14318" max="14318" width="13.88671875" style="1" customWidth="1"/>
    <col min="14319" max="14319" width="11.109375" style="1" customWidth="1"/>
    <col min="14320" max="14320" width="16.6640625" style="1" bestFit="1" customWidth="1"/>
    <col min="14321" max="14321" width="16.5546875" style="1" customWidth="1"/>
    <col min="14322" max="14323" width="10.44140625" style="1" customWidth="1"/>
    <col min="14324" max="14324" width="13.21875" style="1" customWidth="1"/>
    <col min="14325" max="14567" width="8.88671875" style="1"/>
    <col min="14568" max="14568" width="19.6640625" style="1" customWidth="1"/>
    <col min="14569" max="14569" width="30" style="1" customWidth="1"/>
    <col min="14570" max="14570" width="8.88671875" style="1"/>
    <col min="14571" max="14571" width="9.109375" style="1" customWidth="1"/>
    <col min="14572" max="14572" width="19.44140625" style="1" customWidth="1"/>
    <col min="14573" max="14573" width="11" style="1" customWidth="1"/>
    <col min="14574" max="14574" width="13.88671875" style="1" customWidth="1"/>
    <col min="14575" max="14575" width="11.109375" style="1" customWidth="1"/>
    <col min="14576" max="14576" width="16.6640625" style="1" bestFit="1" customWidth="1"/>
    <col min="14577" max="14577" width="16.5546875" style="1" customWidth="1"/>
    <col min="14578" max="14579" width="10.44140625" style="1" customWidth="1"/>
    <col min="14580" max="14580" width="13.21875" style="1" customWidth="1"/>
    <col min="14581" max="14823" width="8.88671875" style="1"/>
    <col min="14824" max="14824" width="19.6640625" style="1" customWidth="1"/>
    <col min="14825" max="14825" width="30" style="1" customWidth="1"/>
    <col min="14826" max="14826" width="8.88671875" style="1"/>
    <col min="14827" max="14827" width="9.109375" style="1" customWidth="1"/>
    <col min="14828" max="14828" width="19.44140625" style="1" customWidth="1"/>
    <col min="14829" max="14829" width="11" style="1" customWidth="1"/>
    <col min="14830" max="14830" width="13.88671875" style="1" customWidth="1"/>
    <col min="14831" max="14831" width="11.109375" style="1" customWidth="1"/>
    <col min="14832" max="14832" width="16.6640625" style="1" bestFit="1" customWidth="1"/>
    <col min="14833" max="14833" width="16.5546875" style="1" customWidth="1"/>
    <col min="14834" max="14835" width="10.44140625" style="1" customWidth="1"/>
    <col min="14836" max="14836" width="13.21875" style="1" customWidth="1"/>
    <col min="14837" max="15079" width="8.88671875" style="1"/>
    <col min="15080" max="15080" width="19.6640625" style="1" customWidth="1"/>
    <col min="15081" max="15081" width="30" style="1" customWidth="1"/>
    <col min="15082" max="15082" width="8.88671875" style="1"/>
    <col min="15083" max="15083" width="9.109375" style="1" customWidth="1"/>
    <col min="15084" max="15084" width="19.44140625" style="1" customWidth="1"/>
    <col min="15085" max="15085" width="11" style="1" customWidth="1"/>
    <col min="15086" max="15086" width="13.88671875" style="1" customWidth="1"/>
    <col min="15087" max="15087" width="11.109375" style="1" customWidth="1"/>
    <col min="15088" max="15088" width="16.6640625" style="1" bestFit="1" customWidth="1"/>
    <col min="15089" max="15089" width="16.5546875" style="1" customWidth="1"/>
    <col min="15090" max="15091" width="10.44140625" style="1" customWidth="1"/>
    <col min="15092" max="15092" width="13.21875" style="1" customWidth="1"/>
    <col min="15093" max="15335" width="8.88671875" style="1"/>
    <col min="15336" max="15336" width="19.6640625" style="1" customWidth="1"/>
    <col min="15337" max="15337" width="30" style="1" customWidth="1"/>
    <col min="15338" max="15338" width="8.88671875" style="1"/>
    <col min="15339" max="15339" width="9.109375" style="1" customWidth="1"/>
    <col min="15340" max="15340" width="19.44140625" style="1" customWidth="1"/>
    <col min="15341" max="15341" width="11" style="1" customWidth="1"/>
    <col min="15342" max="15342" width="13.88671875" style="1" customWidth="1"/>
    <col min="15343" max="15343" width="11.109375" style="1" customWidth="1"/>
    <col min="15344" max="15344" width="16.6640625" style="1" bestFit="1" customWidth="1"/>
    <col min="15345" max="15345" width="16.5546875" style="1" customWidth="1"/>
    <col min="15346" max="15347" width="10.44140625" style="1" customWidth="1"/>
    <col min="15348" max="15348" width="13.21875" style="1" customWidth="1"/>
    <col min="15349" max="15591" width="8.88671875" style="1"/>
    <col min="15592" max="15592" width="19.6640625" style="1" customWidth="1"/>
    <col min="15593" max="15593" width="30" style="1" customWidth="1"/>
    <col min="15594" max="15594" width="8.88671875" style="1"/>
    <col min="15595" max="15595" width="9.109375" style="1" customWidth="1"/>
    <col min="15596" max="15596" width="19.44140625" style="1" customWidth="1"/>
    <col min="15597" max="15597" width="11" style="1" customWidth="1"/>
    <col min="15598" max="15598" width="13.88671875" style="1" customWidth="1"/>
    <col min="15599" max="15599" width="11.109375" style="1" customWidth="1"/>
    <col min="15600" max="15600" width="16.6640625" style="1" bestFit="1" customWidth="1"/>
    <col min="15601" max="15601" width="16.5546875" style="1" customWidth="1"/>
    <col min="15602" max="15603" width="10.44140625" style="1" customWidth="1"/>
    <col min="15604" max="15604" width="13.21875" style="1" customWidth="1"/>
    <col min="15605" max="15847" width="8.88671875" style="1"/>
    <col min="15848" max="15848" width="19.6640625" style="1" customWidth="1"/>
    <col min="15849" max="15849" width="30" style="1" customWidth="1"/>
    <col min="15850" max="15850" width="8.88671875" style="1"/>
    <col min="15851" max="15851" width="9.109375" style="1" customWidth="1"/>
    <col min="15852" max="15852" width="19.44140625" style="1" customWidth="1"/>
    <col min="15853" max="15853" width="11" style="1" customWidth="1"/>
    <col min="15854" max="15854" width="13.88671875" style="1" customWidth="1"/>
    <col min="15855" max="15855" width="11.109375" style="1" customWidth="1"/>
    <col min="15856" max="15856" width="16.6640625" style="1" bestFit="1" customWidth="1"/>
    <col min="15857" max="15857" width="16.5546875" style="1" customWidth="1"/>
    <col min="15858" max="15859" width="10.44140625" style="1" customWidth="1"/>
    <col min="15860" max="15860" width="13.21875" style="1" customWidth="1"/>
    <col min="15861" max="16103" width="8.88671875" style="1"/>
    <col min="16104" max="16104" width="19.6640625" style="1" customWidth="1"/>
    <col min="16105" max="16105" width="30" style="1" customWidth="1"/>
    <col min="16106" max="16106" width="8.88671875" style="1"/>
    <col min="16107" max="16107" width="9.109375" style="1" customWidth="1"/>
    <col min="16108" max="16108" width="19.44140625" style="1" customWidth="1"/>
    <col min="16109" max="16109" width="11" style="1" customWidth="1"/>
    <col min="16110" max="16110" width="13.88671875" style="1" customWidth="1"/>
    <col min="16111" max="16111" width="11.109375" style="1" customWidth="1"/>
    <col min="16112" max="16112" width="16.6640625" style="1" bestFit="1" customWidth="1"/>
    <col min="16113" max="16113" width="16.5546875" style="1" customWidth="1"/>
    <col min="16114" max="16115" width="10.44140625" style="1" customWidth="1"/>
    <col min="16116" max="16116" width="13.21875" style="1" customWidth="1"/>
    <col min="16117" max="16365" width="8.88671875" style="1"/>
    <col min="16366" max="16384" width="10" style="1" customWidth="1"/>
  </cols>
  <sheetData>
    <row r="1" spans="1:1005" s="2" customFormat="1" ht="21" x14ac:dyDescent="0.25">
      <c r="A1" s="48" t="s">
        <v>41</v>
      </c>
      <c r="B1" s="48"/>
      <c r="C1" s="48"/>
      <c r="D1" s="48"/>
      <c r="E1" s="48"/>
      <c r="F1" s="4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</row>
    <row r="3" spans="1:1005" customFormat="1" ht="14.4" x14ac:dyDescent="0.3">
      <c r="A3" s="49" t="s">
        <v>0</v>
      </c>
      <c r="B3" s="50"/>
      <c r="C3" s="50"/>
      <c r="D3" s="50"/>
      <c r="E3" s="50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</row>
    <row r="4" spans="1:1005" s="7" customFormat="1" ht="20.399999999999999" customHeight="1" x14ac:dyDescent="0.25">
      <c r="A4" s="5" t="s">
        <v>1</v>
      </c>
      <c r="B4" s="6"/>
      <c r="E4" s="8"/>
      <c r="F4" s="9"/>
    </row>
    <row r="5" spans="1:1005" s="11" customFormat="1" ht="26.4" x14ac:dyDescent="0.2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</row>
    <row r="6" spans="1:1005" s="14" customFormat="1" ht="13.8" x14ac:dyDescent="0.25">
      <c r="A6" s="12"/>
      <c r="B6" s="13"/>
      <c r="C6" s="13"/>
      <c r="D6" s="13"/>
      <c r="E6" s="13"/>
      <c r="F6" s="13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</row>
    <row r="7" spans="1:1005" s="19" customFormat="1" ht="16.2" x14ac:dyDescent="0.3">
      <c r="A7" s="15" t="str">
        <f>IF(ISBLANK(D7),"",COUNTA(D7:D$20))</f>
        <v/>
      </c>
      <c r="B7" s="16" t="s">
        <v>8</v>
      </c>
      <c r="C7" s="17"/>
      <c r="D7" s="17"/>
      <c r="E7" s="18"/>
      <c r="F7" s="18"/>
    </row>
    <row r="8" spans="1:1005" s="26" customFormat="1" ht="18.600000000000001" customHeight="1" x14ac:dyDescent="0.3">
      <c r="A8" s="20">
        <f>IF(ISBLANK(D8),"",COUNTA(D$8:D8))</f>
        <v>1</v>
      </c>
      <c r="B8" s="21" t="s">
        <v>9</v>
      </c>
      <c r="C8" s="22" t="s">
        <v>10</v>
      </c>
      <c r="D8" s="22">
        <f>D9+D10</f>
        <v>45.03</v>
      </c>
      <c r="E8" s="23"/>
      <c r="F8" s="23">
        <f>D8*E8</f>
        <v>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  <c r="NE8" s="25"/>
      <c r="NF8" s="25"/>
      <c r="NG8" s="25"/>
      <c r="NH8" s="25"/>
      <c r="NI8" s="25"/>
      <c r="NJ8" s="25"/>
      <c r="NK8" s="25"/>
      <c r="NL8" s="25"/>
      <c r="NM8" s="25"/>
      <c r="NN8" s="25"/>
      <c r="NO8" s="25"/>
      <c r="NP8" s="25"/>
      <c r="NQ8" s="25"/>
      <c r="NR8" s="25"/>
      <c r="NS8" s="25"/>
      <c r="NT8" s="25"/>
      <c r="NU8" s="25"/>
      <c r="NV8" s="25"/>
      <c r="NW8" s="25"/>
      <c r="NX8" s="25"/>
      <c r="NY8" s="25"/>
      <c r="NZ8" s="25"/>
      <c r="OA8" s="25"/>
      <c r="OB8" s="25"/>
      <c r="OC8" s="25"/>
      <c r="OD8" s="25"/>
      <c r="OE8" s="25"/>
      <c r="OF8" s="25"/>
      <c r="OG8" s="25"/>
      <c r="OH8" s="25"/>
      <c r="OI8" s="25"/>
      <c r="OJ8" s="25"/>
      <c r="OK8" s="25"/>
      <c r="OL8" s="25"/>
      <c r="OM8" s="25"/>
      <c r="ON8" s="25"/>
      <c r="OO8" s="25"/>
      <c r="OP8" s="25"/>
      <c r="OQ8" s="25"/>
      <c r="OR8" s="25"/>
      <c r="OS8" s="25"/>
      <c r="OT8" s="25"/>
      <c r="OU8" s="25"/>
      <c r="OV8" s="25"/>
      <c r="OW8" s="25"/>
      <c r="OX8" s="25"/>
      <c r="OY8" s="25"/>
      <c r="OZ8" s="25"/>
      <c r="PA8" s="25"/>
      <c r="PB8" s="25"/>
      <c r="PC8" s="25"/>
      <c r="PD8" s="25"/>
      <c r="PE8" s="25"/>
      <c r="PF8" s="25"/>
      <c r="PG8" s="25"/>
      <c r="PH8" s="25"/>
      <c r="PI8" s="25"/>
      <c r="PJ8" s="25"/>
      <c r="PK8" s="25"/>
      <c r="PL8" s="25"/>
      <c r="PM8" s="25"/>
      <c r="PN8" s="25"/>
      <c r="PO8" s="25"/>
      <c r="PP8" s="25"/>
      <c r="PQ8" s="25"/>
      <c r="PR8" s="25"/>
      <c r="PS8" s="25"/>
      <c r="PT8" s="25"/>
      <c r="PU8" s="25"/>
      <c r="PV8" s="25"/>
      <c r="PW8" s="25"/>
      <c r="PX8" s="25"/>
      <c r="PY8" s="25"/>
      <c r="PZ8" s="25"/>
      <c r="QA8" s="25"/>
      <c r="QB8" s="25"/>
      <c r="QC8" s="25"/>
      <c r="QD8" s="25"/>
      <c r="QE8" s="25"/>
      <c r="QF8" s="25"/>
      <c r="QG8" s="25"/>
      <c r="QH8" s="25"/>
      <c r="QI8" s="25"/>
      <c r="QJ8" s="25"/>
      <c r="QK8" s="25"/>
      <c r="QL8" s="25"/>
      <c r="QM8" s="25"/>
      <c r="QN8" s="25"/>
      <c r="QO8" s="25"/>
      <c r="QP8" s="25"/>
      <c r="QQ8" s="25"/>
      <c r="QR8" s="25"/>
      <c r="QS8" s="25"/>
      <c r="QT8" s="25"/>
      <c r="QU8" s="25"/>
      <c r="QV8" s="25"/>
      <c r="QW8" s="25"/>
      <c r="QX8" s="25"/>
      <c r="QY8" s="25"/>
      <c r="QZ8" s="25"/>
      <c r="RA8" s="25"/>
      <c r="RB8" s="25"/>
      <c r="RC8" s="25"/>
      <c r="RD8" s="25"/>
      <c r="RE8" s="25"/>
      <c r="RF8" s="25"/>
      <c r="RG8" s="25"/>
      <c r="RH8" s="25"/>
      <c r="RI8" s="25"/>
      <c r="RJ8" s="25"/>
      <c r="RK8" s="25"/>
      <c r="RL8" s="25"/>
      <c r="RM8" s="25"/>
      <c r="RN8" s="25"/>
      <c r="RO8" s="25"/>
      <c r="RP8" s="25"/>
      <c r="RQ8" s="25"/>
      <c r="RR8" s="25"/>
      <c r="RS8" s="25"/>
      <c r="RT8" s="25"/>
      <c r="RU8" s="25"/>
      <c r="RV8" s="25"/>
      <c r="RW8" s="25"/>
      <c r="RX8" s="25"/>
      <c r="RY8" s="25"/>
      <c r="RZ8" s="25"/>
      <c r="SA8" s="25"/>
      <c r="SB8" s="25"/>
      <c r="SC8" s="25"/>
      <c r="SD8" s="25"/>
      <c r="SE8" s="25"/>
      <c r="SF8" s="25"/>
      <c r="SG8" s="25"/>
      <c r="SH8" s="25"/>
      <c r="SI8" s="25"/>
      <c r="SJ8" s="25"/>
      <c r="SK8" s="25"/>
      <c r="SL8" s="25"/>
      <c r="SM8" s="25"/>
      <c r="SN8" s="25"/>
      <c r="SO8" s="25"/>
      <c r="SP8" s="25"/>
      <c r="SQ8" s="25"/>
      <c r="SR8" s="25"/>
      <c r="SS8" s="25"/>
      <c r="ST8" s="25"/>
      <c r="SU8" s="25"/>
      <c r="SV8" s="25"/>
      <c r="SW8" s="25"/>
      <c r="SX8" s="25"/>
      <c r="SY8" s="25"/>
      <c r="SZ8" s="25"/>
      <c r="TA8" s="25"/>
      <c r="TB8" s="25"/>
      <c r="TC8" s="25"/>
      <c r="TD8" s="25"/>
      <c r="TE8" s="25"/>
      <c r="TF8" s="25"/>
      <c r="TG8" s="25"/>
      <c r="TH8" s="25"/>
      <c r="TI8" s="25"/>
      <c r="TJ8" s="25"/>
      <c r="TK8" s="25"/>
      <c r="TL8" s="25"/>
      <c r="TM8" s="25"/>
      <c r="TN8" s="25"/>
      <c r="TO8" s="25"/>
      <c r="TP8" s="25"/>
      <c r="TQ8" s="25"/>
      <c r="TR8" s="25"/>
      <c r="TS8" s="25"/>
      <c r="TT8" s="25"/>
      <c r="TU8" s="25"/>
      <c r="TV8" s="25"/>
      <c r="TW8" s="25"/>
      <c r="TX8" s="25"/>
      <c r="TY8" s="25"/>
      <c r="TZ8" s="25"/>
      <c r="UA8" s="25"/>
      <c r="UB8" s="25"/>
      <c r="UC8" s="25"/>
      <c r="UD8" s="25"/>
      <c r="UE8" s="25"/>
      <c r="UF8" s="25"/>
      <c r="UG8" s="25"/>
      <c r="UH8" s="25"/>
      <c r="UI8" s="25"/>
      <c r="UJ8" s="25"/>
      <c r="UK8" s="25"/>
      <c r="UL8" s="25"/>
      <c r="UM8" s="25"/>
      <c r="UN8" s="25"/>
      <c r="UO8" s="25"/>
      <c r="UP8" s="25"/>
      <c r="UQ8" s="25"/>
      <c r="UR8" s="25"/>
      <c r="US8" s="25"/>
      <c r="UT8" s="25"/>
      <c r="UU8" s="25"/>
      <c r="UV8" s="25"/>
      <c r="UW8" s="25"/>
      <c r="UX8" s="25"/>
      <c r="UY8" s="25"/>
      <c r="UZ8" s="25"/>
      <c r="VA8" s="25"/>
      <c r="VB8" s="25"/>
      <c r="VC8" s="25"/>
      <c r="VD8" s="25"/>
      <c r="VE8" s="25"/>
      <c r="VF8" s="25"/>
      <c r="VG8" s="25"/>
      <c r="VH8" s="25"/>
      <c r="VI8" s="25"/>
      <c r="VJ8" s="25"/>
      <c r="VK8" s="25"/>
      <c r="VL8" s="25"/>
      <c r="VM8" s="25"/>
      <c r="VN8" s="25"/>
      <c r="VO8" s="25"/>
      <c r="VP8" s="25"/>
      <c r="VQ8" s="25"/>
      <c r="VR8" s="25"/>
      <c r="VS8" s="25"/>
      <c r="VT8" s="25"/>
      <c r="VU8" s="25"/>
      <c r="VV8" s="25"/>
      <c r="VW8" s="25"/>
      <c r="VX8" s="25"/>
      <c r="VY8" s="25"/>
      <c r="VZ8" s="25"/>
      <c r="WA8" s="25"/>
      <c r="WB8" s="25"/>
      <c r="WC8" s="25"/>
      <c r="WD8" s="25"/>
      <c r="WE8" s="25"/>
      <c r="WF8" s="25"/>
      <c r="WG8" s="25"/>
      <c r="WH8" s="25"/>
      <c r="WI8" s="25"/>
      <c r="WJ8" s="25"/>
      <c r="WK8" s="25"/>
      <c r="WL8" s="25"/>
      <c r="WM8" s="25"/>
      <c r="WN8" s="25"/>
      <c r="WO8" s="25"/>
      <c r="WP8" s="25"/>
      <c r="WQ8" s="25"/>
      <c r="WR8" s="25"/>
      <c r="WS8" s="25"/>
      <c r="WT8" s="25"/>
      <c r="WU8" s="25"/>
      <c r="WV8" s="25"/>
      <c r="WW8" s="25"/>
      <c r="WX8" s="25"/>
      <c r="WY8" s="25"/>
      <c r="WZ8" s="25"/>
      <c r="XA8" s="25"/>
      <c r="XB8" s="25"/>
      <c r="XC8" s="25"/>
      <c r="XD8" s="25"/>
      <c r="XE8" s="25"/>
      <c r="XF8" s="25"/>
      <c r="XG8" s="25"/>
      <c r="XH8" s="25"/>
      <c r="XI8" s="25"/>
      <c r="XJ8" s="25"/>
      <c r="XK8" s="25"/>
      <c r="XL8" s="25"/>
      <c r="XM8" s="25"/>
      <c r="XN8" s="25"/>
      <c r="XO8" s="25"/>
      <c r="XP8" s="25"/>
      <c r="XQ8" s="25"/>
      <c r="XR8" s="25"/>
      <c r="XS8" s="25"/>
      <c r="XT8" s="25"/>
      <c r="XU8" s="25"/>
      <c r="XV8" s="25"/>
      <c r="XW8" s="25"/>
      <c r="XX8" s="25"/>
      <c r="XY8" s="25"/>
      <c r="XZ8" s="25"/>
      <c r="YA8" s="25"/>
      <c r="YB8" s="25"/>
      <c r="YC8" s="25"/>
      <c r="YD8" s="25"/>
      <c r="YE8" s="25"/>
      <c r="YF8" s="25"/>
      <c r="YG8" s="25"/>
      <c r="YH8" s="25"/>
      <c r="YI8" s="25"/>
      <c r="YJ8" s="25"/>
      <c r="YK8" s="25"/>
      <c r="YL8" s="25"/>
      <c r="YM8" s="25"/>
      <c r="YN8" s="25"/>
      <c r="YO8" s="25"/>
      <c r="YP8" s="25"/>
      <c r="YQ8" s="25"/>
      <c r="YR8" s="25"/>
      <c r="YS8" s="25"/>
      <c r="YT8" s="25"/>
      <c r="YU8" s="25"/>
      <c r="YV8" s="25"/>
      <c r="YW8" s="25"/>
      <c r="YX8" s="25"/>
      <c r="YY8" s="25"/>
      <c r="YZ8" s="25"/>
      <c r="ZA8" s="25"/>
      <c r="ZB8" s="25"/>
      <c r="ZC8" s="25"/>
      <c r="ZD8" s="25"/>
      <c r="ZE8" s="25"/>
      <c r="ZF8" s="25"/>
      <c r="ZG8" s="25"/>
      <c r="ZH8" s="25"/>
      <c r="ZI8" s="25"/>
      <c r="ZJ8" s="25"/>
      <c r="ZK8" s="25"/>
      <c r="ZL8" s="25"/>
      <c r="ZM8" s="25"/>
      <c r="ZN8" s="25"/>
      <c r="ZO8" s="25"/>
      <c r="ZP8" s="25"/>
      <c r="ZQ8" s="25"/>
      <c r="ZR8" s="25"/>
      <c r="ZS8" s="25"/>
      <c r="ZT8" s="25"/>
      <c r="ZU8" s="25"/>
      <c r="ZV8" s="25"/>
      <c r="ZW8" s="25"/>
      <c r="ZX8" s="25"/>
      <c r="ZY8" s="25"/>
      <c r="ZZ8" s="25"/>
      <c r="AAA8" s="25"/>
      <c r="AAB8" s="25"/>
      <c r="AAC8" s="25"/>
      <c r="AAD8" s="25"/>
      <c r="AAE8" s="25"/>
      <c r="AAF8" s="25"/>
      <c r="AAG8" s="25"/>
      <c r="AAH8" s="25"/>
      <c r="AAI8" s="25"/>
      <c r="AAJ8" s="25"/>
      <c r="AAK8" s="25"/>
      <c r="AAL8" s="25"/>
      <c r="AAM8" s="25"/>
      <c r="AAN8" s="25"/>
      <c r="AAO8" s="25"/>
      <c r="AAP8" s="25"/>
      <c r="AAQ8" s="25"/>
      <c r="AAR8" s="25"/>
      <c r="AAS8" s="25"/>
      <c r="AAT8" s="25"/>
      <c r="AAU8" s="25"/>
      <c r="AAV8" s="25"/>
      <c r="AAW8" s="25"/>
      <c r="AAX8" s="25"/>
      <c r="AAY8" s="25"/>
      <c r="AAZ8" s="25"/>
      <c r="ABA8" s="25"/>
      <c r="ABB8" s="25"/>
      <c r="ABC8" s="25"/>
      <c r="ABD8" s="25"/>
      <c r="ABE8" s="25"/>
      <c r="ABF8" s="25"/>
      <c r="ABG8" s="25"/>
      <c r="ABH8" s="25"/>
      <c r="ABI8" s="25"/>
      <c r="ABJ8" s="25"/>
      <c r="ABK8" s="25"/>
      <c r="ABL8" s="25"/>
      <c r="ABM8" s="25"/>
      <c r="ABN8" s="25"/>
      <c r="ABO8" s="25"/>
      <c r="ABP8" s="25"/>
      <c r="ABQ8" s="25"/>
      <c r="ABR8" s="25"/>
      <c r="ABS8" s="25"/>
      <c r="ABT8" s="25"/>
      <c r="ABU8" s="25"/>
      <c r="ABV8" s="25"/>
      <c r="ABW8" s="25"/>
      <c r="ABX8" s="25"/>
      <c r="ABY8" s="25"/>
      <c r="ABZ8" s="25"/>
      <c r="ACA8" s="25"/>
      <c r="ACB8" s="25"/>
      <c r="ACC8" s="25"/>
      <c r="ACD8" s="25"/>
      <c r="ACE8" s="25"/>
      <c r="ACF8" s="25"/>
      <c r="ACG8" s="25"/>
      <c r="ACH8" s="25"/>
      <c r="ACI8" s="25"/>
      <c r="ACJ8" s="25"/>
      <c r="ACK8" s="25"/>
      <c r="ACL8" s="25"/>
      <c r="ACM8" s="25"/>
      <c r="ACN8" s="25"/>
      <c r="ACO8" s="25"/>
      <c r="ACP8" s="25"/>
      <c r="ACQ8" s="25"/>
      <c r="ACR8" s="25"/>
      <c r="ACS8" s="25"/>
      <c r="ACT8" s="25"/>
      <c r="ACU8" s="25"/>
      <c r="ACV8" s="25"/>
      <c r="ACW8" s="25"/>
      <c r="ACX8" s="25"/>
      <c r="ACY8" s="25"/>
      <c r="ACZ8" s="25"/>
      <c r="ADA8" s="25"/>
      <c r="ADB8" s="25"/>
      <c r="ADC8" s="25"/>
      <c r="ADD8" s="25"/>
      <c r="ADE8" s="25"/>
      <c r="ADF8" s="25"/>
      <c r="ADG8" s="25"/>
      <c r="ADH8" s="25"/>
      <c r="ADI8" s="25"/>
      <c r="ADJ8" s="25"/>
      <c r="ADK8" s="25"/>
      <c r="ADL8" s="25"/>
      <c r="ADM8" s="25"/>
      <c r="ADN8" s="25"/>
      <c r="ADO8" s="25"/>
      <c r="ADP8" s="25"/>
      <c r="ADQ8" s="25"/>
      <c r="ADR8" s="25"/>
      <c r="ADS8" s="25"/>
      <c r="ADT8" s="25"/>
      <c r="ADU8" s="25"/>
      <c r="ADV8" s="25"/>
      <c r="ADW8" s="25"/>
      <c r="ADX8" s="25"/>
      <c r="ADY8" s="25"/>
      <c r="ADZ8" s="25"/>
      <c r="AEA8" s="25"/>
      <c r="AEB8" s="25"/>
      <c r="AEC8" s="25"/>
      <c r="AED8" s="25"/>
      <c r="AEE8" s="25"/>
      <c r="AEF8" s="25"/>
      <c r="AEG8" s="25"/>
      <c r="AEH8" s="25"/>
      <c r="AEI8" s="25"/>
      <c r="AEJ8" s="25"/>
      <c r="AEK8" s="25"/>
      <c r="AEL8" s="25"/>
      <c r="AEM8" s="25"/>
      <c r="AEN8" s="25"/>
      <c r="AEO8" s="25"/>
      <c r="AEP8" s="25"/>
      <c r="AEQ8" s="25"/>
      <c r="AER8" s="25"/>
      <c r="AES8" s="25"/>
      <c r="AET8" s="25"/>
      <c r="AEU8" s="25"/>
      <c r="AEV8" s="25"/>
      <c r="AEW8" s="25"/>
      <c r="AEX8" s="25"/>
      <c r="AEY8" s="25"/>
      <c r="AEZ8" s="25"/>
      <c r="AFA8" s="25"/>
      <c r="AFB8" s="25"/>
      <c r="AFC8" s="25"/>
      <c r="AFD8" s="25"/>
      <c r="AFE8" s="25"/>
      <c r="AFF8" s="25"/>
      <c r="AFG8" s="25"/>
      <c r="AFH8" s="25"/>
      <c r="AFI8" s="25"/>
      <c r="AFJ8" s="25"/>
      <c r="AFK8" s="25"/>
      <c r="AFL8" s="25"/>
      <c r="AFM8" s="25"/>
      <c r="AFN8" s="25"/>
      <c r="AFO8" s="25"/>
      <c r="AFP8" s="25"/>
      <c r="AFQ8" s="25"/>
      <c r="AFR8" s="25"/>
      <c r="AFS8" s="25"/>
      <c r="AFT8" s="25"/>
      <c r="AFU8" s="25"/>
      <c r="AFV8" s="25"/>
      <c r="AFW8" s="25"/>
      <c r="AFX8" s="25"/>
      <c r="AFY8" s="25"/>
      <c r="AFZ8" s="25"/>
      <c r="AGA8" s="25"/>
      <c r="AGB8" s="25"/>
      <c r="AGC8" s="25"/>
      <c r="AGD8" s="25"/>
      <c r="AGE8" s="25"/>
      <c r="AGF8" s="25"/>
      <c r="AGG8" s="25"/>
      <c r="AGH8" s="25"/>
      <c r="AGI8" s="25"/>
      <c r="AGJ8" s="25"/>
      <c r="AGK8" s="25"/>
      <c r="AGL8" s="25"/>
      <c r="AGM8" s="25"/>
      <c r="AGN8" s="25"/>
      <c r="AGO8" s="25"/>
      <c r="AGP8" s="25"/>
      <c r="AGQ8" s="25"/>
      <c r="AGR8" s="25"/>
      <c r="AGS8" s="25"/>
      <c r="AGT8" s="25"/>
      <c r="AGU8" s="25"/>
      <c r="AGV8" s="25"/>
      <c r="AGW8" s="25"/>
      <c r="AGX8" s="25"/>
      <c r="AGY8" s="25"/>
      <c r="AGZ8" s="25"/>
      <c r="AHA8" s="25"/>
      <c r="AHB8" s="25"/>
      <c r="AHC8" s="25"/>
      <c r="AHD8" s="25"/>
      <c r="AHE8" s="25"/>
      <c r="AHF8" s="25"/>
      <c r="AHG8" s="25"/>
      <c r="AHH8" s="25"/>
      <c r="AHI8" s="25"/>
      <c r="AHJ8" s="25"/>
      <c r="AHK8" s="25"/>
      <c r="AHL8" s="25"/>
      <c r="AHM8" s="25"/>
      <c r="AHN8" s="25"/>
      <c r="AHO8" s="25"/>
      <c r="AHP8" s="25"/>
      <c r="AHQ8" s="25"/>
      <c r="AHR8" s="25"/>
      <c r="AHS8" s="25"/>
      <c r="AHT8" s="25"/>
      <c r="AHU8" s="25"/>
      <c r="AHV8" s="25"/>
      <c r="AHW8" s="25"/>
      <c r="AHX8" s="25"/>
      <c r="AHY8" s="25"/>
      <c r="AHZ8" s="25"/>
      <c r="AIA8" s="25"/>
      <c r="AIB8" s="25"/>
      <c r="AIC8" s="25"/>
      <c r="AID8" s="25"/>
      <c r="AIE8" s="25"/>
      <c r="AIF8" s="25"/>
      <c r="AIG8" s="25"/>
      <c r="AIH8" s="25"/>
      <c r="AII8" s="25"/>
      <c r="AIJ8" s="25"/>
      <c r="AIK8" s="25"/>
      <c r="AIL8" s="25"/>
      <c r="AIM8" s="25"/>
      <c r="AIN8" s="25"/>
      <c r="AIO8" s="25"/>
      <c r="AIP8" s="25"/>
      <c r="AIQ8" s="25"/>
      <c r="AIR8" s="25"/>
      <c r="AIS8" s="25"/>
      <c r="AIT8" s="25"/>
      <c r="AIU8" s="25"/>
      <c r="AIV8" s="25"/>
      <c r="AIW8" s="25"/>
      <c r="AIX8" s="25"/>
      <c r="AIY8" s="25"/>
      <c r="AIZ8" s="25"/>
      <c r="AJA8" s="25"/>
      <c r="AJB8" s="25"/>
      <c r="AJC8" s="25"/>
      <c r="AJD8" s="25"/>
      <c r="AJE8" s="25"/>
      <c r="AJF8" s="25"/>
      <c r="AJG8" s="25"/>
      <c r="AJH8" s="25"/>
      <c r="AJI8" s="25"/>
      <c r="AJJ8" s="25"/>
      <c r="AJK8" s="25"/>
      <c r="AJL8" s="25"/>
      <c r="AJM8" s="25"/>
      <c r="AJN8" s="25"/>
      <c r="AJO8" s="25"/>
      <c r="AJP8" s="25"/>
      <c r="AJQ8" s="25"/>
      <c r="AJR8" s="25"/>
      <c r="AJS8" s="25"/>
      <c r="AJT8" s="25"/>
      <c r="AJU8" s="25"/>
      <c r="AJV8" s="25"/>
      <c r="AJW8" s="25"/>
      <c r="AJX8" s="25"/>
      <c r="AJY8" s="25"/>
      <c r="AJZ8" s="25"/>
      <c r="AKA8" s="25"/>
      <c r="AKB8" s="25"/>
      <c r="AKC8" s="25"/>
      <c r="AKD8" s="25"/>
      <c r="AKE8" s="25"/>
      <c r="AKF8" s="25"/>
      <c r="AKG8" s="25"/>
      <c r="AKH8" s="25"/>
      <c r="AKI8" s="25"/>
      <c r="AKJ8" s="25"/>
      <c r="AKK8" s="25"/>
      <c r="AKL8" s="25"/>
      <c r="AKM8" s="25"/>
      <c r="AKN8" s="25"/>
      <c r="AKO8" s="25"/>
      <c r="AKP8" s="25"/>
      <c r="AKQ8" s="25"/>
      <c r="AKR8" s="25"/>
      <c r="AKS8" s="25"/>
      <c r="AKT8" s="25"/>
      <c r="AKU8" s="25"/>
      <c r="AKV8" s="25"/>
      <c r="AKW8" s="25"/>
      <c r="AKX8" s="25"/>
      <c r="AKY8" s="25"/>
      <c r="AKZ8" s="25"/>
      <c r="ALA8" s="25"/>
      <c r="ALB8" s="25"/>
      <c r="ALC8" s="25"/>
      <c r="ALD8" s="25"/>
      <c r="ALE8" s="25"/>
      <c r="ALF8" s="25"/>
      <c r="ALG8" s="25"/>
      <c r="ALH8" s="25"/>
    </row>
    <row r="9" spans="1:1005" s="28" customFormat="1" ht="18.600000000000001" customHeight="1" x14ac:dyDescent="0.3">
      <c r="A9" s="20">
        <f>IF(ISBLANK(D9),"",COUNTA(D$8:D9))</f>
        <v>2</v>
      </c>
      <c r="B9" s="21" t="s">
        <v>29</v>
      </c>
      <c r="C9" s="22" t="s">
        <v>10</v>
      </c>
      <c r="D9" s="22">
        <f>40.97</f>
        <v>40.97</v>
      </c>
      <c r="E9" s="23"/>
      <c r="F9" s="23">
        <f t="shared" ref="F9:F45" si="0">D9*E9</f>
        <v>0</v>
      </c>
      <c r="G9" s="27"/>
      <c r="H9" s="27"/>
      <c r="I9" s="27"/>
      <c r="J9" s="27"/>
      <c r="K9" s="27"/>
      <c r="L9" s="27"/>
      <c r="M9" s="27"/>
      <c r="N9" s="27"/>
      <c r="O9" s="27"/>
    </row>
    <row r="10" spans="1:1005" s="28" customFormat="1" ht="18.600000000000001" customHeight="1" x14ac:dyDescent="0.3">
      <c r="A10" s="20">
        <f>IF(ISBLANK(D10),"",COUNTA(D$8:D10))</f>
        <v>3</v>
      </c>
      <c r="B10" s="21" t="s">
        <v>30</v>
      </c>
      <c r="C10" s="22" t="s">
        <v>10</v>
      </c>
      <c r="D10" s="22">
        <f>4.06</f>
        <v>4.0599999999999996</v>
      </c>
      <c r="E10" s="23"/>
      <c r="F10" s="23">
        <f t="shared" si="0"/>
        <v>0</v>
      </c>
      <c r="G10" s="27"/>
      <c r="H10" s="27"/>
      <c r="I10" s="27"/>
      <c r="J10" s="27"/>
      <c r="K10" s="27"/>
      <c r="L10" s="27"/>
      <c r="M10" s="27"/>
      <c r="N10" s="27"/>
      <c r="O10" s="27"/>
    </row>
    <row r="11" spans="1:1005" s="28" customFormat="1" ht="18.600000000000001" customHeight="1" x14ac:dyDescent="0.3">
      <c r="A11" s="20"/>
      <c r="B11" s="21"/>
      <c r="C11" s="22"/>
      <c r="D11" s="22"/>
      <c r="E11" s="23"/>
      <c r="F11" s="23"/>
      <c r="G11" s="27"/>
      <c r="H11" s="27"/>
      <c r="I11" s="27"/>
      <c r="J11" s="27"/>
      <c r="K11" s="27"/>
      <c r="L11" s="27"/>
      <c r="M11" s="27"/>
      <c r="N11" s="27"/>
      <c r="O11" s="27"/>
    </row>
    <row r="12" spans="1:1005" s="26" customFormat="1" ht="18.600000000000001" customHeight="1" x14ac:dyDescent="0.3">
      <c r="A12" s="20">
        <f>IF(ISBLANK(D12),"",COUNTA(D$8:D12))</f>
        <v>4</v>
      </c>
      <c r="B12" s="21" t="s">
        <v>12</v>
      </c>
      <c r="C12" s="22" t="s">
        <v>10</v>
      </c>
      <c r="D12" s="22">
        <f>SUM(D13:D15)</f>
        <v>21.45</v>
      </c>
      <c r="E12" s="23"/>
      <c r="F12" s="23">
        <f t="shared" si="0"/>
        <v>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25"/>
      <c r="JF12" s="25"/>
      <c r="JG12" s="25"/>
      <c r="JH12" s="25"/>
      <c r="JI12" s="25"/>
      <c r="JJ12" s="25"/>
      <c r="JK12" s="25"/>
      <c r="JL12" s="25"/>
      <c r="JM12" s="25"/>
      <c r="JN12" s="25"/>
      <c r="JO12" s="25"/>
      <c r="JP12" s="25"/>
      <c r="JQ12" s="25"/>
      <c r="JR12" s="25"/>
      <c r="JS12" s="25"/>
      <c r="JT12" s="25"/>
      <c r="JU12" s="25"/>
      <c r="JV12" s="25"/>
      <c r="JW12" s="25"/>
      <c r="JX12" s="25"/>
      <c r="JY12" s="25"/>
      <c r="JZ12" s="25"/>
      <c r="KA12" s="25"/>
      <c r="KB12" s="25"/>
      <c r="KC12" s="25"/>
      <c r="KD12" s="25"/>
      <c r="KE12" s="25"/>
      <c r="KF12" s="25"/>
      <c r="KG12" s="25"/>
      <c r="KH12" s="25"/>
      <c r="KI12" s="25"/>
      <c r="KJ12" s="25"/>
      <c r="KK12" s="25"/>
      <c r="KL12" s="25"/>
      <c r="KM12" s="25"/>
      <c r="KN12" s="25"/>
      <c r="KO12" s="25"/>
      <c r="KP12" s="25"/>
      <c r="KQ12" s="25"/>
      <c r="KR12" s="25"/>
      <c r="KS12" s="25"/>
      <c r="KT12" s="25"/>
      <c r="KU12" s="25"/>
      <c r="KV12" s="25"/>
      <c r="KW12" s="25"/>
      <c r="KX12" s="25"/>
      <c r="KY12" s="25"/>
      <c r="KZ12" s="25"/>
      <c r="LA12" s="25"/>
      <c r="LB12" s="25"/>
      <c r="LC12" s="25"/>
      <c r="LD12" s="25"/>
      <c r="LE12" s="25"/>
      <c r="LF12" s="25"/>
      <c r="LG12" s="25"/>
      <c r="LH12" s="25"/>
      <c r="LI12" s="25"/>
      <c r="LJ12" s="25"/>
      <c r="LK12" s="25"/>
      <c r="LL12" s="25"/>
      <c r="LM12" s="25"/>
      <c r="LN12" s="25"/>
      <c r="LO12" s="25"/>
      <c r="LP12" s="25"/>
      <c r="LQ12" s="25"/>
      <c r="LR12" s="25"/>
      <c r="LS12" s="25"/>
      <c r="LT12" s="25"/>
      <c r="LU12" s="25"/>
      <c r="LV12" s="25"/>
      <c r="LW12" s="25"/>
      <c r="LX12" s="25"/>
      <c r="LY12" s="25"/>
      <c r="LZ12" s="25"/>
      <c r="MA12" s="25"/>
      <c r="MB12" s="25"/>
      <c r="MC12" s="25"/>
      <c r="MD12" s="25"/>
      <c r="ME12" s="25"/>
      <c r="MF12" s="25"/>
      <c r="MG12" s="25"/>
      <c r="MH12" s="25"/>
      <c r="MI12" s="25"/>
      <c r="MJ12" s="25"/>
      <c r="MK12" s="25"/>
      <c r="ML12" s="25"/>
      <c r="MM12" s="25"/>
      <c r="MN12" s="25"/>
      <c r="MO12" s="25"/>
      <c r="MP12" s="25"/>
      <c r="MQ12" s="25"/>
      <c r="MR12" s="25"/>
      <c r="MS12" s="25"/>
      <c r="MT12" s="25"/>
      <c r="MU12" s="25"/>
      <c r="MV12" s="25"/>
      <c r="MW12" s="25"/>
      <c r="MX12" s="25"/>
      <c r="MY12" s="25"/>
      <c r="MZ12" s="25"/>
      <c r="NA12" s="25"/>
      <c r="NB12" s="25"/>
      <c r="NC12" s="25"/>
      <c r="ND12" s="25"/>
      <c r="NE12" s="25"/>
      <c r="NF12" s="25"/>
      <c r="NG12" s="25"/>
      <c r="NH12" s="25"/>
      <c r="NI12" s="25"/>
      <c r="NJ12" s="25"/>
      <c r="NK12" s="25"/>
      <c r="NL12" s="25"/>
      <c r="NM12" s="25"/>
      <c r="NN12" s="25"/>
      <c r="NO12" s="25"/>
      <c r="NP12" s="25"/>
      <c r="NQ12" s="25"/>
      <c r="NR12" s="25"/>
      <c r="NS12" s="25"/>
      <c r="NT12" s="25"/>
      <c r="NU12" s="25"/>
      <c r="NV12" s="25"/>
      <c r="NW12" s="25"/>
      <c r="NX12" s="25"/>
      <c r="NY12" s="25"/>
      <c r="NZ12" s="25"/>
      <c r="OA12" s="25"/>
      <c r="OB12" s="25"/>
      <c r="OC12" s="25"/>
      <c r="OD12" s="25"/>
      <c r="OE12" s="25"/>
      <c r="OF12" s="25"/>
      <c r="OG12" s="25"/>
      <c r="OH12" s="25"/>
      <c r="OI12" s="25"/>
      <c r="OJ12" s="25"/>
      <c r="OK12" s="25"/>
      <c r="OL12" s="25"/>
      <c r="OM12" s="25"/>
      <c r="ON12" s="25"/>
      <c r="OO12" s="25"/>
      <c r="OP12" s="25"/>
      <c r="OQ12" s="25"/>
      <c r="OR12" s="25"/>
      <c r="OS12" s="25"/>
      <c r="OT12" s="25"/>
      <c r="OU12" s="25"/>
      <c r="OV12" s="25"/>
      <c r="OW12" s="25"/>
      <c r="OX12" s="25"/>
      <c r="OY12" s="25"/>
      <c r="OZ12" s="25"/>
      <c r="PA12" s="25"/>
      <c r="PB12" s="25"/>
      <c r="PC12" s="25"/>
      <c r="PD12" s="25"/>
      <c r="PE12" s="25"/>
      <c r="PF12" s="25"/>
      <c r="PG12" s="25"/>
      <c r="PH12" s="25"/>
      <c r="PI12" s="25"/>
      <c r="PJ12" s="25"/>
      <c r="PK12" s="25"/>
      <c r="PL12" s="25"/>
      <c r="PM12" s="25"/>
      <c r="PN12" s="25"/>
      <c r="PO12" s="25"/>
      <c r="PP12" s="25"/>
      <c r="PQ12" s="25"/>
      <c r="PR12" s="25"/>
      <c r="PS12" s="25"/>
      <c r="PT12" s="25"/>
      <c r="PU12" s="25"/>
      <c r="PV12" s="25"/>
      <c r="PW12" s="25"/>
      <c r="PX12" s="25"/>
      <c r="PY12" s="25"/>
      <c r="PZ12" s="25"/>
      <c r="QA12" s="25"/>
      <c r="QB12" s="25"/>
      <c r="QC12" s="25"/>
      <c r="QD12" s="25"/>
      <c r="QE12" s="25"/>
      <c r="QF12" s="25"/>
      <c r="QG12" s="25"/>
      <c r="QH12" s="25"/>
      <c r="QI12" s="25"/>
      <c r="QJ12" s="25"/>
      <c r="QK12" s="25"/>
      <c r="QL12" s="25"/>
      <c r="QM12" s="25"/>
      <c r="QN12" s="25"/>
      <c r="QO12" s="25"/>
      <c r="QP12" s="25"/>
      <c r="QQ12" s="25"/>
      <c r="QR12" s="25"/>
      <c r="QS12" s="25"/>
      <c r="QT12" s="25"/>
      <c r="QU12" s="25"/>
      <c r="QV12" s="25"/>
      <c r="QW12" s="25"/>
      <c r="QX12" s="25"/>
      <c r="QY12" s="25"/>
      <c r="QZ12" s="25"/>
      <c r="RA12" s="25"/>
      <c r="RB12" s="25"/>
      <c r="RC12" s="25"/>
      <c r="RD12" s="25"/>
      <c r="RE12" s="25"/>
      <c r="RF12" s="25"/>
      <c r="RG12" s="25"/>
      <c r="RH12" s="25"/>
      <c r="RI12" s="25"/>
      <c r="RJ12" s="25"/>
      <c r="RK12" s="25"/>
      <c r="RL12" s="25"/>
      <c r="RM12" s="25"/>
      <c r="RN12" s="25"/>
      <c r="RO12" s="25"/>
      <c r="RP12" s="25"/>
      <c r="RQ12" s="25"/>
      <c r="RR12" s="25"/>
      <c r="RS12" s="25"/>
      <c r="RT12" s="25"/>
      <c r="RU12" s="25"/>
      <c r="RV12" s="25"/>
      <c r="RW12" s="25"/>
      <c r="RX12" s="25"/>
      <c r="RY12" s="25"/>
      <c r="RZ12" s="25"/>
      <c r="SA12" s="25"/>
      <c r="SB12" s="25"/>
      <c r="SC12" s="25"/>
      <c r="SD12" s="25"/>
      <c r="SE12" s="25"/>
      <c r="SF12" s="25"/>
      <c r="SG12" s="25"/>
      <c r="SH12" s="25"/>
      <c r="SI12" s="25"/>
      <c r="SJ12" s="25"/>
      <c r="SK12" s="25"/>
      <c r="SL12" s="25"/>
      <c r="SM12" s="25"/>
      <c r="SN12" s="25"/>
      <c r="SO12" s="25"/>
      <c r="SP12" s="25"/>
      <c r="SQ12" s="25"/>
      <c r="SR12" s="25"/>
      <c r="SS12" s="25"/>
      <c r="ST12" s="25"/>
      <c r="SU12" s="25"/>
      <c r="SV12" s="25"/>
      <c r="SW12" s="25"/>
      <c r="SX12" s="25"/>
      <c r="SY12" s="25"/>
      <c r="SZ12" s="25"/>
      <c r="TA12" s="25"/>
      <c r="TB12" s="25"/>
      <c r="TC12" s="25"/>
      <c r="TD12" s="25"/>
      <c r="TE12" s="25"/>
      <c r="TF12" s="25"/>
      <c r="TG12" s="25"/>
      <c r="TH12" s="25"/>
      <c r="TI12" s="25"/>
      <c r="TJ12" s="25"/>
      <c r="TK12" s="25"/>
      <c r="TL12" s="25"/>
      <c r="TM12" s="25"/>
      <c r="TN12" s="25"/>
      <c r="TO12" s="25"/>
      <c r="TP12" s="25"/>
      <c r="TQ12" s="25"/>
      <c r="TR12" s="25"/>
      <c r="TS12" s="25"/>
      <c r="TT12" s="25"/>
      <c r="TU12" s="25"/>
      <c r="TV12" s="25"/>
      <c r="TW12" s="25"/>
      <c r="TX12" s="25"/>
      <c r="TY12" s="25"/>
      <c r="TZ12" s="25"/>
      <c r="UA12" s="25"/>
      <c r="UB12" s="25"/>
      <c r="UC12" s="25"/>
      <c r="UD12" s="25"/>
      <c r="UE12" s="25"/>
      <c r="UF12" s="25"/>
      <c r="UG12" s="25"/>
      <c r="UH12" s="25"/>
      <c r="UI12" s="25"/>
      <c r="UJ12" s="25"/>
      <c r="UK12" s="25"/>
      <c r="UL12" s="25"/>
      <c r="UM12" s="25"/>
      <c r="UN12" s="25"/>
      <c r="UO12" s="25"/>
      <c r="UP12" s="25"/>
      <c r="UQ12" s="25"/>
      <c r="UR12" s="25"/>
      <c r="US12" s="25"/>
      <c r="UT12" s="25"/>
      <c r="UU12" s="25"/>
      <c r="UV12" s="25"/>
      <c r="UW12" s="25"/>
      <c r="UX12" s="25"/>
      <c r="UY12" s="25"/>
      <c r="UZ12" s="25"/>
      <c r="VA12" s="25"/>
      <c r="VB12" s="25"/>
      <c r="VC12" s="25"/>
      <c r="VD12" s="25"/>
      <c r="VE12" s="25"/>
      <c r="VF12" s="25"/>
      <c r="VG12" s="25"/>
      <c r="VH12" s="25"/>
      <c r="VI12" s="25"/>
      <c r="VJ12" s="25"/>
      <c r="VK12" s="25"/>
      <c r="VL12" s="25"/>
      <c r="VM12" s="25"/>
      <c r="VN12" s="25"/>
      <c r="VO12" s="25"/>
      <c r="VP12" s="25"/>
      <c r="VQ12" s="25"/>
      <c r="VR12" s="25"/>
      <c r="VS12" s="25"/>
      <c r="VT12" s="25"/>
      <c r="VU12" s="25"/>
      <c r="VV12" s="25"/>
      <c r="VW12" s="25"/>
      <c r="VX12" s="25"/>
      <c r="VY12" s="25"/>
      <c r="VZ12" s="25"/>
      <c r="WA12" s="25"/>
      <c r="WB12" s="25"/>
      <c r="WC12" s="25"/>
      <c r="WD12" s="25"/>
      <c r="WE12" s="25"/>
      <c r="WF12" s="25"/>
      <c r="WG12" s="25"/>
      <c r="WH12" s="25"/>
      <c r="WI12" s="25"/>
      <c r="WJ12" s="25"/>
      <c r="WK12" s="25"/>
      <c r="WL12" s="25"/>
      <c r="WM12" s="25"/>
      <c r="WN12" s="25"/>
      <c r="WO12" s="25"/>
      <c r="WP12" s="25"/>
      <c r="WQ12" s="25"/>
      <c r="WR12" s="25"/>
      <c r="WS12" s="25"/>
      <c r="WT12" s="25"/>
      <c r="WU12" s="25"/>
      <c r="WV12" s="25"/>
      <c r="WW12" s="25"/>
      <c r="WX12" s="25"/>
      <c r="WY12" s="25"/>
      <c r="WZ12" s="25"/>
      <c r="XA12" s="25"/>
      <c r="XB12" s="25"/>
      <c r="XC12" s="25"/>
      <c r="XD12" s="25"/>
      <c r="XE12" s="25"/>
      <c r="XF12" s="25"/>
      <c r="XG12" s="25"/>
      <c r="XH12" s="25"/>
      <c r="XI12" s="25"/>
      <c r="XJ12" s="25"/>
      <c r="XK12" s="25"/>
      <c r="XL12" s="25"/>
      <c r="XM12" s="25"/>
      <c r="XN12" s="25"/>
      <c r="XO12" s="25"/>
      <c r="XP12" s="25"/>
      <c r="XQ12" s="25"/>
      <c r="XR12" s="25"/>
      <c r="XS12" s="25"/>
      <c r="XT12" s="25"/>
      <c r="XU12" s="25"/>
      <c r="XV12" s="25"/>
      <c r="XW12" s="25"/>
      <c r="XX12" s="25"/>
      <c r="XY12" s="25"/>
      <c r="XZ12" s="25"/>
      <c r="YA12" s="25"/>
      <c r="YB12" s="25"/>
      <c r="YC12" s="25"/>
      <c r="YD12" s="25"/>
      <c r="YE12" s="25"/>
      <c r="YF12" s="25"/>
      <c r="YG12" s="25"/>
      <c r="YH12" s="25"/>
      <c r="YI12" s="25"/>
      <c r="YJ12" s="25"/>
      <c r="YK12" s="25"/>
      <c r="YL12" s="25"/>
      <c r="YM12" s="25"/>
      <c r="YN12" s="25"/>
      <c r="YO12" s="25"/>
      <c r="YP12" s="25"/>
      <c r="YQ12" s="25"/>
      <c r="YR12" s="25"/>
      <c r="YS12" s="25"/>
      <c r="YT12" s="25"/>
      <c r="YU12" s="25"/>
      <c r="YV12" s="25"/>
      <c r="YW12" s="25"/>
      <c r="YX12" s="25"/>
      <c r="YY12" s="25"/>
      <c r="YZ12" s="25"/>
      <c r="ZA12" s="25"/>
      <c r="ZB12" s="25"/>
      <c r="ZC12" s="25"/>
      <c r="ZD12" s="25"/>
      <c r="ZE12" s="25"/>
      <c r="ZF12" s="25"/>
      <c r="ZG12" s="25"/>
      <c r="ZH12" s="25"/>
      <c r="ZI12" s="25"/>
      <c r="ZJ12" s="25"/>
      <c r="ZK12" s="25"/>
      <c r="ZL12" s="25"/>
      <c r="ZM12" s="25"/>
      <c r="ZN12" s="25"/>
      <c r="ZO12" s="25"/>
      <c r="ZP12" s="25"/>
      <c r="ZQ12" s="25"/>
      <c r="ZR12" s="25"/>
      <c r="ZS12" s="25"/>
      <c r="ZT12" s="25"/>
      <c r="ZU12" s="25"/>
      <c r="ZV12" s="25"/>
      <c r="ZW12" s="25"/>
      <c r="ZX12" s="25"/>
      <c r="ZY12" s="25"/>
      <c r="ZZ12" s="25"/>
      <c r="AAA12" s="25"/>
      <c r="AAB12" s="25"/>
      <c r="AAC12" s="25"/>
      <c r="AAD12" s="25"/>
      <c r="AAE12" s="25"/>
      <c r="AAF12" s="25"/>
      <c r="AAG12" s="25"/>
      <c r="AAH12" s="25"/>
      <c r="AAI12" s="25"/>
      <c r="AAJ12" s="25"/>
      <c r="AAK12" s="25"/>
      <c r="AAL12" s="25"/>
      <c r="AAM12" s="25"/>
      <c r="AAN12" s="25"/>
      <c r="AAO12" s="25"/>
      <c r="AAP12" s="25"/>
      <c r="AAQ12" s="25"/>
      <c r="AAR12" s="25"/>
      <c r="AAS12" s="25"/>
      <c r="AAT12" s="25"/>
      <c r="AAU12" s="25"/>
      <c r="AAV12" s="25"/>
      <c r="AAW12" s="25"/>
      <c r="AAX12" s="25"/>
      <c r="AAY12" s="25"/>
      <c r="AAZ12" s="25"/>
      <c r="ABA12" s="25"/>
      <c r="ABB12" s="25"/>
      <c r="ABC12" s="25"/>
      <c r="ABD12" s="25"/>
      <c r="ABE12" s="25"/>
      <c r="ABF12" s="25"/>
      <c r="ABG12" s="25"/>
      <c r="ABH12" s="25"/>
      <c r="ABI12" s="25"/>
      <c r="ABJ12" s="25"/>
      <c r="ABK12" s="25"/>
      <c r="ABL12" s="25"/>
      <c r="ABM12" s="25"/>
      <c r="ABN12" s="25"/>
      <c r="ABO12" s="25"/>
      <c r="ABP12" s="25"/>
      <c r="ABQ12" s="25"/>
      <c r="ABR12" s="25"/>
      <c r="ABS12" s="25"/>
      <c r="ABT12" s="25"/>
      <c r="ABU12" s="25"/>
      <c r="ABV12" s="25"/>
      <c r="ABW12" s="25"/>
      <c r="ABX12" s="25"/>
      <c r="ABY12" s="25"/>
      <c r="ABZ12" s="25"/>
      <c r="ACA12" s="25"/>
      <c r="ACB12" s="25"/>
      <c r="ACC12" s="25"/>
      <c r="ACD12" s="25"/>
      <c r="ACE12" s="25"/>
      <c r="ACF12" s="25"/>
      <c r="ACG12" s="25"/>
      <c r="ACH12" s="25"/>
      <c r="ACI12" s="25"/>
      <c r="ACJ12" s="25"/>
      <c r="ACK12" s="25"/>
      <c r="ACL12" s="25"/>
      <c r="ACM12" s="25"/>
      <c r="ACN12" s="25"/>
      <c r="ACO12" s="25"/>
      <c r="ACP12" s="25"/>
      <c r="ACQ12" s="25"/>
      <c r="ACR12" s="25"/>
      <c r="ACS12" s="25"/>
      <c r="ACT12" s="25"/>
      <c r="ACU12" s="25"/>
      <c r="ACV12" s="25"/>
      <c r="ACW12" s="25"/>
      <c r="ACX12" s="25"/>
      <c r="ACY12" s="25"/>
      <c r="ACZ12" s="25"/>
      <c r="ADA12" s="25"/>
      <c r="ADB12" s="25"/>
      <c r="ADC12" s="25"/>
      <c r="ADD12" s="25"/>
      <c r="ADE12" s="25"/>
      <c r="ADF12" s="25"/>
      <c r="ADG12" s="25"/>
      <c r="ADH12" s="25"/>
      <c r="ADI12" s="25"/>
      <c r="ADJ12" s="25"/>
      <c r="ADK12" s="25"/>
      <c r="ADL12" s="25"/>
      <c r="ADM12" s="25"/>
      <c r="ADN12" s="25"/>
      <c r="ADO12" s="25"/>
      <c r="ADP12" s="25"/>
      <c r="ADQ12" s="25"/>
      <c r="ADR12" s="25"/>
      <c r="ADS12" s="25"/>
      <c r="ADT12" s="25"/>
      <c r="ADU12" s="25"/>
      <c r="ADV12" s="25"/>
      <c r="ADW12" s="25"/>
      <c r="ADX12" s="25"/>
      <c r="ADY12" s="25"/>
      <c r="ADZ12" s="25"/>
      <c r="AEA12" s="25"/>
      <c r="AEB12" s="25"/>
      <c r="AEC12" s="25"/>
      <c r="AED12" s="25"/>
      <c r="AEE12" s="25"/>
      <c r="AEF12" s="25"/>
      <c r="AEG12" s="25"/>
      <c r="AEH12" s="25"/>
      <c r="AEI12" s="25"/>
      <c r="AEJ12" s="25"/>
      <c r="AEK12" s="25"/>
      <c r="AEL12" s="25"/>
      <c r="AEM12" s="25"/>
      <c r="AEN12" s="25"/>
      <c r="AEO12" s="25"/>
      <c r="AEP12" s="25"/>
      <c r="AEQ12" s="25"/>
      <c r="AER12" s="25"/>
      <c r="AES12" s="25"/>
      <c r="AET12" s="25"/>
      <c r="AEU12" s="25"/>
      <c r="AEV12" s="25"/>
      <c r="AEW12" s="25"/>
      <c r="AEX12" s="25"/>
      <c r="AEY12" s="25"/>
      <c r="AEZ12" s="25"/>
      <c r="AFA12" s="25"/>
      <c r="AFB12" s="25"/>
      <c r="AFC12" s="25"/>
      <c r="AFD12" s="25"/>
      <c r="AFE12" s="25"/>
      <c r="AFF12" s="25"/>
      <c r="AFG12" s="25"/>
      <c r="AFH12" s="25"/>
      <c r="AFI12" s="25"/>
      <c r="AFJ12" s="25"/>
      <c r="AFK12" s="25"/>
      <c r="AFL12" s="25"/>
      <c r="AFM12" s="25"/>
      <c r="AFN12" s="25"/>
      <c r="AFO12" s="25"/>
      <c r="AFP12" s="25"/>
      <c r="AFQ12" s="25"/>
      <c r="AFR12" s="25"/>
      <c r="AFS12" s="25"/>
      <c r="AFT12" s="25"/>
      <c r="AFU12" s="25"/>
      <c r="AFV12" s="25"/>
      <c r="AFW12" s="25"/>
      <c r="AFX12" s="25"/>
      <c r="AFY12" s="25"/>
      <c r="AFZ12" s="25"/>
      <c r="AGA12" s="25"/>
      <c r="AGB12" s="25"/>
      <c r="AGC12" s="25"/>
      <c r="AGD12" s="25"/>
      <c r="AGE12" s="25"/>
      <c r="AGF12" s="25"/>
      <c r="AGG12" s="25"/>
      <c r="AGH12" s="25"/>
      <c r="AGI12" s="25"/>
      <c r="AGJ12" s="25"/>
      <c r="AGK12" s="25"/>
      <c r="AGL12" s="25"/>
      <c r="AGM12" s="25"/>
      <c r="AGN12" s="25"/>
      <c r="AGO12" s="25"/>
      <c r="AGP12" s="25"/>
      <c r="AGQ12" s="25"/>
      <c r="AGR12" s="25"/>
      <c r="AGS12" s="25"/>
      <c r="AGT12" s="25"/>
      <c r="AGU12" s="25"/>
      <c r="AGV12" s="25"/>
      <c r="AGW12" s="25"/>
      <c r="AGX12" s="25"/>
      <c r="AGY12" s="25"/>
      <c r="AGZ12" s="25"/>
      <c r="AHA12" s="25"/>
      <c r="AHB12" s="25"/>
      <c r="AHC12" s="25"/>
      <c r="AHD12" s="25"/>
      <c r="AHE12" s="25"/>
      <c r="AHF12" s="25"/>
      <c r="AHG12" s="25"/>
      <c r="AHH12" s="25"/>
      <c r="AHI12" s="25"/>
      <c r="AHJ12" s="25"/>
      <c r="AHK12" s="25"/>
      <c r="AHL12" s="25"/>
      <c r="AHM12" s="25"/>
      <c r="AHN12" s="25"/>
      <c r="AHO12" s="25"/>
      <c r="AHP12" s="25"/>
      <c r="AHQ12" s="25"/>
      <c r="AHR12" s="25"/>
      <c r="AHS12" s="25"/>
      <c r="AHT12" s="25"/>
      <c r="AHU12" s="25"/>
      <c r="AHV12" s="25"/>
      <c r="AHW12" s="25"/>
      <c r="AHX12" s="25"/>
      <c r="AHY12" s="25"/>
      <c r="AHZ12" s="25"/>
      <c r="AIA12" s="25"/>
      <c r="AIB12" s="25"/>
      <c r="AIC12" s="25"/>
      <c r="AID12" s="25"/>
      <c r="AIE12" s="25"/>
      <c r="AIF12" s="25"/>
      <c r="AIG12" s="25"/>
      <c r="AIH12" s="25"/>
      <c r="AII12" s="25"/>
      <c r="AIJ12" s="25"/>
      <c r="AIK12" s="25"/>
      <c r="AIL12" s="25"/>
      <c r="AIM12" s="25"/>
      <c r="AIN12" s="25"/>
      <c r="AIO12" s="25"/>
      <c r="AIP12" s="25"/>
      <c r="AIQ12" s="25"/>
      <c r="AIR12" s="25"/>
      <c r="AIS12" s="25"/>
      <c r="AIT12" s="25"/>
      <c r="AIU12" s="25"/>
      <c r="AIV12" s="25"/>
      <c r="AIW12" s="25"/>
      <c r="AIX12" s="25"/>
      <c r="AIY12" s="25"/>
      <c r="AIZ12" s="25"/>
      <c r="AJA12" s="25"/>
      <c r="AJB12" s="25"/>
      <c r="AJC12" s="25"/>
      <c r="AJD12" s="25"/>
      <c r="AJE12" s="25"/>
      <c r="AJF12" s="25"/>
      <c r="AJG12" s="25"/>
      <c r="AJH12" s="25"/>
      <c r="AJI12" s="25"/>
      <c r="AJJ12" s="25"/>
      <c r="AJK12" s="25"/>
      <c r="AJL12" s="25"/>
      <c r="AJM12" s="25"/>
      <c r="AJN12" s="25"/>
      <c r="AJO12" s="25"/>
      <c r="AJP12" s="25"/>
      <c r="AJQ12" s="25"/>
      <c r="AJR12" s="25"/>
      <c r="AJS12" s="25"/>
      <c r="AJT12" s="25"/>
      <c r="AJU12" s="25"/>
      <c r="AJV12" s="25"/>
      <c r="AJW12" s="25"/>
      <c r="AJX12" s="25"/>
      <c r="AJY12" s="25"/>
      <c r="AJZ12" s="25"/>
      <c r="AKA12" s="25"/>
      <c r="AKB12" s="25"/>
      <c r="AKC12" s="25"/>
      <c r="AKD12" s="25"/>
      <c r="AKE12" s="25"/>
      <c r="AKF12" s="25"/>
      <c r="AKG12" s="25"/>
      <c r="AKH12" s="25"/>
      <c r="AKI12" s="25"/>
      <c r="AKJ12" s="25"/>
      <c r="AKK12" s="25"/>
      <c r="AKL12" s="25"/>
      <c r="AKM12" s="25"/>
      <c r="AKN12" s="25"/>
      <c r="AKO12" s="25"/>
      <c r="AKP12" s="25"/>
      <c r="AKQ12" s="25"/>
      <c r="AKR12" s="25"/>
      <c r="AKS12" s="25"/>
      <c r="AKT12" s="25"/>
      <c r="AKU12" s="25"/>
      <c r="AKV12" s="25"/>
      <c r="AKW12" s="25"/>
      <c r="AKX12" s="25"/>
      <c r="AKY12" s="25"/>
      <c r="AKZ12" s="25"/>
      <c r="ALA12" s="25"/>
      <c r="ALB12" s="25"/>
      <c r="ALC12" s="25"/>
      <c r="ALD12" s="25"/>
      <c r="ALE12" s="25"/>
      <c r="ALF12" s="25"/>
      <c r="ALG12" s="25"/>
      <c r="ALH12" s="25"/>
    </row>
    <row r="13" spans="1:1005" s="28" customFormat="1" ht="18.600000000000001" customHeight="1" x14ac:dyDescent="0.3">
      <c r="A13" s="20">
        <f>IF(ISBLANK(D13),"",COUNTA(D$8:D13))</f>
        <v>5</v>
      </c>
      <c r="B13" s="21" t="s">
        <v>31</v>
      </c>
      <c r="C13" s="22" t="s">
        <v>10</v>
      </c>
      <c r="D13" s="22">
        <f>9.12</f>
        <v>9.1199999999999992</v>
      </c>
      <c r="E13" s="23"/>
      <c r="F13" s="23">
        <f t="shared" si="0"/>
        <v>0</v>
      </c>
      <c r="G13" s="27"/>
      <c r="H13" s="27"/>
      <c r="I13" s="27"/>
      <c r="J13" s="27"/>
      <c r="K13" s="27"/>
      <c r="L13" s="27"/>
      <c r="M13" s="27"/>
      <c r="N13" s="27"/>
      <c r="O13" s="27"/>
    </row>
    <row r="14" spans="1:1005" s="28" customFormat="1" ht="18.600000000000001" customHeight="1" x14ac:dyDescent="0.3">
      <c r="A14" s="20">
        <f>IF(ISBLANK(D14),"",COUNTA(D$8:D14))</f>
        <v>6</v>
      </c>
      <c r="B14" s="21" t="s">
        <v>32</v>
      </c>
      <c r="C14" s="22" t="s">
        <v>10</v>
      </c>
      <c r="D14" s="22">
        <v>1.55</v>
      </c>
      <c r="E14" s="23"/>
      <c r="F14" s="23">
        <f t="shared" si="0"/>
        <v>0</v>
      </c>
      <c r="G14" s="27"/>
      <c r="H14" s="27"/>
      <c r="I14" s="27"/>
      <c r="J14" s="27"/>
      <c r="K14" s="27"/>
      <c r="L14" s="27"/>
      <c r="M14" s="27"/>
      <c r="N14" s="27"/>
      <c r="O14" s="27"/>
    </row>
    <row r="15" spans="1:1005" s="28" customFormat="1" ht="18.600000000000001" customHeight="1" x14ac:dyDescent="0.3">
      <c r="A15" s="20">
        <f>IF(ISBLANK(D15),"",COUNTA(D$8:D15))</f>
        <v>7</v>
      </c>
      <c r="B15" s="21" t="s">
        <v>33</v>
      </c>
      <c r="C15" s="22" t="s">
        <v>10</v>
      </c>
      <c r="D15" s="22">
        <v>10.78</v>
      </c>
      <c r="E15" s="23"/>
      <c r="F15" s="23">
        <f t="shared" si="0"/>
        <v>0</v>
      </c>
      <c r="G15" s="27"/>
      <c r="H15" s="27"/>
      <c r="I15" s="27"/>
      <c r="J15" s="27"/>
      <c r="K15" s="27"/>
      <c r="L15" s="27"/>
      <c r="M15" s="27"/>
      <c r="N15" s="27"/>
      <c r="O15" s="27"/>
    </row>
    <row r="16" spans="1:1005" s="28" customFormat="1" ht="27.6" customHeight="1" x14ac:dyDescent="0.3">
      <c r="A16" s="20">
        <f>IF(ISBLANK(D16),"",COUNTA(D$8:D16))</f>
        <v>8</v>
      </c>
      <c r="B16" s="21" t="s">
        <v>34</v>
      </c>
      <c r="C16" s="22" t="s">
        <v>10</v>
      </c>
      <c r="D16" s="22">
        <f>D8+D12-D17</f>
        <v>28.070000000000007</v>
      </c>
      <c r="E16" s="23"/>
      <c r="F16" s="23">
        <f t="shared" si="0"/>
        <v>0</v>
      </c>
      <c r="G16" s="27"/>
      <c r="H16" s="27"/>
      <c r="I16" s="27"/>
      <c r="J16" s="27"/>
      <c r="K16" s="27"/>
      <c r="L16" s="27"/>
      <c r="M16" s="27"/>
      <c r="N16" s="27"/>
      <c r="O16" s="27"/>
    </row>
    <row r="17" spans="1:15" s="28" customFormat="1" ht="27.6" customHeight="1" x14ac:dyDescent="0.3">
      <c r="A17" s="20">
        <f>IF(ISBLANK(D17),"",COUNTA(D$8:D17))</f>
        <v>9</v>
      </c>
      <c r="B17" s="21" t="s">
        <v>35</v>
      </c>
      <c r="C17" s="22" t="s">
        <v>10</v>
      </c>
      <c r="D17" s="22">
        <f>27.39+3.65+7.37</f>
        <v>38.409999999999997</v>
      </c>
      <c r="E17" s="23"/>
      <c r="F17" s="23">
        <f t="shared" si="0"/>
        <v>0</v>
      </c>
      <c r="G17" s="27"/>
      <c r="H17" s="27"/>
      <c r="I17" s="27"/>
      <c r="J17" s="27"/>
      <c r="K17" s="27"/>
      <c r="L17" s="27"/>
      <c r="M17" s="27"/>
      <c r="N17" s="27"/>
      <c r="O17" s="27"/>
    </row>
    <row r="18" spans="1:15" s="28" customFormat="1" ht="18.600000000000001" customHeight="1" x14ac:dyDescent="0.3">
      <c r="A18" s="20"/>
      <c r="B18" s="21"/>
      <c r="C18" s="22"/>
      <c r="D18" s="22"/>
      <c r="E18" s="23"/>
      <c r="F18" s="23"/>
      <c r="G18" s="27"/>
      <c r="H18" s="27"/>
      <c r="I18" s="27"/>
      <c r="J18" s="27"/>
      <c r="K18" s="27"/>
      <c r="L18" s="27"/>
      <c r="M18" s="27"/>
      <c r="N18" s="27"/>
      <c r="O18" s="27"/>
    </row>
    <row r="19" spans="1:15" s="28" customFormat="1" ht="18.600000000000001" customHeight="1" x14ac:dyDescent="0.3">
      <c r="A19" s="20"/>
      <c r="B19" s="21"/>
      <c r="C19" s="22"/>
      <c r="D19" s="22"/>
      <c r="E19" s="23"/>
      <c r="F19" s="23"/>
      <c r="G19" s="27"/>
      <c r="H19" s="27"/>
      <c r="I19" s="27"/>
      <c r="J19" s="27"/>
      <c r="K19" s="27"/>
      <c r="L19" s="27"/>
      <c r="M19" s="27"/>
      <c r="N19" s="27"/>
      <c r="O19" s="27"/>
    </row>
    <row r="20" spans="1:15" s="19" customFormat="1" ht="18.600000000000001" customHeight="1" x14ac:dyDescent="0.3">
      <c r="A20" s="15" t="str">
        <f>IF(ISBLANK(D20),"",COUNTA(D$20:D20))</f>
        <v/>
      </c>
      <c r="B20" s="16" t="s">
        <v>13</v>
      </c>
      <c r="C20" s="17"/>
      <c r="D20" s="17"/>
      <c r="E20" s="18"/>
      <c r="F20" s="18"/>
    </row>
    <row r="21" spans="1:15" s="28" customFormat="1" ht="18.600000000000001" customHeight="1" x14ac:dyDescent="0.3">
      <c r="A21" s="20">
        <f>IF(ISBLANK(D21),"",COUNTA(D$8:D21))</f>
        <v>10</v>
      </c>
      <c r="B21" s="21" t="s">
        <v>14</v>
      </c>
      <c r="C21" s="22" t="s">
        <v>10</v>
      </c>
      <c r="D21" s="22">
        <f>SUM(D22:D25)</f>
        <v>84.87</v>
      </c>
      <c r="E21" s="23"/>
      <c r="F21" s="23">
        <f t="shared" si="0"/>
        <v>0</v>
      </c>
      <c r="G21" s="27"/>
      <c r="H21" s="27"/>
      <c r="I21" s="27"/>
      <c r="J21" s="27"/>
      <c r="K21" s="27"/>
      <c r="L21" s="27"/>
      <c r="M21" s="27"/>
      <c r="N21" s="27"/>
      <c r="O21" s="27"/>
    </row>
    <row r="22" spans="1:15" s="28" customFormat="1" ht="18.600000000000001" customHeight="1" x14ac:dyDescent="0.3">
      <c r="A22" s="20">
        <f>IF(ISBLANK(D22),"",COUNTA(D$8:D22))</f>
        <v>11</v>
      </c>
      <c r="B22" s="21" t="s">
        <v>36</v>
      </c>
      <c r="C22" s="22" t="s">
        <v>10</v>
      </c>
      <c r="D22" s="22">
        <f>10.32</f>
        <v>10.32</v>
      </c>
      <c r="E22" s="23"/>
      <c r="F22" s="23">
        <f t="shared" si="0"/>
        <v>0</v>
      </c>
      <c r="G22" s="27"/>
      <c r="H22" s="27"/>
      <c r="I22" s="27"/>
      <c r="J22" s="27"/>
      <c r="K22" s="27"/>
      <c r="L22" s="27"/>
      <c r="M22" s="27"/>
      <c r="N22" s="27"/>
      <c r="O22" s="27"/>
    </row>
    <row r="23" spans="1:15" s="28" customFormat="1" ht="18.600000000000001" customHeight="1" x14ac:dyDescent="0.3">
      <c r="A23" s="20">
        <f>IF(ISBLANK(D23),"",COUNTA(D$8:D23))</f>
        <v>12</v>
      </c>
      <c r="B23" s="21" t="s">
        <v>37</v>
      </c>
      <c r="C23" s="22" t="s">
        <v>10</v>
      </c>
      <c r="D23" s="22">
        <f>36.84</f>
        <v>36.840000000000003</v>
      </c>
      <c r="E23" s="23"/>
      <c r="F23" s="23">
        <f t="shared" si="0"/>
        <v>0</v>
      </c>
      <c r="G23" s="27"/>
      <c r="H23" s="27"/>
      <c r="I23" s="27"/>
      <c r="J23" s="27"/>
      <c r="K23" s="27"/>
      <c r="L23" s="27"/>
      <c r="M23" s="27"/>
      <c r="N23" s="27"/>
      <c r="O23" s="27"/>
    </row>
    <row r="24" spans="1:15" s="28" customFormat="1" ht="18.600000000000001" customHeight="1" x14ac:dyDescent="0.3">
      <c r="A24" s="20">
        <f>IF(ISBLANK(D24),"",COUNTA(D$8:D24))</f>
        <v>13</v>
      </c>
      <c r="B24" s="21" t="s">
        <v>38</v>
      </c>
      <c r="C24" s="22" t="s">
        <v>10</v>
      </c>
      <c r="D24" s="22">
        <f>27.43</f>
        <v>27.43</v>
      </c>
      <c r="E24" s="23"/>
      <c r="F24" s="23">
        <f t="shared" si="0"/>
        <v>0</v>
      </c>
      <c r="G24" s="27"/>
      <c r="H24" s="27"/>
      <c r="I24" s="27"/>
      <c r="J24" s="27"/>
      <c r="K24" s="27"/>
      <c r="L24" s="27"/>
      <c r="M24" s="27"/>
      <c r="N24" s="27"/>
      <c r="O24" s="27"/>
    </row>
    <row r="25" spans="1:15" s="28" customFormat="1" ht="18.600000000000001" customHeight="1" x14ac:dyDescent="0.3">
      <c r="A25" s="20">
        <f>IF(ISBLANK(D25),"",COUNTA(D$8:D25))</f>
        <v>14</v>
      </c>
      <c r="B25" s="21" t="s">
        <v>39</v>
      </c>
      <c r="C25" s="22" t="s">
        <v>10</v>
      </c>
      <c r="D25" s="22">
        <f>10.28</f>
        <v>10.28</v>
      </c>
      <c r="E25" s="23"/>
      <c r="F25" s="23">
        <f t="shared" si="0"/>
        <v>0</v>
      </c>
      <c r="G25" s="27"/>
      <c r="H25" s="27"/>
      <c r="I25" s="27"/>
      <c r="J25" s="27"/>
      <c r="K25" s="27"/>
      <c r="L25" s="27"/>
      <c r="M25" s="27"/>
      <c r="N25" s="27"/>
      <c r="O25" s="27"/>
    </row>
    <row r="26" spans="1:15" s="28" customFormat="1" ht="27.6" customHeight="1" x14ac:dyDescent="0.3">
      <c r="A26" s="20">
        <f>IF(ISBLANK(D26),"",COUNTA(D$8:D26))</f>
        <v>15</v>
      </c>
      <c r="B26" s="21" t="s">
        <v>34</v>
      </c>
      <c r="C26" s="22" t="s">
        <v>10</v>
      </c>
      <c r="D26" s="22">
        <f>D21-D27</f>
        <v>74.550000000000011</v>
      </c>
      <c r="E26" s="23"/>
      <c r="F26" s="23">
        <f t="shared" si="0"/>
        <v>0</v>
      </c>
      <c r="G26" s="27"/>
      <c r="H26" s="27"/>
      <c r="I26" s="27"/>
      <c r="J26" s="27"/>
      <c r="K26" s="27"/>
      <c r="L26" s="27"/>
      <c r="M26" s="27"/>
      <c r="N26" s="27"/>
      <c r="O26" s="27"/>
    </row>
    <row r="27" spans="1:15" s="28" customFormat="1" ht="27.6" customHeight="1" x14ac:dyDescent="0.3">
      <c r="A27" s="20">
        <f>IF(ISBLANK(D27),"",COUNTA(D$8:D27))</f>
        <v>16</v>
      </c>
      <c r="B27" s="21" t="s">
        <v>35</v>
      </c>
      <c r="C27" s="22" t="s">
        <v>10</v>
      </c>
      <c r="D27" s="22">
        <f>10.32</f>
        <v>10.32</v>
      </c>
      <c r="E27" s="23"/>
      <c r="F27" s="23">
        <f t="shared" si="0"/>
        <v>0</v>
      </c>
      <c r="G27" s="27"/>
      <c r="H27" s="27"/>
      <c r="I27" s="27"/>
      <c r="J27" s="27"/>
      <c r="K27" s="27"/>
      <c r="L27" s="27"/>
      <c r="M27" s="27"/>
      <c r="N27" s="27"/>
      <c r="O27" s="27"/>
    </row>
    <row r="28" spans="1:15" s="28" customFormat="1" ht="18.600000000000001" customHeight="1" x14ac:dyDescent="0.3">
      <c r="A28" s="20"/>
      <c r="B28" s="21"/>
      <c r="C28" s="22"/>
      <c r="D28" s="22"/>
      <c r="E28" s="23"/>
      <c r="F28" s="23"/>
      <c r="G28" s="27"/>
      <c r="H28" s="27"/>
      <c r="I28" s="27"/>
      <c r="J28" s="27"/>
      <c r="K28" s="27"/>
      <c r="L28" s="27"/>
      <c r="M28" s="27"/>
      <c r="N28" s="27"/>
      <c r="O28" s="27"/>
    </row>
    <row r="29" spans="1:15" s="28" customFormat="1" ht="18.600000000000001" customHeight="1" x14ac:dyDescent="0.3">
      <c r="A29" s="20">
        <f>IF(ISBLANK(D29),"",COUNTA(D$8:D29))</f>
        <v>17</v>
      </c>
      <c r="B29" s="31" t="s">
        <v>15</v>
      </c>
      <c r="C29" s="22" t="s">
        <v>16</v>
      </c>
      <c r="D29" s="22">
        <v>1</v>
      </c>
      <c r="E29" s="23"/>
      <c r="F29" s="23">
        <f t="shared" si="0"/>
        <v>0</v>
      </c>
      <c r="G29" s="27"/>
      <c r="H29" s="27"/>
      <c r="I29" s="27"/>
      <c r="J29" s="27"/>
      <c r="K29" s="27"/>
      <c r="L29" s="27"/>
      <c r="M29" s="27"/>
      <c r="N29" s="27"/>
      <c r="O29" s="27"/>
    </row>
    <row r="30" spans="1:15" s="28" customFormat="1" ht="18.600000000000001" customHeight="1" x14ac:dyDescent="0.3">
      <c r="A30" s="20">
        <f>IF(ISBLANK(D30),"",COUNTA(D$8:D30))</f>
        <v>18</v>
      </c>
      <c r="B30" s="31" t="s">
        <v>17</v>
      </c>
      <c r="C30" s="22" t="s">
        <v>16</v>
      </c>
      <c r="D30" s="22">
        <v>1</v>
      </c>
      <c r="E30" s="23"/>
      <c r="F30" s="23">
        <f t="shared" si="0"/>
        <v>0</v>
      </c>
      <c r="G30" s="27"/>
      <c r="H30" s="27"/>
      <c r="I30" s="27"/>
      <c r="J30" s="27"/>
      <c r="K30" s="27"/>
      <c r="L30" s="27"/>
      <c r="M30" s="27"/>
      <c r="N30" s="27"/>
      <c r="O30" s="27"/>
    </row>
    <row r="31" spans="1:15" s="19" customFormat="1" ht="18.600000000000001" customHeight="1" x14ac:dyDescent="0.3">
      <c r="A31" s="32" t="str">
        <f>IF(ISBLANK(D31),"",COUNTA(D$20:D31))</f>
        <v/>
      </c>
      <c r="B31" s="33" t="s">
        <v>18</v>
      </c>
      <c r="C31" s="34"/>
      <c r="D31" s="34"/>
      <c r="E31" s="35"/>
      <c r="F31" s="35"/>
    </row>
    <row r="32" spans="1:15" s="28" customFormat="1" ht="18.600000000000001" customHeight="1" x14ac:dyDescent="0.3">
      <c r="A32" s="20">
        <f>IF(ISBLANK(D32),"",COUNTA(D$8:D32))</f>
        <v>19</v>
      </c>
      <c r="B32" s="21" t="s">
        <v>19</v>
      </c>
      <c r="C32" s="22" t="s">
        <v>40</v>
      </c>
      <c r="D32" s="22">
        <f>ROUNDUP((6+3+3)*3.95*1.2+7.5,1)</f>
        <v>64.399999999999991</v>
      </c>
      <c r="E32" s="23"/>
      <c r="F32" s="23">
        <f t="shared" si="0"/>
        <v>0</v>
      </c>
      <c r="G32" s="27"/>
      <c r="H32" s="27"/>
      <c r="I32" s="27"/>
      <c r="J32" s="27"/>
      <c r="K32" s="27"/>
      <c r="L32" s="27"/>
      <c r="M32" s="27"/>
      <c r="N32" s="27"/>
      <c r="O32" s="27"/>
    </row>
    <row r="33" spans="1:22" s="28" customFormat="1" ht="18.600000000000001" customHeight="1" x14ac:dyDescent="0.3">
      <c r="A33" s="20">
        <f>IF(ISBLANK(D33),"",COUNTA(D$8:D33))</f>
        <v>20</v>
      </c>
      <c r="B33" s="21" t="s">
        <v>20</v>
      </c>
      <c r="C33" s="22" t="s">
        <v>40</v>
      </c>
      <c r="D33" s="22">
        <f>D32</f>
        <v>64.399999999999991</v>
      </c>
      <c r="E33" s="23"/>
      <c r="F33" s="23">
        <f t="shared" si="0"/>
        <v>0</v>
      </c>
      <c r="G33" s="27"/>
      <c r="H33" s="27"/>
      <c r="I33" s="27"/>
      <c r="J33" s="27"/>
      <c r="K33" s="27"/>
      <c r="L33" s="27"/>
      <c r="M33" s="27"/>
      <c r="N33" s="27"/>
      <c r="O33" s="27"/>
    </row>
    <row r="34" spans="1:22" s="28" customFormat="1" ht="27.6" customHeight="1" x14ac:dyDescent="0.3">
      <c r="A34" s="20">
        <f>IF(ISBLANK(D34),"",COUNTA(D$8:D34))</f>
        <v>21</v>
      </c>
      <c r="B34" s="21" t="s">
        <v>34</v>
      </c>
      <c r="C34" s="22" t="s">
        <v>40</v>
      </c>
      <c r="D34" s="22">
        <f>D32</f>
        <v>64.399999999999991</v>
      </c>
      <c r="E34" s="23"/>
      <c r="F34" s="23">
        <f t="shared" si="0"/>
        <v>0</v>
      </c>
      <c r="G34" s="27"/>
      <c r="H34" s="27"/>
      <c r="I34" s="27"/>
      <c r="J34" s="27"/>
      <c r="K34" s="27"/>
      <c r="L34" s="27"/>
      <c r="M34" s="27"/>
      <c r="N34" s="27"/>
      <c r="O34" s="27"/>
    </row>
    <row r="35" spans="1:22" s="28" customFormat="1" ht="18.600000000000001" customHeight="1" x14ac:dyDescent="0.3">
      <c r="A35" s="20" t="str">
        <f>IF(ISBLANK(D35),"",COUNTA(D$8:D35))</f>
        <v/>
      </c>
      <c r="B35" s="21"/>
      <c r="C35" s="22"/>
      <c r="D35" s="22"/>
      <c r="E35" s="23"/>
      <c r="F35" s="23"/>
      <c r="G35" s="27"/>
      <c r="H35" s="27"/>
      <c r="I35" s="27"/>
      <c r="J35" s="27"/>
      <c r="K35" s="27"/>
      <c r="L35" s="27"/>
      <c r="M35" s="27"/>
      <c r="N35" s="27"/>
      <c r="O35" s="27"/>
    </row>
    <row r="36" spans="1:22" s="26" customFormat="1" ht="18.600000000000001" customHeight="1" x14ac:dyDescent="0.3">
      <c r="A36" s="20">
        <f>IF(ISBLANK(D36),"",COUNTA(D$8:D36))</f>
        <v>22</v>
      </c>
      <c r="B36" s="21" t="s">
        <v>21</v>
      </c>
      <c r="C36" s="22" t="s">
        <v>40</v>
      </c>
      <c r="D36" s="22">
        <f>D32*2</f>
        <v>128.79999999999998</v>
      </c>
      <c r="E36" s="23"/>
      <c r="F36" s="23">
        <f t="shared" si="0"/>
        <v>0</v>
      </c>
      <c r="G36" s="36"/>
      <c r="H36" s="36"/>
      <c r="I36" s="36"/>
      <c r="J36" s="36"/>
    </row>
    <row r="37" spans="1:22" s="19" customFormat="1" ht="18.600000000000001" customHeight="1" x14ac:dyDescent="0.3">
      <c r="A37" s="20">
        <f>IF(ISBLANK(D37),"",COUNTA(D$8:D37))</f>
        <v>23</v>
      </c>
      <c r="B37" s="21" t="s">
        <v>22</v>
      </c>
      <c r="C37" s="22" t="s">
        <v>11</v>
      </c>
      <c r="D37" s="22">
        <f>43</f>
        <v>43</v>
      </c>
      <c r="E37" s="23"/>
      <c r="F37" s="23">
        <f t="shared" si="0"/>
        <v>0</v>
      </c>
    </row>
    <row r="38" spans="1:22" s="19" customFormat="1" ht="18.600000000000001" customHeight="1" x14ac:dyDescent="0.3">
      <c r="A38" s="32" t="str">
        <f>IF(ISBLANK(D38),"",COUNTA(D$20:D38))</f>
        <v/>
      </c>
      <c r="B38" s="33" t="s">
        <v>23</v>
      </c>
      <c r="C38" s="34"/>
      <c r="D38" s="34"/>
      <c r="E38" s="35"/>
      <c r="F38" s="35"/>
    </row>
    <row r="39" spans="1:22" s="38" customFormat="1" ht="18.600000000000001" customHeight="1" x14ac:dyDescent="0.3">
      <c r="A39" s="20">
        <f>IF(ISBLANK(D39),"",COUNTA(D$8:D39))</f>
        <v>24</v>
      </c>
      <c r="B39" s="31" t="s">
        <v>24</v>
      </c>
      <c r="C39" s="22" t="s">
        <v>10</v>
      </c>
      <c r="D39" s="22">
        <f>ROUNDUP((194.52+130.79)*1.05,1)</f>
        <v>341.6</v>
      </c>
      <c r="E39" s="23"/>
      <c r="F39" s="23">
        <f t="shared" si="0"/>
        <v>0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:22" s="38" customFormat="1" ht="18.600000000000001" customHeight="1" x14ac:dyDescent="0.3">
      <c r="A40" s="20" t="str">
        <f>IF(ISBLANK(D40),"",COUNTA(D$8:D40))</f>
        <v/>
      </c>
      <c r="B40" s="39"/>
      <c r="C40" s="40"/>
      <c r="D40" s="40"/>
      <c r="E40" s="41"/>
      <c r="F40" s="23">
        <f t="shared" si="0"/>
        <v>0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1:22" s="38" customFormat="1" ht="18.600000000000001" customHeight="1" x14ac:dyDescent="0.3">
      <c r="A41" s="20">
        <f>IF(ISBLANK(D41),"",COUNTA(D$8:D41))</f>
        <v>25</v>
      </c>
      <c r="B41" s="21" t="s">
        <v>25</v>
      </c>
      <c r="C41" s="22" t="s">
        <v>11</v>
      </c>
      <c r="D41" s="22">
        <v>15</v>
      </c>
      <c r="E41" s="23"/>
      <c r="F41" s="23">
        <f t="shared" si="0"/>
        <v>0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2" s="38" customFormat="1" ht="18.600000000000001" customHeight="1" x14ac:dyDescent="0.3">
      <c r="A42" s="20">
        <f>IF(ISBLANK(D42),"",COUNTA(D$8:D42))</f>
        <v>26</v>
      </c>
      <c r="B42" s="21" t="s">
        <v>26</v>
      </c>
      <c r="C42" s="22" t="s">
        <v>11</v>
      </c>
      <c r="D42" s="22">
        <v>3</v>
      </c>
      <c r="E42" s="23"/>
      <c r="F42" s="23">
        <f t="shared" si="0"/>
        <v>0</v>
      </c>
    </row>
    <row r="43" spans="1:22" s="19" customFormat="1" ht="28.2" customHeight="1" x14ac:dyDescent="0.3">
      <c r="A43" s="20">
        <f>IF(ISBLANK(D43),"",COUNTA(D$8:D43))</f>
        <v>27</v>
      </c>
      <c r="B43" s="21" t="s">
        <v>27</v>
      </c>
      <c r="C43" s="22" t="s">
        <v>28</v>
      </c>
      <c r="D43" s="22">
        <f>9+12+9+11+20</f>
        <v>61</v>
      </c>
      <c r="E43" s="23"/>
      <c r="F43" s="23">
        <f t="shared" si="0"/>
        <v>0</v>
      </c>
    </row>
    <row r="44" spans="1:22" s="19" customFormat="1" ht="18.600000000000001" customHeight="1" x14ac:dyDescent="0.3">
      <c r="A44" s="20" t="str">
        <f>IF(ISBLANK(D44),"",COUNTA(D$8:D44))</f>
        <v/>
      </c>
      <c r="B44" s="21"/>
      <c r="C44" s="22"/>
      <c r="D44" s="22"/>
      <c r="E44" s="23"/>
      <c r="F44" s="23">
        <f t="shared" si="0"/>
        <v>0</v>
      </c>
    </row>
    <row r="45" spans="1:22" s="19" customFormat="1" ht="18.600000000000001" customHeight="1" x14ac:dyDescent="0.3">
      <c r="A45" s="20"/>
      <c r="B45" s="21"/>
      <c r="C45" s="22"/>
      <c r="D45" s="22"/>
      <c r="E45" s="23"/>
      <c r="F45" s="23"/>
    </row>
    <row r="46" spans="1:22" s="19" customFormat="1" ht="18.600000000000001" customHeight="1" x14ac:dyDescent="0.3">
      <c r="A46" s="30"/>
      <c r="B46" s="21"/>
      <c r="C46" s="22"/>
      <c r="D46" s="42"/>
      <c r="E46" s="23"/>
      <c r="F46" s="29"/>
    </row>
    <row r="47" spans="1:22" ht="18.600000000000001" customHeight="1" x14ac:dyDescent="0.25">
      <c r="A47" s="30" t="str">
        <f>IF(ISBLANK(D47),"",COUNTA(D$20:D47))</f>
        <v/>
      </c>
      <c r="B47" s="21"/>
      <c r="C47" s="22"/>
      <c r="D47" s="24"/>
      <c r="E47" s="23" t="str">
        <f>IF(ISBLANK(D47),"",#REF!*D47)</f>
        <v/>
      </c>
      <c r="F47" s="23"/>
    </row>
    <row r="48" spans="1:22" ht="13.8" x14ac:dyDescent="0.25">
      <c r="A48" s="43"/>
      <c r="B48" s="44"/>
      <c r="C48" s="45"/>
      <c r="D48" s="45"/>
      <c r="E48" s="45"/>
      <c r="F48" s="46"/>
    </row>
  </sheetData>
  <autoFilter ref="A5:F48" xr:uid="{00000000-0009-0000-0000-000000000000}"/>
  <mergeCells count="2">
    <mergeCell ref="A1:F1"/>
    <mergeCell ref="A3:E3"/>
  </mergeCells>
  <printOptions horizontalCentered="1"/>
  <pageMargins left="0.25" right="0.25" top="0.28000000000000003" bottom="0.28999999999999998" header="0.3" footer="0.3"/>
  <pageSetup paperSize="9" scale="62" fitToHeight="0" orientation="landscape" r:id="rId1"/>
  <headerFooter alignWithMargins="0">
    <oddFooter>&amp;C&amp;P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ТЗ</vt:lpstr>
      <vt:lpstr>ТЗ!Print_Area</vt:lpstr>
      <vt:lpstr>ТЗ!Print_Titles</vt:lpstr>
      <vt:lpstr>ТЗ!Область_печати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cp:lastPrinted>2024-10-28T10:57:18Z</cp:lastPrinted>
  <dcterms:created xsi:type="dcterms:W3CDTF">2024-10-28T10:35:33Z</dcterms:created>
  <dcterms:modified xsi:type="dcterms:W3CDTF">2024-10-28T13:26:33Z</dcterms:modified>
</cp:coreProperties>
</file>