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2" yWindow="96" windowWidth="18576" windowHeight="13176"/>
  </bookViews>
  <sheets>
    <sheet name="Аркуш1 (2)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H20" i="2"/>
  <c r="H19" i="2"/>
  <c r="H22" i="2"/>
  <c r="H23" i="2"/>
  <c r="H24" i="2"/>
  <c r="H25" i="2"/>
  <c r="H26" i="2"/>
  <c r="H9" i="2"/>
  <c r="H10" i="2"/>
  <c r="H11" i="2"/>
  <c r="H12" i="2"/>
  <c r="H13" i="2"/>
  <c r="H14" i="2"/>
  <c r="H15" i="2"/>
  <c r="H16" i="2"/>
  <c r="H17" i="2"/>
  <c r="H18" i="2"/>
  <c r="H6" i="2"/>
  <c r="H7" i="2"/>
  <c r="H8" i="2"/>
  <c r="H5" i="2"/>
  <c r="H27" i="2" l="1"/>
  <c r="A6" i="2" l="1"/>
  <c r="A7" i="2" s="1"/>
  <c r="A8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H29" i="2" l="1"/>
  <c r="H31" i="2" s="1"/>
  <c r="H28" i="2" l="1"/>
</calcChain>
</file>

<file path=xl/sharedStrings.xml><?xml version="1.0" encoding="utf-8"?>
<sst xmlns="http://schemas.openxmlformats.org/spreadsheetml/2006/main" count="87" uniqueCount="82">
  <si>
    <t>VBW Engineering BS-3-BIS(50)</t>
  </si>
  <si>
    <t xml:space="preserve">VENTS AV06 </t>
  </si>
  <si>
    <t>VENTO EXPERT
A100-1 S10WV.2</t>
  </si>
  <si>
    <t>В11</t>
  </si>
  <si>
    <t>В12</t>
  </si>
  <si>
    <t>В42</t>
  </si>
  <si>
    <t>В44</t>
  </si>
  <si>
    <t>AEROSTAR SVF70-40/35-4D</t>
  </si>
  <si>
    <t>Ostberg CK200А</t>
  </si>
  <si>
    <t>Ostberg CK100C</t>
  </si>
  <si>
    <t xml:space="preserve">В12.2  </t>
  </si>
  <si>
    <t>У1</t>
  </si>
  <si>
    <t>Stavoklima THCP 250-4-
Li1 E Light</t>
  </si>
  <si>
    <t>Ostberg CK160C</t>
  </si>
  <si>
    <t>В12.3</t>
  </si>
  <si>
    <t xml:space="preserve">TOSHIBA MMY-MAP2006HT8P-E </t>
  </si>
  <si>
    <t>TOSHIBAMMD-AP0186BHP1-E</t>
  </si>
  <si>
    <t>TOSHIBA MMD-AP0246BHP1-E</t>
  </si>
  <si>
    <t>TOSHIBA MMD-AP0276BHP1-E</t>
  </si>
  <si>
    <t>K6</t>
  </si>
  <si>
    <t>TOSHIBA RAS-2M14U2AVG-E</t>
  </si>
  <si>
    <t>ККБ ПВ10</t>
  </si>
  <si>
    <t>HITACHI RAS-8.0HNBRMQ</t>
  </si>
  <si>
    <t>K2</t>
  </si>
  <si>
    <t>Gree GWH07AAA-K6DNA5C/I/</t>
  </si>
  <si>
    <t>ПВ27.1 ПВ27.2</t>
  </si>
  <si>
    <t xml:space="preserve">В43, В43.1 </t>
  </si>
  <si>
    <t>Найменування</t>
  </si>
  <si>
    <t>к-ть од.</t>
  </si>
  <si>
    <t>к-ть обсл на рік</t>
  </si>
  <si>
    <t>Вартість обсл-ня за од (без ПДВ, грн)</t>
  </si>
  <si>
    <t>Вартість обсл-ня за рік (без ПДВ, грн)</t>
  </si>
  <si>
    <t>Виробник</t>
  </si>
  <si>
    <t>№</t>
  </si>
  <si>
    <t>Фітнес-центр</t>
  </si>
  <si>
    <t>ПДВ 20%</t>
  </si>
  <si>
    <t>П30</t>
  </si>
  <si>
    <t>В85</t>
  </si>
  <si>
    <t xml:space="preserve">Провітрювач з регенерацією тепла ПВ27.1 та ПВ27.2 L=100 м3/год, Nел.=0,018 кВт
+фільтр тонкого очищення F8+ набір
змінних фільтрів G3+ ковпак для товс-тих стін в компл. з пультом керування
</t>
  </si>
  <si>
    <t>Витяжний вентилятор канальний В11  Lвит.=3500 м3/год, Рвит.=600 Па,  Nел.=3,7кВт, n=1320об/хв 380V</t>
  </si>
  <si>
    <t>Витяжний вентилятор канальний В12  Lвит.=600 м3/год, Рвит.=300 Па,  Nел.=0,115кВт, 220V</t>
  </si>
  <si>
    <t>Витяжний вентилятор канальний В42  Lвит.=50 м3/год, Рвит.=320 Па,  Nел.=0,062кВт</t>
  </si>
  <si>
    <t>Витяжний вентилятор канальний В44 Lвит.=60 м3/год, Рвит.=310 Па,  Nел.=0,062кВт</t>
  </si>
  <si>
    <t>Витяжний вентилятор канальний В43, В43.1  Lвит.=500 м3/год, Рвит.=200 Па,  Nел.=0,1кВт n=2480об/хв + регулятор швидкості, 220V</t>
  </si>
  <si>
    <t>Витяжний вентилятор канальний В12.2  Lвит.=50 м3/год, Рвит.=320 Па,  Nел.=0,062кВт, 220V</t>
  </si>
  <si>
    <t>Витяжний вентилятор канальний В12.3  Lвит.=60 м3/год, Рвит.=310 Па,  Nел.=0,062кВт, 220V</t>
  </si>
  <si>
    <t>Повітряно-теплова завіса У1 електрич-на L=6000 м3/год, Nел.=19,1 кВт, у складі з пультом керування та кріпленням</t>
  </si>
  <si>
    <t xml:space="preserve">K1 Зовнішній блок системи VRF Qx=56,0 кВт, Qт=63,0 кВт  Nел=18,0 кВт.  3х380V 
L=17900 м3/год  розм.1830(Н)х1600х780
</t>
  </si>
  <si>
    <t>K1.4 - К1.8, К1.10 Внутрішній блок сис-теми VRF канального типу Qx=5,6 кВт, Qт=6,3 кВт  Nел=0,062 кВт.  1х220V  L=800 м3/год</t>
  </si>
  <si>
    <t>К1.3 Внутрішній блок системи VRF кана-льного типу Qx=7,1 кВт, Qт=8,0 кВт  Nел=0,077 кВт. 1х220V   L=1200 м3/год</t>
  </si>
  <si>
    <t xml:space="preserve">K1.1, К1.2, К1.9 Внутрішній блок систе-ми VRF канального типу Qx=8,0кВт, Qт=9,0 кВт  Nел=0,077 кВт. 1х220V  L=1200 м3/год </t>
  </si>
  <si>
    <t>K6 Зовнішний блок мультисистеми Qх=4,0 кВт, Qт=4,4 кВт. N=1,13 кВт. 220В, Внутрішній блок настінного типу Qх=2,5 кВт, Qт=3,2 кВт, 220В в компле-кті з пультом ДУ</t>
  </si>
  <si>
    <t xml:space="preserve">Блок Qхол=25,7кВт, Qт=15,3кВт 
Nел.=6,0кВт, 380V
</t>
  </si>
  <si>
    <t xml:space="preserve">K2 Спліт-система настінного типу  Qх=2,35 кВт, Qт=2,5 кВт, Nел=0,7 кВт. 220В в компл. з пультом ДУ </t>
  </si>
  <si>
    <t>Припливна установка</t>
  </si>
  <si>
    <t>VKSB 500x300-2 L1, 0,31кВт</t>
  </si>
  <si>
    <t>VKSB 500х300-4 L3, 0,2 кВт</t>
  </si>
  <si>
    <t xml:space="preserve">Вентилятор витяжний </t>
  </si>
  <si>
    <t xml:space="preserve">ПВ9.1, ПВ9.2, ПВ10, ПВ27.1, ПВ27.2, П30                              </t>
  </si>
  <si>
    <t>Заміна фільтрів FMK</t>
  </si>
  <si>
    <r>
      <rPr>
        <b/>
        <u/>
        <sz val="12"/>
        <color theme="1"/>
        <rFont val="Calibri"/>
        <family val="2"/>
        <charset val="204"/>
        <scheme val="minor"/>
      </rPr>
      <t>ПВ9.2</t>
    </r>
    <r>
      <rPr>
        <b/>
        <sz val="11"/>
        <color theme="1"/>
        <rFont val="Calibri"/>
        <family val="2"/>
        <charset val="204"/>
        <scheme val="minor"/>
      </rPr>
      <t xml:space="preserve"> Сторона-ПРАВА</t>
    </r>
  </si>
  <si>
    <r>
      <t>ПВ9.1</t>
    </r>
    <r>
      <rPr>
        <b/>
        <sz val="12"/>
        <color theme="1"/>
        <rFont val="Calibri"/>
        <family val="2"/>
        <charset val="204"/>
        <scheme val="minor"/>
      </rPr>
      <t xml:space="preserve"> Сторона-ЛІВА</t>
    </r>
  </si>
  <si>
    <t>ПВ10 Сторона-ПРАВА</t>
  </si>
  <si>
    <r>
      <rPr>
        <b/>
        <sz val="12"/>
        <color theme="1"/>
        <rFont val="Calibri"/>
        <family val="2"/>
        <charset val="204"/>
        <scheme val="minor"/>
      </rPr>
      <t>K1</t>
    </r>
    <r>
      <rPr>
        <b/>
        <sz val="11"/>
        <color theme="1"/>
        <rFont val="Calibri"/>
        <family val="2"/>
        <charset val="204"/>
        <scheme val="minor"/>
      </rPr>
      <t xml:space="preserve"> Зовнішній блок VRF </t>
    </r>
  </si>
  <si>
    <r>
      <rPr>
        <b/>
        <sz val="12"/>
        <color theme="1"/>
        <rFont val="Calibri"/>
        <family val="2"/>
        <charset val="204"/>
        <scheme val="minor"/>
      </rPr>
      <t>K1.4 - К1.8, К1.10</t>
    </r>
    <r>
      <rPr>
        <b/>
        <sz val="11"/>
        <color theme="1"/>
        <rFont val="Calibri"/>
        <family val="2"/>
        <charset val="204"/>
        <scheme val="minor"/>
      </rPr>
      <t xml:space="preserve"> Внутрішній блок </t>
    </r>
  </si>
  <si>
    <r>
      <rPr>
        <b/>
        <sz val="12"/>
        <color theme="1"/>
        <rFont val="Calibri"/>
        <family val="2"/>
        <charset val="204"/>
        <scheme val="minor"/>
      </rPr>
      <t xml:space="preserve">К1.3 </t>
    </r>
    <r>
      <rPr>
        <b/>
        <sz val="11"/>
        <color theme="1"/>
        <rFont val="Calibri"/>
        <family val="2"/>
        <charset val="204"/>
        <scheme val="minor"/>
      </rPr>
      <t xml:space="preserve"> Внутрішній блок </t>
    </r>
  </si>
  <si>
    <r>
      <rPr>
        <b/>
        <sz val="12"/>
        <color theme="1"/>
        <rFont val="Calibri"/>
        <family val="2"/>
        <charset val="204"/>
        <scheme val="minor"/>
      </rPr>
      <t xml:space="preserve">K1.1, К1.2, К1.9  </t>
    </r>
    <r>
      <rPr>
        <b/>
        <sz val="11"/>
        <color theme="1"/>
        <rFont val="Calibri"/>
        <family val="2"/>
        <charset val="204"/>
        <scheme val="minor"/>
      </rPr>
      <t xml:space="preserve"> Внутрішній блок</t>
    </r>
  </si>
  <si>
    <t>Припливно-витяжна установка ПВ9.1 внутрішнього виконання Lпр.=7500 м3/год, Рпр.=500 Па, Lвит.=5750 м3/год, Рвит.=450 Па у складі з заслінками, філь-трами, пластинчастим рекуперато-ром, теплообмінником холодного кон-туру, водяним калорифером, секцією компресорів, вентиляторами, гнучкими вставками.                  Щит автоматики та управління.</t>
  </si>
  <si>
    <t>Припливно-витяжна установка ПВ9.2 внутрішнього виконання Lпр.=7500 м3/год, Рпр.=500 Па, Lвит.=5750 м3/год, Рвит.=450 Па у складі з заслінками, філь-трами, пластинчастим рекуперато-ром, теплообмінником холодного кон-туру,  водяним калорифером, секцією компресорів, вентиляторами, гнучкими вставками.          Щит автоматики та управління.</t>
  </si>
  <si>
    <t>Припливно-витяжна установка ПВ10 підвісного виконання Lпр.=5260 м3/год, Рпр.=400 Па, Lвит.=4460 м3/год, Рвит.=350 Па у складі з заслінками, фільтрами, пластинчастим рекуператором, водя-ним калорифером, секцією реверсивного теплообмінника, вентиляторами, гнуч-кими вставками.                                                                                                 Щит автоматики та управління.</t>
  </si>
  <si>
    <t>Всього, з ПДВ</t>
  </si>
  <si>
    <t>Всього</t>
  </si>
  <si>
    <t>в місяць</t>
  </si>
  <si>
    <t xml:space="preserve">Комерційна пропозиція
на сервісне обслуговування обладнання
систем вентиляції та кондиціювання повітря
</t>
  </si>
  <si>
    <t>Від Виконавця:</t>
  </si>
  <si>
    <t>Від Замовника:</t>
  </si>
  <si>
    <t>ТОВ «________________»</t>
  </si>
  <si>
    <t>ТОВ «ЕНВІЛ-СПОРТ»</t>
  </si>
  <si>
    <t>Директор</t>
  </si>
  <si>
    <t>_________________  ____________</t>
  </si>
  <si>
    <t xml:space="preserve">_________________ Д.О.Скиба </t>
  </si>
  <si>
    <t>Телефон: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</si>
</sst>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 wrapText="1" shrinkToFit="1"/>
    </xf>
    <xf numFmtId="0" fontId="0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right" vertical="center" wrapText="1" shrinkToFit="1"/>
    </xf>
    <xf numFmtId="0" fontId="0" fillId="0" borderId="1" xfId="0" applyBorder="1" applyAlignment="1">
      <alignment horizontal="center" vertical="center" wrapText="1" shrinkToFit="1"/>
    </xf>
    <xf numFmtId="2" fontId="0" fillId="0" borderId="0" xfId="0" applyNumberFormat="1" applyAlignment="1">
      <alignment horizontal="center" vertical="center" wrapText="1" shrinkToFit="1"/>
    </xf>
    <xf numFmtId="4" fontId="0" fillId="0" borderId="1" xfId="0" applyNumberFormat="1" applyBorder="1" applyAlignment="1">
      <alignment horizontal="right" vertical="center" wrapText="1" shrinkToFit="1"/>
    </xf>
    <xf numFmtId="0" fontId="5" fillId="0" borderId="0" xfId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4" fontId="0" fillId="0" borderId="1" xfId="0" applyNumberFormat="1" applyFill="1" applyBorder="1" applyAlignment="1">
      <alignment horizontal="right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 shrinkToFit="1"/>
    </xf>
    <xf numFmtId="4" fontId="0" fillId="0" borderId="8" xfId="0" applyNumberFormat="1" applyBorder="1" applyAlignment="1">
      <alignment horizontal="right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right" vertical="center" wrapText="1" shrinkToFit="1"/>
    </xf>
    <xf numFmtId="4" fontId="1" fillId="0" borderId="3" xfId="0" applyNumberFormat="1" applyFont="1" applyBorder="1" applyAlignment="1">
      <alignment horizontal="right" vertical="center" wrapText="1" shrinkToFit="1"/>
    </xf>
    <xf numFmtId="4" fontId="1" fillId="0" borderId="10" xfId="0" applyNumberFormat="1" applyFont="1" applyBorder="1" applyAlignment="1">
      <alignment horizontal="right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Font="1" applyBorder="1" applyAlignment="1">
      <alignment horizontal="center" vertical="center" wrapText="1" shrinkToFit="1"/>
    </xf>
    <xf numFmtId="0" fontId="0" fillId="0" borderId="13" xfId="0" applyBorder="1" applyAlignment="1">
      <alignment horizontal="right" vertical="center" wrapText="1" shrinkToFit="1"/>
    </xf>
    <xf numFmtId="4" fontId="1" fillId="0" borderId="14" xfId="0" applyNumberFormat="1" applyFont="1" applyBorder="1" applyAlignment="1">
      <alignment horizontal="righ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0" xfId="0" applyFont="1" applyAlignment="1">
      <alignment horizontal="left" vertical="center" wrapText="1" shrinkToFit="1"/>
    </xf>
    <xf numFmtId="0" fontId="1" fillId="0" borderId="5" xfId="0" applyFont="1" applyBorder="1" applyAlignment="1">
      <alignment horizontal="left" vertical="center" wrapText="1" shrinkToFit="1"/>
    </xf>
    <xf numFmtId="0" fontId="0" fillId="0" borderId="1" xfId="0" applyFont="1" applyBorder="1" applyAlignment="1">
      <alignment horizontal="left" vertical="center" wrapText="1" shrinkToFit="1"/>
    </xf>
    <xf numFmtId="0" fontId="0" fillId="0" borderId="0" xfId="0" applyFont="1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top" wrapText="1" shrinkToFit="1"/>
    </xf>
    <xf numFmtId="0" fontId="0" fillId="0" borderId="0" xfId="0" applyAlignment="1">
      <alignment vertical="top" wrapText="1" shrinkToFit="1"/>
    </xf>
    <xf numFmtId="0" fontId="10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80" zoomScaleNormal="80" zoomScaleSheetLayoutView="90" workbookViewId="0">
      <selection activeCell="L25" sqref="L25"/>
    </sheetView>
  </sheetViews>
  <sheetFormatPr defaultColWidth="9.109375" defaultRowHeight="14.4" x14ac:dyDescent="0.3"/>
  <cols>
    <col min="1" max="1" width="3.88671875" style="4" customWidth="1"/>
    <col min="2" max="2" width="28.109375" style="1" customWidth="1"/>
    <col min="3" max="3" width="54" style="39" customWidth="1"/>
    <col min="4" max="4" width="27.5546875" style="3" customWidth="1"/>
    <col min="5" max="6" width="9.109375" style="4"/>
    <col min="7" max="7" width="13.109375" style="4" customWidth="1"/>
    <col min="8" max="8" width="17.5546875" style="4" customWidth="1"/>
    <col min="9" max="9" width="10.6640625" style="4" customWidth="1"/>
    <col min="10" max="16384" width="9.109375" style="4"/>
  </cols>
  <sheetData>
    <row r="1" spans="1:9" s="5" customFormat="1" ht="71.25" customHeight="1" x14ac:dyDescent="0.3">
      <c r="B1" s="52" t="s">
        <v>73</v>
      </c>
      <c r="C1" s="53"/>
      <c r="D1" s="53"/>
      <c r="E1" s="53"/>
      <c r="F1" s="53"/>
      <c r="G1" s="53"/>
      <c r="H1" s="53"/>
    </row>
    <row r="2" spans="1:9" s="5" customFormat="1" ht="15" x14ac:dyDescent="0.25">
      <c r="B2" s="2"/>
      <c r="C2" s="34"/>
    </row>
    <row r="3" spans="1:9" s="5" customFormat="1" ht="15" thickBot="1" x14ac:dyDescent="0.35">
      <c r="A3" s="50" t="s">
        <v>34</v>
      </c>
      <c r="B3" s="51"/>
      <c r="C3" s="51"/>
      <c r="D3" s="51"/>
      <c r="E3" s="51"/>
      <c r="F3" s="51"/>
      <c r="G3" s="51"/>
      <c r="H3" s="51"/>
      <c r="I3" s="16"/>
    </row>
    <row r="4" spans="1:9" s="5" customFormat="1" ht="52.8" x14ac:dyDescent="0.3">
      <c r="A4" s="17" t="s">
        <v>33</v>
      </c>
      <c r="B4" s="18" t="s">
        <v>27</v>
      </c>
      <c r="C4" s="35"/>
      <c r="D4" s="18" t="s">
        <v>32</v>
      </c>
      <c r="E4" s="18" t="s">
        <v>28</v>
      </c>
      <c r="F4" s="19" t="s">
        <v>29</v>
      </c>
      <c r="G4" s="19" t="s">
        <v>30</v>
      </c>
      <c r="H4" s="20" t="s">
        <v>31</v>
      </c>
      <c r="I4" s="11"/>
    </row>
    <row r="5" spans="1:9" s="5" customFormat="1" ht="100.8" x14ac:dyDescent="0.3">
      <c r="A5" s="21">
        <v>1</v>
      </c>
      <c r="B5" s="40" t="s">
        <v>61</v>
      </c>
      <c r="C5" s="36" t="s">
        <v>67</v>
      </c>
      <c r="D5" s="6" t="s">
        <v>0</v>
      </c>
      <c r="E5" s="8">
        <v>1</v>
      </c>
      <c r="F5" s="8">
        <v>4</v>
      </c>
      <c r="G5" s="10">
        <v>1000</v>
      </c>
      <c r="H5" s="22">
        <f>F5*G5</f>
        <v>4000</v>
      </c>
      <c r="I5" s="12"/>
    </row>
    <row r="6" spans="1:9" s="5" customFormat="1" ht="100.8" x14ac:dyDescent="0.3">
      <c r="A6" s="21">
        <f>A5+1</f>
        <v>2</v>
      </c>
      <c r="B6" s="40" t="s">
        <v>60</v>
      </c>
      <c r="C6" s="36" t="s">
        <v>68</v>
      </c>
      <c r="D6" s="6" t="s">
        <v>0</v>
      </c>
      <c r="E6" s="8">
        <v>1</v>
      </c>
      <c r="F6" s="8">
        <v>4</v>
      </c>
      <c r="G6" s="10">
        <v>1000</v>
      </c>
      <c r="H6" s="22">
        <f t="shared" ref="H6:H26" si="0">F6*G6</f>
        <v>4000</v>
      </c>
      <c r="I6" s="12"/>
    </row>
    <row r="7" spans="1:9" s="5" customFormat="1" ht="100.8" x14ac:dyDescent="0.3">
      <c r="A7" s="21">
        <f t="shared" ref="A7:A24" si="1">A6+1</f>
        <v>3</v>
      </c>
      <c r="B7" s="40" t="s">
        <v>62</v>
      </c>
      <c r="C7" s="36" t="s">
        <v>69</v>
      </c>
      <c r="D7" s="6" t="s">
        <v>1</v>
      </c>
      <c r="E7" s="8">
        <v>1</v>
      </c>
      <c r="F7" s="8">
        <v>2</v>
      </c>
      <c r="G7" s="10">
        <v>1000</v>
      </c>
      <c r="H7" s="22">
        <f t="shared" si="0"/>
        <v>2000</v>
      </c>
      <c r="I7" s="12"/>
    </row>
    <row r="8" spans="1:9" s="5" customFormat="1" ht="86.4" x14ac:dyDescent="0.3">
      <c r="A8" s="21">
        <f t="shared" si="1"/>
        <v>4</v>
      </c>
      <c r="B8" s="40" t="s">
        <v>25</v>
      </c>
      <c r="C8" s="36" t="s">
        <v>38</v>
      </c>
      <c r="D8" s="6" t="s">
        <v>2</v>
      </c>
      <c r="E8" s="8">
        <v>2</v>
      </c>
      <c r="F8" s="8">
        <v>1</v>
      </c>
      <c r="G8" s="10">
        <v>800</v>
      </c>
      <c r="H8" s="22">
        <f t="shared" si="0"/>
        <v>800</v>
      </c>
      <c r="I8" s="12"/>
    </row>
    <row r="9" spans="1:9" s="5" customFormat="1" ht="27.75" customHeight="1" x14ac:dyDescent="0.3">
      <c r="A9" s="21"/>
      <c r="B9" s="40" t="s">
        <v>58</v>
      </c>
      <c r="C9" s="36" t="s">
        <v>59</v>
      </c>
      <c r="D9" s="6"/>
      <c r="E9" s="8">
        <v>6</v>
      </c>
      <c r="F9" s="8">
        <v>4</v>
      </c>
      <c r="G9" s="10">
        <v>2000</v>
      </c>
      <c r="H9" s="22">
        <f t="shared" si="0"/>
        <v>8000</v>
      </c>
      <c r="I9" s="12"/>
    </row>
    <row r="10" spans="1:9" s="5" customFormat="1" ht="28.8" x14ac:dyDescent="0.3">
      <c r="A10" s="21">
        <f>A8+1</f>
        <v>5</v>
      </c>
      <c r="B10" s="40" t="s">
        <v>3</v>
      </c>
      <c r="C10" s="36" t="s">
        <v>39</v>
      </c>
      <c r="D10" s="6" t="s">
        <v>7</v>
      </c>
      <c r="E10" s="8">
        <v>1</v>
      </c>
      <c r="F10" s="8">
        <v>2</v>
      </c>
      <c r="G10" s="10">
        <v>200</v>
      </c>
      <c r="H10" s="22">
        <f t="shared" si="0"/>
        <v>400</v>
      </c>
      <c r="I10" s="12"/>
    </row>
    <row r="11" spans="1:9" s="5" customFormat="1" ht="28.8" x14ac:dyDescent="0.3">
      <c r="A11" s="21">
        <f t="shared" si="1"/>
        <v>6</v>
      </c>
      <c r="B11" s="40" t="s">
        <v>4</v>
      </c>
      <c r="C11" s="36" t="s">
        <v>40</v>
      </c>
      <c r="D11" s="6" t="s">
        <v>8</v>
      </c>
      <c r="E11" s="8">
        <v>1</v>
      </c>
      <c r="F11" s="8">
        <v>1</v>
      </c>
      <c r="G11" s="10"/>
      <c r="H11" s="22">
        <f t="shared" si="0"/>
        <v>0</v>
      </c>
      <c r="I11" s="12"/>
    </row>
    <row r="12" spans="1:9" s="5" customFormat="1" ht="28.8" x14ac:dyDescent="0.3">
      <c r="A12" s="21">
        <f t="shared" si="1"/>
        <v>7</v>
      </c>
      <c r="B12" s="40" t="s">
        <v>5</v>
      </c>
      <c r="C12" s="36" t="s">
        <v>41</v>
      </c>
      <c r="D12" s="6" t="s">
        <v>9</v>
      </c>
      <c r="E12" s="8">
        <v>1</v>
      </c>
      <c r="F12" s="8">
        <v>1</v>
      </c>
      <c r="G12" s="10">
        <v>200</v>
      </c>
      <c r="H12" s="22">
        <f t="shared" si="0"/>
        <v>200</v>
      </c>
      <c r="I12" s="12"/>
    </row>
    <row r="13" spans="1:9" s="5" customFormat="1" ht="28.8" x14ac:dyDescent="0.3">
      <c r="A13" s="21">
        <f t="shared" si="1"/>
        <v>8</v>
      </c>
      <c r="B13" s="40" t="s">
        <v>6</v>
      </c>
      <c r="C13" s="36" t="s">
        <v>42</v>
      </c>
      <c r="D13" s="6" t="s">
        <v>9</v>
      </c>
      <c r="E13" s="8">
        <v>1</v>
      </c>
      <c r="F13" s="8">
        <v>1</v>
      </c>
      <c r="G13" s="10">
        <v>200</v>
      </c>
      <c r="H13" s="22">
        <f t="shared" si="0"/>
        <v>200</v>
      </c>
      <c r="I13" s="12"/>
    </row>
    <row r="14" spans="1:9" s="5" customFormat="1" ht="43.2" x14ac:dyDescent="0.3">
      <c r="A14" s="21">
        <f t="shared" si="1"/>
        <v>9</v>
      </c>
      <c r="B14" s="40" t="s">
        <v>26</v>
      </c>
      <c r="C14" s="36" t="s">
        <v>43</v>
      </c>
      <c r="D14" s="6" t="s">
        <v>13</v>
      </c>
      <c r="E14" s="8">
        <v>2</v>
      </c>
      <c r="F14" s="8">
        <v>1</v>
      </c>
      <c r="G14" s="10">
        <v>400</v>
      </c>
      <c r="H14" s="22">
        <f t="shared" si="0"/>
        <v>400</v>
      </c>
      <c r="I14" s="12"/>
    </row>
    <row r="15" spans="1:9" s="5" customFormat="1" ht="28.8" x14ac:dyDescent="0.3">
      <c r="A15" s="21">
        <f t="shared" si="1"/>
        <v>10</v>
      </c>
      <c r="B15" s="40" t="s">
        <v>10</v>
      </c>
      <c r="C15" s="36" t="s">
        <v>44</v>
      </c>
      <c r="D15" s="6" t="s">
        <v>9</v>
      </c>
      <c r="E15" s="8">
        <v>1</v>
      </c>
      <c r="F15" s="8">
        <v>1</v>
      </c>
      <c r="G15" s="10">
        <v>200</v>
      </c>
      <c r="H15" s="22">
        <f t="shared" si="0"/>
        <v>200</v>
      </c>
      <c r="I15" s="12"/>
    </row>
    <row r="16" spans="1:9" s="5" customFormat="1" ht="28.8" x14ac:dyDescent="0.3">
      <c r="A16" s="21">
        <f t="shared" si="1"/>
        <v>11</v>
      </c>
      <c r="B16" s="40" t="s">
        <v>14</v>
      </c>
      <c r="C16" s="36" t="s">
        <v>45</v>
      </c>
      <c r="D16" s="6" t="s">
        <v>9</v>
      </c>
      <c r="E16" s="8">
        <v>1</v>
      </c>
      <c r="F16" s="8">
        <v>1</v>
      </c>
      <c r="G16" s="10">
        <v>200</v>
      </c>
      <c r="H16" s="22">
        <f t="shared" si="0"/>
        <v>200</v>
      </c>
      <c r="I16" s="12"/>
    </row>
    <row r="17" spans="1:9" s="5" customFormat="1" ht="28.8" x14ac:dyDescent="0.3">
      <c r="A17" s="21">
        <f t="shared" si="1"/>
        <v>12</v>
      </c>
      <c r="B17" s="40" t="s">
        <v>11</v>
      </c>
      <c r="C17" s="36" t="s">
        <v>46</v>
      </c>
      <c r="D17" s="6" t="s">
        <v>12</v>
      </c>
      <c r="E17" s="8">
        <v>1</v>
      </c>
      <c r="F17" s="8">
        <v>1</v>
      </c>
      <c r="G17" s="10">
        <v>600</v>
      </c>
      <c r="H17" s="22">
        <f t="shared" si="0"/>
        <v>600</v>
      </c>
      <c r="I17" s="12"/>
    </row>
    <row r="18" spans="1:9" s="5" customFormat="1" ht="57.6" x14ac:dyDescent="0.3">
      <c r="A18" s="21">
        <f t="shared" si="1"/>
        <v>13</v>
      </c>
      <c r="B18" s="40" t="s">
        <v>63</v>
      </c>
      <c r="C18" s="36" t="s">
        <v>47</v>
      </c>
      <c r="D18" s="6" t="s">
        <v>15</v>
      </c>
      <c r="E18" s="8">
        <v>1</v>
      </c>
      <c r="F18" s="8">
        <v>4</v>
      </c>
      <c r="G18" s="10">
        <v>3000</v>
      </c>
      <c r="H18" s="22">
        <f t="shared" si="0"/>
        <v>12000</v>
      </c>
      <c r="I18" s="12"/>
    </row>
    <row r="19" spans="1:9" s="5" customFormat="1" ht="43.2" x14ac:dyDescent="0.3">
      <c r="A19" s="21">
        <f t="shared" si="1"/>
        <v>14</v>
      </c>
      <c r="B19" s="40" t="s">
        <v>64</v>
      </c>
      <c r="C19" s="36" t="s">
        <v>48</v>
      </c>
      <c r="D19" s="6" t="s">
        <v>16</v>
      </c>
      <c r="E19" s="8">
        <v>6</v>
      </c>
      <c r="F19" s="8">
        <v>2</v>
      </c>
      <c r="G19" s="10">
        <v>1000</v>
      </c>
      <c r="H19" s="22">
        <f>G19*F19*E19</f>
        <v>12000</v>
      </c>
      <c r="I19" s="12"/>
    </row>
    <row r="20" spans="1:9" s="5" customFormat="1" ht="28.8" x14ac:dyDescent="0.3">
      <c r="A20" s="21">
        <f t="shared" si="1"/>
        <v>15</v>
      </c>
      <c r="B20" s="40" t="s">
        <v>65</v>
      </c>
      <c r="C20" s="36" t="s">
        <v>49</v>
      </c>
      <c r="D20" s="6" t="s">
        <v>17</v>
      </c>
      <c r="E20" s="8">
        <v>1</v>
      </c>
      <c r="F20" s="8">
        <v>2</v>
      </c>
      <c r="G20" s="10">
        <v>1000</v>
      </c>
      <c r="H20" s="22">
        <f>G20*F20*E20</f>
        <v>2000</v>
      </c>
      <c r="I20" s="12"/>
    </row>
    <row r="21" spans="1:9" s="5" customFormat="1" ht="43.2" x14ac:dyDescent="0.3">
      <c r="A21" s="21">
        <f t="shared" si="1"/>
        <v>16</v>
      </c>
      <c r="B21" s="40" t="s">
        <v>66</v>
      </c>
      <c r="C21" s="36" t="s">
        <v>50</v>
      </c>
      <c r="D21" s="6" t="s">
        <v>18</v>
      </c>
      <c r="E21" s="8">
        <v>3</v>
      </c>
      <c r="F21" s="8">
        <v>2</v>
      </c>
      <c r="G21" s="10">
        <v>1200</v>
      </c>
      <c r="H21" s="22">
        <f>G21*F21*E21</f>
        <v>7200</v>
      </c>
      <c r="I21" s="12"/>
    </row>
    <row r="22" spans="1:9" s="5" customFormat="1" ht="43.2" x14ac:dyDescent="0.3">
      <c r="A22" s="21">
        <f t="shared" si="1"/>
        <v>17</v>
      </c>
      <c r="B22" s="40" t="s">
        <v>19</v>
      </c>
      <c r="C22" s="36" t="s">
        <v>51</v>
      </c>
      <c r="D22" s="6" t="s">
        <v>20</v>
      </c>
      <c r="E22" s="8">
        <v>1</v>
      </c>
      <c r="F22" s="8">
        <v>2</v>
      </c>
      <c r="G22" s="10">
        <v>3000</v>
      </c>
      <c r="H22" s="22">
        <f t="shared" si="0"/>
        <v>6000</v>
      </c>
      <c r="I22" s="12"/>
    </row>
    <row r="23" spans="1:9" s="5" customFormat="1" ht="43.2" x14ac:dyDescent="0.3">
      <c r="A23" s="21">
        <f t="shared" si="1"/>
        <v>18</v>
      </c>
      <c r="B23" s="40" t="s">
        <v>21</v>
      </c>
      <c r="C23" s="36" t="s">
        <v>52</v>
      </c>
      <c r="D23" s="6" t="s">
        <v>22</v>
      </c>
      <c r="E23" s="8">
        <v>1</v>
      </c>
      <c r="F23" s="8">
        <v>2</v>
      </c>
      <c r="G23" s="10">
        <v>3000</v>
      </c>
      <c r="H23" s="22">
        <f t="shared" si="0"/>
        <v>6000</v>
      </c>
      <c r="I23" s="12"/>
    </row>
    <row r="24" spans="1:9" s="5" customFormat="1" ht="28.8" x14ac:dyDescent="0.3">
      <c r="A24" s="21">
        <f t="shared" si="1"/>
        <v>19</v>
      </c>
      <c r="B24" s="40" t="s">
        <v>23</v>
      </c>
      <c r="C24" s="36" t="s">
        <v>53</v>
      </c>
      <c r="D24" s="6" t="s">
        <v>24</v>
      </c>
      <c r="E24" s="8">
        <v>1</v>
      </c>
      <c r="F24" s="8">
        <v>2</v>
      </c>
      <c r="G24" s="10">
        <v>1500</v>
      </c>
      <c r="H24" s="22">
        <f t="shared" si="0"/>
        <v>3000</v>
      </c>
      <c r="I24" s="12"/>
    </row>
    <row r="25" spans="1:9" s="5" customFormat="1" x14ac:dyDescent="0.3">
      <c r="A25" s="21">
        <v>20</v>
      </c>
      <c r="B25" s="40" t="s">
        <v>36</v>
      </c>
      <c r="C25" s="36" t="s">
        <v>54</v>
      </c>
      <c r="D25" s="6" t="s">
        <v>55</v>
      </c>
      <c r="E25" s="13">
        <v>1</v>
      </c>
      <c r="F25" s="13">
        <v>2</v>
      </c>
      <c r="G25" s="14">
        <v>1000</v>
      </c>
      <c r="H25" s="22">
        <f t="shared" si="0"/>
        <v>2000</v>
      </c>
      <c r="I25" s="12"/>
    </row>
    <row r="26" spans="1:9" s="5" customFormat="1" x14ac:dyDescent="0.3">
      <c r="A26" s="21">
        <v>21</v>
      </c>
      <c r="B26" s="40" t="s">
        <v>37</v>
      </c>
      <c r="C26" s="36" t="s">
        <v>57</v>
      </c>
      <c r="D26" s="6" t="s">
        <v>56</v>
      </c>
      <c r="E26" s="13">
        <v>1</v>
      </c>
      <c r="F26" s="13">
        <v>1</v>
      </c>
      <c r="G26" s="14">
        <v>400</v>
      </c>
      <c r="H26" s="22">
        <f t="shared" si="0"/>
        <v>400</v>
      </c>
      <c r="I26" s="12"/>
    </row>
    <row r="27" spans="1:9" s="5" customFormat="1" x14ac:dyDescent="0.3">
      <c r="A27" s="23"/>
      <c r="B27" s="24"/>
      <c r="C27" s="37"/>
      <c r="D27" s="16"/>
      <c r="E27" s="16"/>
      <c r="F27" s="16"/>
      <c r="G27" s="25" t="s">
        <v>71</v>
      </c>
      <c r="H27" s="26">
        <f>SUM(H5:H26)</f>
        <v>71600</v>
      </c>
      <c r="I27" s="12"/>
    </row>
    <row r="28" spans="1:9" s="5" customFormat="1" x14ac:dyDescent="0.3">
      <c r="A28" s="23"/>
      <c r="B28" s="24"/>
      <c r="C28" s="37"/>
      <c r="D28" s="16"/>
      <c r="E28" s="16"/>
      <c r="F28" s="16"/>
      <c r="G28" s="7" t="s">
        <v>35</v>
      </c>
      <c r="H28" s="27">
        <f>H29/6</f>
        <v>14320</v>
      </c>
      <c r="I28" s="12"/>
    </row>
    <row r="29" spans="1:9" s="5" customFormat="1" ht="15" thickBot="1" x14ac:dyDescent="0.35">
      <c r="A29" s="28"/>
      <c r="B29" s="29"/>
      <c r="C29" s="38"/>
      <c r="D29" s="30"/>
      <c r="E29" s="29"/>
      <c r="F29" s="29"/>
      <c r="G29" s="31" t="s">
        <v>70</v>
      </c>
      <c r="H29" s="32">
        <f>H27*1.2</f>
        <v>85920</v>
      </c>
      <c r="I29" s="12"/>
    </row>
    <row r="30" spans="1:9" s="5" customFormat="1" x14ac:dyDescent="0.3">
      <c r="C30" s="33"/>
      <c r="D30" s="2"/>
      <c r="H30" s="15"/>
    </row>
    <row r="31" spans="1:9" s="5" customFormat="1" x14ac:dyDescent="0.3">
      <c r="C31" s="33"/>
      <c r="D31" s="2"/>
      <c r="G31" s="5" t="s">
        <v>72</v>
      </c>
      <c r="H31" s="9">
        <f>H29/12</f>
        <v>7160</v>
      </c>
      <c r="I31" s="9"/>
    </row>
    <row r="32" spans="1:9" s="5" customFormat="1" x14ac:dyDescent="0.3">
      <c r="C32" s="33"/>
      <c r="D32" s="2"/>
    </row>
    <row r="33" spans="2:6" s="5" customFormat="1" ht="15.6" x14ac:dyDescent="0.3">
      <c r="B33" s="42"/>
      <c r="C33"/>
      <c r="D33" s="2"/>
    </row>
    <row r="34" spans="2:6" s="5" customFormat="1" ht="15.6" x14ac:dyDescent="0.3">
      <c r="B34" s="43" t="s">
        <v>74</v>
      </c>
      <c r="C34" s="43"/>
      <c r="D34" s="43" t="s">
        <v>75</v>
      </c>
    </row>
    <row r="35" spans="2:6" s="5" customFormat="1" x14ac:dyDescent="0.3">
      <c r="B35" s="54" t="s">
        <v>76</v>
      </c>
      <c r="C35" s="44"/>
      <c r="D35" s="44"/>
    </row>
    <row r="36" spans="2:6" s="5" customFormat="1" x14ac:dyDescent="0.3">
      <c r="B36" s="54"/>
      <c r="C36" s="44"/>
      <c r="D36" s="44" t="s">
        <v>77</v>
      </c>
    </row>
    <row r="37" spans="2:6" s="5" customFormat="1" x14ac:dyDescent="0.3">
      <c r="B37" s="45" t="s">
        <v>78</v>
      </c>
      <c r="C37" s="45"/>
      <c r="D37" s="45" t="s">
        <v>78</v>
      </c>
    </row>
    <row r="38" spans="2:6" s="5" customFormat="1" x14ac:dyDescent="0.3">
      <c r="B38" s="45"/>
      <c r="C38" s="47"/>
      <c r="D38" s="47"/>
    </row>
    <row r="39" spans="2:6" s="5" customFormat="1" ht="31.2" x14ac:dyDescent="0.3">
      <c r="B39" s="45" t="s">
        <v>79</v>
      </c>
      <c r="C39" s="48"/>
      <c r="D39" s="48" t="s">
        <v>80</v>
      </c>
    </row>
    <row r="40" spans="2:6" s="5" customFormat="1" ht="15.6" x14ac:dyDescent="0.3">
      <c r="B40" s="46"/>
      <c r="C40" s="49"/>
      <c r="D40" s="2"/>
    </row>
    <row r="41" spans="2:6" s="5" customFormat="1" x14ac:dyDescent="0.3">
      <c r="B41" s="41" t="s">
        <v>81</v>
      </c>
      <c r="C41"/>
      <c r="D41" s="2"/>
    </row>
    <row r="42" spans="2:6" s="5" customFormat="1" x14ac:dyDescent="0.3">
      <c r="C42" s="33"/>
      <c r="D42" s="2"/>
    </row>
    <row r="43" spans="2:6" s="5" customFormat="1" x14ac:dyDescent="0.3">
      <c r="C43" s="33"/>
      <c r="D43" s="2"/>
    </row>
    <row r="44" spans="2:6" s="5" customFormat="1" x14ac:dyDescent="0.3">
      <c r="B44" s="1"/>
      <c r="C44" s="39"/>
      <c r="D44" s="3"/>
      <c r="E44" s="4"/>
      <c r="F44" s="4"/>
    </row>
    <row r="45" spans="2:6" s="5" customFormat="1" x14ac:dyDescent="0.3">
      <c r="B45" s="1"/>
      <c r="C45" s="39"/>
      <c r="D45" s="3"/>
      <c r="E45" s="4"/>
      <c r="F45" s="4"/>
    </row>
  </sheetData>
  <mergeCells count="3">
    <mergeCell ref="A3:H3"/>
    <mergeCell ref="B1:H1"/>
    <mergeCell ref="B35:B36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Stich</dc:creator>
  <cp:lastModifiedBy>Oleg Dmytrenko</cp:lastModifiedBy>
  <cp:lastPrinted>2025-03-03T10:45:43Z</cp:lastPrinted>
  <dcterms:created xsi:type="dcterms:W3CDTF">2025-01-16T10:49:08Z</dcterms:created>
  <dcterms:modified xsi:type="dcterms:W3CDTF">2025-03-06T09:12:30Z</dcterms:modified>
</cp:coreProperties>
</file>