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d58\Desktop\"/>
    </mc:Choice>
  </mc:AlternateContent>
  <bookViews>
    <workbookView xWindow="0" yWindow="0" windowWidth="23040" windowHeight="9190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8" i="1" l="1"/>
  <c r="F66" i="1"/>
  <c r="F65" i="1"/>
  <c r="F64" i="1"/>
  <c r="F63" i="1"/>
  <c r="F43" i="1" l="1"/>
  <c r="F58" i="1" l="1"/>
  <c r="F33" i="1"/>
  <c r="F28" i="1"/>
  <c r="F30" i="1"/>
  <c r="F29" i="1"/>
  <c r="F25" i="1" l="1"/>
  <c r="F9" i="1"/>
  <c r="F8" i="1"/>
  <c r="F5" i="1"/>
</calcChain>
</file>

<file path=xl/sharedStrings.xml><?xml version="1.0" encoding="utf-8"?>
<sst xmlns="http://schemas.openxmlformats.org/spreadsheetml/2006/main" count="205" uniqueCount="99">
  <si>
    <t>№</t>
  </si>
  <si>
    <t>Приміщення</t>
  </si>
  <si>
    <t>Необхідні роботи / матеріали</t>
  </si>
  <si>
    <t>Од. виміру</t>
  </si>
  <si>
    <t>Кухня</t>
  </si>
  <si>
    <t>Стеля</t>
  </si>
  <si>
    <t>м²</t>
  </si>
  <si>
    <t>Стіни</t>
  </si>
  <si>
    <t>Підлога</t>
  </si>
  <si>
    <t>м.п.</t>
  </si>
  <si>
    <t>Меблі</t>
  </si>
  <si>
    <t>шт.</t>
  </si>
  <si>
    <t>Коридор</t>
  </si>
  <si>
    <t>Двері</t>
  </si>
  <si>
    <t>Менша кімната</t>
  </si>
  <si>
    <t>Балкон</t>
  </si>
  <si>
    <t>Фото</t>
  </si>
  <si>
    <t>Очистка кафельної плитки вiд жовтих слiдiв води</t>
  </si>
  <si>
    <t>*можливо треба просушувати стiни до повного висихання по показникам вологометру (яка розцiнка?)</t>
  </si>
  <si>
    <t>залишився налiт вiд ржавої води</t>
  </si>
  <si>
    <t>компл-т</t>
  </si>
  <si>
    <t>Електрика</t>
  </si>
  <si>
    <t>Перевiрити на залиття 8 розеток i 1 вимикач</t>
  </si>
  <si>
    <t>Зона</t>
  </si>
  <si>
    <t>Ванна i Туалетна кiмнати</t>
  </si>
  <si>
    <t>Ціна за роботу, грн</t>
  </si>
  <si>
    <t>*можливо треба просушувати стелю до повного висихання по показникам вологометру (яка розцiнка?)</t>
  </si>
  <si>
    <t>врахувати пiдкладку: матерiал i роботи, щоб пiдiгнати висоту нового ламiнату з ламiнатом в коридорi)</t>
  </si>
  <si>
    <t>Примітки Замовника</t>
  </si>
  <si>
    <t>Примітки Пiдрядника</t>
  </si>
  <si>
    <t>звiс 14см вiд стелi врахований в площу. Розмiр Г-подiбноi стелi: ширина 0,72м, довжина 2,69м i 2,11м поворот</t>
  </si>
  <si>
    <t>Демонтаж дерев'яного плінтуса та монтаж нового пластикового плінтуса</t>
  </si>
  <si>
    <t>*можливо треба просушувати пiдлогу до повного висихання по показникам вологометру (яка розцiнка?)</t>
  </si>
  <si>
    <t>рахуйте приблизний на око колiр та середню цiну/якiсть. Ламiнат стикуеться з ламiнатом коридору</t>
  </si>
  <si>
    <t>ламiнат кухнi i коридору один контур</t>
  </si>
  <si>
    <t>Перевiрити на залиття 1 розетку i 5 вимикачiв</t>
  </si>
  <si>
    <t>Перевiрити на залиття щиток в стiнi (для цього демонтувати шпаклiвку i заново зашпаклювати)</t>
  </si>
  <si>
    <t>демонтаж i монтаж нової задньої стiнки з тонкої дсп в колiр дерева</t>
  </si>
  <si>
    <t>Перевiрити на залиття 3 розетки i 2 вимикачi</t>
  </si>
  <si>
    <t>Очистка кафельної плитки вiд жовтих слiдiв води iз замiною затирки (бiла)</t>
  </si>
  <si>
    <t>дверi дешевi, колiр на око схожий</t>
  </si>
  <si>
    <t>висота парапету 1м</t>
  </si>
  <si>
    <t>Демонтаж дешевого ламінату, монтаж нового (запропонуйте альтернативу, балкон холодний)</t>
  </si>
  <si>
    <t>Хiмчистка шерстяного килиму</t>
  </si>
  <si>
    <t>низ балконного вiдкосу</t>
  </si>
  <si>
    <t>Перевiрити на залиття 5 розеток</t>
  </si>
  <si>
    <t>3 розетки iскрять пiсля висихання</t>
  </si>
  <si>
    <t>Перевiрити на залиття 2 вимикача i 7 розеток</t>
  </si>
  <si>
    <t>125 х 250см</t>
  </si>
  <si>
    <t>Кіл-ть</t>
  </si>
  <si>
    <t>Бiльша кімната</t>
  </si>
  <si>
    <t>новi шпалери повиннi дихати (щоб залишкi вологи могли виходити), колiр свiтлий</t>
  </si>
  <si>
    <t>Демонтаж гіпсокартону, зняття старої шпаклiвки i фарби з бетонноi стелi, обробка антигрибковим розчином в 2 шари з перервою 6-24год, грунтування бетону, монтаж нового гiпсокартону, шпаклювання, грунтовка, покраска (бiлий)</t>
  </si>
  <si>
    <t>Демонтаж гіпсокартону, зняття старої шпаклiвки i фарби з бетонноi стелi, обробка антигрибковим розчином в 2 шари з перервою 12-24год, грунтування бетону, монтаж нового гiпсокартону, шпаклювання, грунтовка, покраска (бiлий)</t>
  </si>
  <si>
    <t>фарбування бетону (бiлий)</t>
  </si>
  <si>
    <t>Демонтаж пластикової декоративної стелi, зняття старої фарби з бетону, просушування бетонної стелі, обробка антигрибковим розчином в 2 шари з перервою 12-24год, гiдроiзоляцiя бетону, монтаж пластикової декоративної стелi</t>
  </si>
  <si>
    <t>Ціна за матеріал***, грн</t>
  </si>
  <si>
    <t>***За основу беремо роздрiбну цiну матерiалiв в Епiцентрi</t>
  </si>
  <si>
    <t>**можливо треба замiнити шпаклiвку на стiнi (яка розцiнка?)</t>
  </si>
  <si>
    <t>Демонтаж ламінату з пiдложкою, обробка стяжки антигрибковим розчином в 2 шари з перервою 12-24год, монтаж нового ламінату з новою пiдложкою</t>
  </si>
  <si>
    <t>Ремонт гіпсокартону вiдкосiв вiкна: зачистка староi шпаклiвки, обробка антигрибковим розчином в 2 шари з перервою 12-24год, шпаклювання, грунтовка, покраска (бiлий)</t>
  </si>
  <si>
    <t>Зняття старої шпаклiвки i фарби з бетонноi стелi, обробка антигрибковим розчином в 2 шари з перервою 12-24год, шпаклювання, грунтовка, покраска (бiлий)</t>
  </si>
  <si>
    <t>Ремонт вiдкосiв порталу: зачистка староi шпаклiвки, обробка антигрибковим розчином в 2 шари з перервою 12-24год, шпаклювання, грунтовка, покраска (бiлий)</t>
  </si>
  <si>
    <t>Демонтаж ламінату з пiдложкою, обробка стяжки антигрибковим розчином в в 2 шари з перервою 12-24год, монтаж нового ламінату з новою пiдложкою</t>
  </si>
  <si>
    <t>приблизно 30х30см</t>
  </si>
  <si>
    <t xml:space="preserve">демонтаж 3х плиток (30х20см) стiни, i повторний монтаж </t>
  </si>
  <si>
    <t>чистка вент отвору вiд крихти гiпсовоi стiни (результат демонтажу стiни у сусiдiв зверху)</t>
  </si>
  <si>
    <t>повнiстю забитий на 2 сторони (ванна i туалет)</t>
  </si>
  <si>
    <t>Демонтаж старого i монтаж нового потолочного плінтуса (бiлий)</t>
  </si>
  <si>
    <t>Демонтаж старого дерев'яного паркету з пiдложкою, обробка стяжки антигрибковим розчином в 2 шари з перервою 12-24год, монтаж нового ламінату з новою пiдложкою</t>
  </si>
  <si>
    <t>Демонтаж старого i монтаж нового пластикового плінтуса (бiлий)</t>
  </si>
  <si>
    <t>заміна монтажної піни по верху вікон, захист пiни ззовнi i зсередини мастикою Стиз А, Стиз Б вiдповiдно</t>
  </si>
  <si>
    <t>Демонтаж дерев'яної підлоги з ковролiном, обробка стяжки антигрибковим розчином в 2 шари з перервою 12-24год, укладка нової пiдложки та покриття з вологiстiйких та морозостiйких матерiалiв (запропонуйте недорогий варiант)</t>
  </si>
  <si>
    <t>на вигляд деформувався клей вiд промокшоi гiпсовоi стiни (не ГКЛ)</t>
  </si>
  <si>
    <t>W=0,125м; матерiал стiни - бетон</t>
  </si>
  <si>
    <t xml:space="preserve">W=0,22м </t>
  </si>
  <si>
    <t>Демонтаж старих i монтаж нових дверей iз коробкою i лиштвою з 2х сторiн, ручками, туалетним замком; (розмiр полотна 64,5х203,5см)</t>
  </si>
  <si>
    <t xml:space="preserve">W=0,21м </t>
  </si>
  <si>
    <t>Демонтаж шпалер, очистка стiн вiд жовтих плям, обробка антигрибковим розчином в 2 шари з перервою 12-24год, грунтовка, шпаклювання, шлiфування, грунтовка, поклейка нових шпалер</t>
  </si>
  <si>
    <t>Реставрацiя стiльця з обтяжкою iз тканини</t>
  </si>
  <si>
    <t>в колiр дерева шафи</t>
  </si>
  <si>
    <t>ремонт ножки шафа-купе з замiною плiнтуса (40х6см)</t>
  </si>
  <si>
    <t xml:space="preserve">матерiал ламiнована ДСП, колiр свiтлий матовий, ручки металевi темнi, </t>
  </si>
  <si>
    <t>Демонтаж старого i монтаж нового кухонного гарнiтуру</t>
  </si>
  <si>
    <t xml:space="preserve">https://shorturl.at/b37bo </t>
  </si>
  <si>
    <t xml:space="preserve">Посилання на фото: </t>
  </si>
  <si>
    <t>якщо не переходить, скопiюйте посилання в браузер</t>
  </si>
  <si>
    <t>Пiдлога</t>
  </si>
  <si>
    <t>Стiни</t>
  </si>
  <si>
    <t xml:space="preserve">Монтаж нового гiпсокартону: обробка антигрибковим розчином бетонноi стелi в 2 шари з перервою 12-24год, монтаж гiпсокартону, грунтування, шпаклювання, грунтовка, покраска (бiлий) </t>
  </si>
  <si>
    <t>Демонтаж гіпсокартону, зняття старої шпаклiвки i фарби з бетонноi стелi</t>
  </si>
  <si>
    <t>Ціна за матеріал, грн</t>
  </si>
  <si>
    <t>Вартiсть, грн</t>
  </si>
  <si>
    <t>Монтаж шпалер: обробка антигрибковим розчином в 2 шари з перервою 12-24год, грунтовка, шпаклювання, шлiфування, грунтовка, поклейка нових шпалер</t>
  </si>
  <si>
    <t>Всього, грн</t>
  </si>
  <si>
    <t>Демонтаж старого дерев'яного паркету з пiдложкою</t>
  </si>
  <si>
    <t>Демонтаж ламiнату з пiдложкою</t>
  </si>
  <si>
    <t>Монтаж ламiнату: реставрацiя стяжки, обробка стяжки антигрибковим розчином в 2 шари з перервою 12-24год, монтаж нового ламінату з новою пiдложкою</t>
  </si>
  <si>
    <t>Демонтаж шпалер, очистка стiн вiд жовтих плям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</si>
</sst>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2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2" fillId="2" borderId="24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vertical="center" wrapText="1"/>
    </xf>
    <xf numFmtId="0" fontId="1" fillId="0" borderId="0" xfId="0" applyFont="1" applyFill="1"/>
    <xf numFmtId="0" fontId="1" fillId="2" borderId="20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vertical="center" wrapText="1"/>
    </xf>
    <xf numFmtId="0" fontId="1" fillId="2" borderId="25" xfId="0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vertical="center" wrapText="1"/>
    </xf>
    <xf numFmtId="0" fontId="1" fillId="2" borderId="31" xfId="0" applyFont="1" applyFill="1" applyBorder="1" applyAlignment="1">
      <alignment vertical="center" wrapText="1"/>
    </xf>
    <xf numFmtId="0" fontId="1" fillId="2" borderId="33" xfId="0" applyFont="1" applyFill="1" applyBorder="1" applyAlignment="1">
      <alignment vertical="center" wrapText="1"/>
    </xf>
    <xf numFmtId="0" fontId="1" fillId="2" borderId="34" xfId="0" applyFont="1" applyFill="1" applyBorder="1" applyAlignment="1">
      <alignment vertical="center" wrapText="1"/>
    </xf>
    <xf numFmtId="0" fontId="1" fillId="2" borderId="35" xfId="0" applyFont="1" applyFill="1" applyBorder="1" applyAlignment="1">
      <alignment vertical="center" wrapText="1"/>
    </xf>
    <xf numFmtId="0" fontId="1" fillId="2" borderId="36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vertical="center" wrapText="1"/>
    </xf>
    <xf numFmtId="0" fontId="3" fillId="0" borderId="0" xfId="0" applyFont="1"/>
    <xf numFmtId="0" fontId="1" fillId="2" borderId="25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vertical="center" wrapText="1"/>
    </xf>
    <xf numFmtId="0" fontId="4" fillId="0" borderId="0" xfId="0" applyFont="1"/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vertical="center" wrapText="1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7" fillId="0" borderId="0" xfId="1" applyFont="1" applyAlignment="1">
      <alignment vertical="center"/>
    </xf>
    <xf numFmtId="0" fontId="6" fillId="4" borderId="0" xfId="1" applyFill="1" applyAlignment="1">
      <alignment horizontal="left" vertical="center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1" xfId="0" applyFont="1" applyFill="1" applyBorder="1"/>
    <xf numFmtId="0" fontId="2" fillId="2" borderId="37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vertical="center" wrapText="1"/>
    </xf>
    <xf numFmtId="0" fontId="1" fillId="2" borderId="32" xfId="0" applyFont="1" applyFill="1" applyBorder="1" applyAlignment="1">
      <alignment vertical="center" wrapText="1"/>
    </xf>
    <xf numFmtId="0" fontId="1" fillId="2" borderId="39" xfId="0" applyFont="1" applyFill="1" applyBorder="1" applyAlignment="1">
      <alignment vertical="center" wrapText="1"/>
    </xf>
    <xf numFmtId="0" fontId="1" fillId="2" borderId="36" xfId="0" applyFont="1" applyFill="1" applyBorder="1" applyAlignment="1">
      <alignment vertical="center" wrapText="1"/>
    </xf>
    <xf numFmtId="0" fontId="4" fillId="2" borderId="39" xfId="0" applyFont="1" applyFill="1" applyBorder="1" applyAlignment="1">
      <alignment vertical="center" wrapText="1"/>
    </xf>
    <xf numFmtId="0" fontId="4" fillId="2" borderId="33" xfId="0" applyFont="1" applyFill="1" applyBorder="1" applyAlignment="1">
      <alignment vertical="center" wrapText="1"/>
    </xf>
    <xf numFmtId="0" fontId="1" fillId="0" borderId="1" xfId="0" applyFont="1" applyBorder="1" applyAlignment="1">
      <alignment horizontal="right"/>
    </xf>
    <xf numFmtId="0" fontId="2" fillId="3" borderId="40" xfId="0" applyFont="1" applyFill="1" applyBorder="1" applyAlignment="1">
      <alignment horizontal="center" vertical="center" wrapText="1"/>
    </xf>
    <xf numFmtId="0" fontId="1" fillId="0" borderId="8" xfId="0" applyFont="1" applyBorder="1"/>
    <xf numFmtId="0" fontId="1" fillId="0" borderId="8" xfId="0" applyFont="1" applyFill="1" applyBorder="1"/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right"/>
    </xf>
    <xf numFmtId="0" fontId="1" fillId="0" borderId="4" xfId="0" applyFont="1" applyBorder="1"/>
    <xf numFmtId="0" fontId="1" fillId="0" borderId="23" xfId="0" applyFont="1" applyBorder="1"/>
    <xf numFmtId="0" fontId="1" fillId="0" borderId="2" xfId="0" applyFont="1" applyBorder="1" applyAlignment="1">
      <alignment wrapText="1"/>
    </xf>
    <xf numFmtId="0" fontId="1" fillId="0" borderId="2" xfId="0" applyFont="1" applyBorder="1"/>
    <xf numFmtId="0" fontId="1" fillId="0" borderId="21" xfId="0" applyFont="1" applyBorder="1"/>
    <xf numFmtId="0" fontId="1" fillId="0" borderId="12" xfId="0" applyFont="1" applyBorder="1"/>
    <xf numFmtId="0" fontId="1" fillId="0" borderId="13" xfId="0" applyFont="1" applyBorder="1"/>
    <xf numFmtId="0" fontId="2" fillId="0" borderId="40" xfId="0" applyFont="1" applyFill="1" applyBorder="1" applyAlignment="1">
      <alignment horizontal="right" vertical="center"/>
    </xf>
    <xf numFmtId="0" fontId="2" fillId="0" borderId="12" xfId="0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2" fillId="0" borderId="42" xfId="0" applyFont="1" applyFill="1" applyBorder="1" applyAlignment="1">
      <alignment horizontal="center" vertical="center"/>
    </xf>
    <xf numFmtId="0" fontId="2" fillId="0" borderId="41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2" fillId="3" borderId="15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right" vertical="center"/>
    </xf>
    <xf numFmtId="0" fontId="1" fillId="2" borderId="24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4349779</xdr:colOff>
      <xdr:row>4</xdr:row>
      <xdr:rowOff>228077</xdr:rowOff>
    </xdr:from>
    <xdr:to>
      <xdr:col>10</xdr:col>
      <xdr:colOff>6242219</xdr:colOff>
      <xdr:row>7</xdr:row>
      <xdr:rowOff>219291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5706" y="1890622"/>
          <a:ext cx="1892440" cy="2542834"/>
        </a:xfrm>
        <a:prstGeom prst="rect">
          <a:avLst/>
        </a:prstGeom>
      </xdr:spPr>
    </xdr:pic>
    <xdr:clientData/>
  </xdr:twoCellAnchor>
  <xdr:twoCellAnchor editAs="oneCell">
    <xdr:from>
      <xdr:col>10</xdr:col>
      <xdr:colOff>2228346</xdr:colOff>
      <xdr:row>4</xdr:row>
      <xdr:rowOff>238729</xdr:rowOff>
    </xdr:from>
    <xdr:to>
      <xdr:col>10</xdr:col>
      <xdr:colOff>4116141</xdr:colOff>
      <xdr:row>7</xdr:row>
      <xdr:rowOff>219289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4273" y="1901274"/>
          <a:ext cx="1887795" cy="2532180"/>
        </a:xfrm>
        <a:prstGeom prst="rect">
          <a:avLst/>
        </a:prstGeom>
      </xdr:spPr>
    </xdr:pic>
    <xdr:clientData/>
  </xdr:twoCellAnchor>
  <xdr:twoCellAnchor editAs="oneCell">
    <xdr:from>
      <xdr:col>10</xdr:col>
      <xdr:colOff>128532</xdr:colOff>
      <xdr:row>4</xdr:row>
      <xdr:rowOff>238884</xdr:rowOff>
    </xdr:from>
    <xdr:to>
      <xdr:col>10</xdr:col>
      <xdr:colOff>2030587</xdr:colOff>
      <xdr:row>7</xdr:row>
      <xdr:rowOff>233143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4459" y="1901429"/>
          <a:ext cx="1902055" cy="2545879"/>
        </a:xfrm>
        <a:prstGeom prst="rect">
          <a:avLst/>
        </a:prstGeom>
      </xdr:spPr>
    </xdr:pic>
    <xdr:clientData/>
  </xdr:twoCellAnchor>
  <xdr:twoCellAnchor editAs="oneCell">
    <xdr:from>
      <xdr:col>10</xdr:col>
      <xdr:colOff>4344741</xdr:colOff>
      <xdr:row>8</xdr:row>
      <xdr:rowOff>218526</xdr:rowOff>
    </xdr:from>
    <xdr:to>
      <xdr:col>10</xdr:col>
      <xdr:colOff>6206837</xdr:colOff>
      <xdr:row>12</xdr:row>
      <xdr:rowOff>513027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0668" y="4984490"/>
          <a:ext cx="1862096" cy="2489552"/>
        </a:xfrm>
        <a:prstGeom prst="rect">
          <a:avLst/>
        </a:prstGeom>
      </xdr:spPr>
    </xdr:pic>
    <xdr:clientData/>
  </xdr:twoCellAnchor>
  <xdr:twoCellAnchor editAs="oneCell">
    <xdr:from>
      <xdr:col>10</xdr:col>
      <xdr:colOff>163155</xdr:colOff>
      <xdr:row>8</xdr:row>
      <xdr:rowOff>211238</xdr:rowOff>
    </xdr:from>
    <xdr:to>
      <xdr:col>10</xdr:col>
      <xdr:colOff>2025884</xdr:colOff>
      <xdr:row>12</xdr:row>
      <xdr:rowOff>506585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9082" y="4977202"/>
          <a:ext cx="1862729" cy="2490398"/>
        </a:xfrm>
        <a:prstGeom prst="rect">
          <a:avLst/>
        </a:prstGeom>
      </xdr:spPr>
    </xdr:pic>
    <xdr:clientData/>
  </xdr:twoCellAnchor>
  <xdr:twoCellAnchor editAs="oneCell">
    <xdr:from>
      <xdr:col>10</xdr:col>
      <xdr:colOff>2262572</xdr:colOff>
      <xdr:row>8</xdr:row>
      <xdr:rowOff>190092</xdr:rowOff>
    </xdr:from>
    <xdr:to>
      <xdr:col>10</xdr:col>
      <xdr:colOff>4120392</xdr:colOff>
      <xdr:row>12</xdr:row>
      <xdr:rowOff>478876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8499" y="4956056"/>
          <a:ext cx="1857820" cy="2483835"/>
        </a:xfrm>
        <a:prstGeom prst="rect">
          <a:avLst/>
        </a:prstGeom>
      </xdr:spPr>
    </xdr:pic>
    <xdr:clientData/>
  </xdr:twoCellAnchor>
  <xdr:twoCellAnchor editAs="oneCell">
    <xdr:from>
      <xdr:col>10</xdr:col>
      <xdr:colOff>2200893</xdr:colOff>
      <xdr:row>13</xdr:row>
      <xdr:rowOff>133595</xdr:rowOff>
    </xdr:from>
    <xdr:to>
      <xdr:col>10</xdr:col>
      <xdr:colOff>4128107</xdr:colOff>
      <xdr:row>15</xdr:row>
      <xdr:rowOff>429489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6820" y="7961413"/>
          <a:ext cx="1927214" cy="2540331"/>
        </a:xfrm>
        <a:prstGeom prst="rect">
          <a:avLst/>
        </a:prstGeom>
      </xdr:spPr>
    </xdr:pic>
    <xdr:clientData/>
  </xdr:twoCellAnchor>
  <xdr:twoCellAnchor editAs="oneCell">
    <xdr:from>
      <xdr:col>10</xdr:col>
      <xdr:colOff>4301415</xdr:colOff>
      <xdr:row>13</xdr:row>
      <xdr:rowOff>172759</xdr:rowOff>
    </xdr:from>
    <xdr:to>
      <xdr:col>10</xdr:col>
      <xdr:colOff>6206836</xdr:colOff>
      <xdr:row>15</xdr:row>
      <xdr:rowOff>439927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7342" y="8000577"/>
          <a:ext cx="1905421" cy="251160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114943</xdr:colOff>
      <xdr:row>13</xdr:row>
      <xdr:rowOff>142651</xdr:rowOff>
    </xdr:from>
    <xdr:to>
      <xdr:col>10</xdr:col>
      <xdr:colOff>2056308</xdr:colOff>
      <xdr:row>15</xdr:row>
      <xdr:rowOff>457199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0870" y="7970469"/>
          <a:ext cx="1941365" cy="2558985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27</xdr:row>
      <xdr:rowOff>139700</xdr:rowOff>
    </xdr:from>
    <xdr:to>
      <xdr:col>10</xdr:col>
      <xdr:colOff>1346200</xdr:colOff>
      <xdr:row>30</xdr:row>
      <xdr:rowOff>519881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56" r="13625"/>
        <a:stretch/>
      </xdr:blipFill>
      <xdr:spPr>
        <a:xfrm>
          <a:off x="11442700" y="19253200"/>
          <a:ext cx="1193800" cy="2146300"/>
        </a:xfrm>
        <a:prstGeom prst="rect">
          <a:avLst/>
        </a:prstGeom>
      </xdr:spPr>
    </xdr:pic>
    <xdr:clientData/>
  </xdr:twoCellAnchor>
  <xdr:twoCellAnchor editAs="oneCell">
    <xdr:from>
      <xdr:col>10</xdr:col>
      <xdr:colOff>1495624</xdr:colOff>
      <xdr:row>27</xdr:row>
      <xdr:rowOff>136145</xdr:rowOff>
    </xdr:from>
    <xdr:to>
      <xdr:col>10</xdr:col>
      <xdr:colOff>3111500</xdr:colOff>
      <xdr:row>30</xdr:row>
      <xdr:rowOff>542866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5924" y="19249645"/>
          <a:ext cx="1615876" cy="2172840"/>
        </a:xfrm>
        <a:prstGeom prst="rect">
          <a:avLst/>
        </a:prstGeom>
      </xdr:spPr>
    </xdr:pic>
    <xdr:clientData/>
  </xdr:twoCellAnchor>
  <xdr:twoCellAnchor editAs="oneCell">
    <xdr:from>
      <xdr:col>10</xdr:col>
      <xdr:colOff>3243514</xdr:colOff>
      <xdr:row>27</xdr:row>
      <xdr:rowOff>147599</xdr:rowOff>
    </xdr:from>
    <xdr:to>
      <xdr:col>10</xdr:col>
      <xdr:colOff>4871558</xdr:colOff>
      <xdr:row>30</xdr:row>
      <xdr:rowOff>570681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3814" y="19261099"/>
          <a:ext cx="1628044" cy="2189201"/>
        </a:xfrm>
        <a:prstGeom prst="rect">
          <a:avLst/>
        </a:prstGeom>
      </xdr:spPr>
    </xdr:pic>
    <xdr:clientData/>
  </xdr:twoCellAnchor>
  <xdr:twoCellAnchor editAs="oneCell">
    <xdr:from>
      <xdr:col>10</xdr:col>
      <xdr:colOff>4992558</xdr:colOff>
      <xdr:row>27</xdr:row>
      <xdr:rowOff>132500</xdr:rowOff>
    </xdr:from>
    <xdr:to>
      <xdr:col>10</xdr:col>
      <xdr:colOff>6578811</xdr:colOff>
      <xdr:row>30</xdr:row>
      <xdr:rowOff>507181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2858" y="19246000"/>
          <a:ext cx="1586253" cy="2140800"/>
        </a:xfrm>
        <a:prstGeom prst="rect">
          <a:avLst/>
        </a:prstGeom>
      </xdr:spPr>
    </xdr:pic>
    <xdr:clientData/>
  </xdr:twoCellAnchor>
  <xdr:twoCellAnchor editAs="oneCell">
    <xdr:from>
      <xdr:col>10</xdr:col>
      <xdr:colOff>377535</xdr:colOff>
      <xdr:row>22</xdr:row>
      <xdr:rowOff>292100</xdr:rowOff>
    </xdr:from>
    <xdr:to>
      <xdr:col>10</xdr:col>
      <xdr:colOff>1854200</xdr:colOff>
      <xdr:row>26</xdr:row>
      <xdr:rowOff>350838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7835" y="17068800"/>
          <a:ext cx="1476665" cy="1963738"/>
        </a:xfrm>
        <a:prstGeom prst="rect">
          <a:avLst/>
        </a:prstGeom>
      </xdr:spPr>
    </xdr:pic>
    <xdr:clientData/>
  </xdr:twoCellAnchor>
  <xdr:twoCellAnchor editAs="oneCell">
    <xdr:from>
      <xdr:col>10</xdr:col>
      <xdr:colOff>4508500</xdr:colOff>
      <xdr:row>18</xdr:row>
      <xdr:rowOff>125755</xdr:rowOff>
    </xdr:from>
    <xdr:to>
      <xdr:col>10</xdr:col>
      <xdr:colOff>6565900</xdr:colOff>
      <xdr:row>22</xdr:row>
      <xdr:rowOff>202155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8800" y="14273555"/>
          <a:ext cx="2057400" cy="2736026"/>
        </a:xfrm>
        <a:prstGeom prst="rect">
          <a:avLst/>
        </a:prstGeom>
      </xdr:spPr>
    </xdr:pic>
    <xdr:clientData/>
  </xdr:twoCellAnchor>
  <xdr:twoCellAnchor editAs="oneCell">
    <xdr:from>
      <xdr:col>10</xdr:col>
      <xdr:colOff>88900</xdr:colOff>
      <xdr:row>18</xdr:row>
      <xdr:rowOff>123639</xdr:rowOff>
    </xdr:from>
    <xdr:to>
      <xdr:col>10</xdr:col>
      <xdr:colOff>2152163</xdr:colOff>
      <xdr:row>22</xdr:row>
      <xdr:rowOff>207836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14271439"/>
          <a:ext cx="2063263" cy="2743823"/>
        </a:xfrm>
        <a:prstGeom prst="rect">
          <a:avLst/>
        </a:prstGeom>
      </xdr:spPr>
    </xdr:pic>
    <xdr:clientData/>
  </xdr:twoCellAnchor>
  <xdr:twoCellAnchor editAs="oneCell">
    <xdr:from>
      <xdr:col>10</xdr:col>
      <xdr:colOff>2281107</xdr:colOff>
      <xdr:row>18</xdr:row>
      <xdr:rowOff>122108</xdr:rowOff>
    </xdr:from>
    <xdr:to>
      <xdr:col>10</xdr:col>
      <xdr:colOff>4357130</xdr:colOff>
      <xdr:row>22</xdr:row>
      <xdr:rowOff>223274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1407" y="14269908"/>
          <a:ext cx="2076023" cy="2760792"/>
        </a:xfrm>
        <a:prstGeom prst="rect">
          <a:avLst/>
        </a:prstGeom>
      </xdr:spPr>
    </xdr:pic>
    <xdr:clientData/>
  </xdr:twoCellAnchor>
  <xdr:twoCellAnchor editAs="oneCell">
    <xdr:from>
      <xdr:col>10</xdr:col>
      <xdr:colOff>5292437</xdr:colOff>
      <xdr:row>35</xdr:row>
      <xdr:rowOff>110836</xdr:rowOff>
    </xdr:from>
    <xdr:to>
      <xdr:col>10</xdr:col>
      <xdr:colOff>6463419</xdr:colOff>
      <xdr:row>38</xdr:row>
      <xdr:rowOff>409144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48"/>
        <a:stretch/>
      </xdr:blipFill>
      <xdr:spPr>
        <a:xfrm>
          <a:off x="16348364" y="18980727"/>
          <a:ext cx="1170982" cy="2244802"/>
        </a:xfrm>
        <a:prstGeom prst="rect">
          <a:avLst/>
        </a:prstGeom>
      </xdr:spPr>
    </xdr:pic>
    <xdr:clientData/>
  </xdr:twoCellAnchor>
  <xdr:twoCellAnchor editAs="oneCell">
    <xdr:from>
      <xdr:col>10</xdr:col>
      <xdr:colOff>3616036</xdr:colOff>
      <xdr:row>35</xdr:row>
      <xdr:rowOff>108436</xdr:rowOff>
    </xdr:from>
    <xdr:to>
      <xdr:col>10</xdr:col>
      <xdr:colOff>5214109</xdr:colOff>
      <xdr:row>38</xdr:row>
      <xdr:rowOff>406744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0"/>
        <a:stretch/>
      </xdr:blipFill>
      <xdr:spPr>
        <a:xfrm>
          <a:off x="14671963" y="18978327"/>
          <a:ext cx="1598073" cy="2244802"/>
        </a:xfrm>
        <a:prstGeom prst="rect">
          <a:avLst/>
        </a:prstGeom>
      </xdr:spPr>
    </xdr:pic>
    <xdr:clientData/>
  </xdr:twoCellAnchor>
  <xdr:twoCellAnchor editAs="oneCell">
    <xdr:from>
      <xdr:col>10</xdr:col>
      <xdr:colOff>78327</xdr:colOff>
      <xdr:row>35</xdr:row>
      <xdr:rowOff>106035</xdr:rowOff>
    </xdr:from>
    <xdr:to>
      <xdr:col>10</xdr:col>
      <xdr:colOff>1761928</xdr:colOff>
      <xdr:row>38</xdr:row>
      <xdr:rowOff>404343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4254" y="18975926"/>
          <a:ext cx="1683601" cy="2244802"/>
        </a:xfrm>
        <a:prstGeom prst="rect">
          <a:avLst/>
        </a:prstGeom>
      </xdr:spPr>
    </xdr:pic>
    <xdr:clientData/>
  </xdr:twoCellAnchor>
  <xdr:twoCellAnchor editAs="oneCell">
    <xdr:from>
      <xdr:col>10</xdr:col>
      <xdr:colOff>1863163</xdr:colOff>
      <xdr:row>35</xdr:row>
      <xdr:rowOff>117489</xdr:rowOff>
    </xdr:from>
    <xdr:to>
      <xdr:col>10</xdr:col>
      <xdr:colOff>3546764</xdr:colOff>
      <xdr:row>38</xdr:row>
      <xdr:rowOff>415797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9090" y="18987380"/>
          <a:ext cx="1683601" cy="2244802"/>
        </a:xfrm>
        <a:prstGeom prst="rect">
          <a:avLst/>
        </a:prstGeom>
      </xdr:spPr>
    </xdr:pic>
    <xdr:clientData/>
  </xdr:twoCellAnchor>
  <xdr:twoCellAnchor editAs="oneCell">
    <xdr:from>
      <xdr:col>10</xdr:col>
      <xdr:colOff>103908</xdr:colOff>
      <xdr:row>46</xdr:row>
      <xdr:rowOff>69273</xdr:rowOff>
    </xdr:from>
    <xdr:to>
      <xdr:col>10</xdr:col>
      <xdr:colOff>2142263</xdr:colOff>
      <xdr:row>49</xdr:row>
      <xdr:rowOff>716935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4208" y="28720473"/>
          <a:ext cx="2038355" cy="2712027"/>
        </a:xfrm>
        <a:prstGeom prst="rect">
          <a:avLst/>
        </a:prstGeom>
      </xdr:spPr>
    </xdr:pic>
    <xdr:clientData/>
  </xdr:twoCellAnchor>
  <xdr:twoCellAnchor editAs="oneCell">
    <xdr:from>
      <xdr:col>10</xdr:col>
      <xdr:colOff>2235109</xdr:colOff>
      <xdr:row>46</xdr:row>
      <xdr:rowOff>55328</xdr:rowOff>
    </xdr:from>
    <xdr:to>
      <xdr:col>10</xdr:col>
      <xdr:colOff>4274399</xdr:colOff>
      <xdr:row>49</xdr:row>
      <xdr:rowOff>704235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409" y="28706528"/>
          <a:ext cx="2039290" cy="2713272"/>
        </a:xfrm>
        <a:prstGeom prst="rect">
          <a:avLst/>
        </a:prstGeom>
      </xdr:spPr>
    </xdr:pic>
    <xdr:clientData/>
  </xdr:twoCellAnchor>
  <xdr:twoCellAnchor editAs="oneCell">
    <xdr:from>
      <xdr:col>10</xdr:col>
      <xdr:colOff>4366308</xdr:colOff>
      <xdr:row>46</xdr:row>
      <xdr:rowOff>65628</xdr:rowOff>
    </xdr:from>
    <xdr:to>
      <xdr:col>10</xdr:col>
      <xdr:colOff>6413499</xdr:colOff>
      <xdr:row>49</xdr:row>
      <xdr:rowOff>725047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6608" y="28716828"/>
          <a:ext cx="2047191" cy="2723784"/>
        </a:xfrm>
        <a:prstGeom prst="rect">
          <a:avLst/>
        </a:prstGeom>
      </xdr:spPr>
    </xdr:pic>
    <xdr:clientData/>
  </xdr:twoCellAnchor>
  <xdr:twoCellAnchor editAs="oneCell">
    <xdr:from>
      <xdr:col>10</xdr:col>
      <xdr:colOff>3283527</xdr:colOff>
      <xdr:row>55</xdr:row>
      <xdr:rowOff>152400</xdr:rowOff>
    </xdr:from>
    <xdr:to>
      <xdr:col>10</xdr:col>
      <xdr:colOff>4558146</xdr:colOff>
      <xdr:row>59</xdr:row>
      <xdr:rowOff>273338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35" r="14947"/>
        <a:stretch/>
      </xdr:blipFill>
      <xdr:spPr>
        <a:xfrm>
          <a:off x="14339454" y="23996073"/>
          <a:ext cx="1274619" cy="2403069"/>
        </a:xfrm>
        <a:prstGeom prst="rect">
          <a:avLst/>
        </a:prstGeom>
      </xdr:spPr>
    </xdr:pic>
    <xdr:clientData/>
  </xdr:twoCellAnchor>
  <xdr:twoCellAnchor editAs="oneCell">
    <xdr:from>
      <xdr:col>10</xdr:col>
      <xdr:colOff>1688364</xdr:colOff>
      <xdr:row>55</xdr:row>
      <xdr:rowOff>136826</xdr:rowOff>
    </xdr:from>
    <xdr:to>
      <xdr:col>10</xdr:col>
      <xdr:colOff>3117273</xdr:colOff>
      <xdr:row>59</xdr:row>
      <xdr:rowOff>264704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946"/>
        <a:stretch/>
      </xdr:blipFill>
      <xdr:spPr>
        <a:xfrm>
          <a:off x="12744291" y="23980499"/>
          <a:ext cx="1428909" cy="2410009"/>
        </a:xfrm>
        <a:prstGeom prst="rect">
          <a:avLst/>
        </a:prstGeom>
      </xdr:spPr>
    </xdr:pic>
    <xdr:clientData/>
  </xdr:twoCellAnchor>
  <xdr:twoCellAnchor editAs="oneCell">
    <xdr:from>
      <xdr:col>10</xdr:col>
      <xdr:colOff>4664692</xdr:colOff>
      <xdr:row>55</xdr:row>
      <xdr:rowOff>134426</xdr:rowOff>
    </xdr:from>
    <xdr:to>
      <xdr:col>10</xdr:col>
      <xdr:colOff>6472199</xdr:colOff>
      <xdr:row>59</xdr:row>
      <xdr:rowOff>255954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0619" y="23978099"/>
          <a:ext cx="1807507" cy="2410009"/>
        </a:xfrm>
        <a:prstGeom prst="rect">
          <a:avLst/>
        </a:prstGeom>
      </xdr:spPr>
    </xdr:pic>
    <xdr:clientData/>
  </xdr:twoCellAnchor>
  <xdr:twoCellAnchor editAs="oneCell">
    <xdr:from>
      <xdr:col>10</xdr:col>
      <xdr:colOff>96982</xdr:colOff>
      <xdr:row>55</xdr:row>
      <xdr:rowOff>132026</xdr:rowOff>
    </xdr:from>
    <xdr:to>
      <xdr:col>10</xdr:col>
      <xdr:colOff>1537581</xdr:colOff>
      <xdr:row>59</xdr:row>
      <xdr:rowOff>259904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99"/>
        <a:stretch/>
      </xdr:blipFill>
      <xdr:spPr>
        <a:xfrm>
          <a:off x="11152909" y="23975699"/>
          <a:ext cx="1440599" cy="2410009"/>
        </a:xfrm>
        <a:prstGeom prst="rect">
          <a:avLst/>
        </a:prstGeom>
      </xdr:spPr>
    </xdr:pic>
    <xdr:clientData/>
  </xdr:twoCellAnchor>
  <xdr:twoCellAnchor editAs="oneCell">
    <xdr:from>
      <xdr:col>10</xdr:col>
      <xdr:colOff>2949863</xdr:colOff>
      <xdr:row>16</xdr:row>
      <xdr:rowOff>138547</xdr:rowOff>
    </xdr:from>
    <xdr:to>
      <xdr:col>10</xdr:col>
      <xdr:colOff>5454071</xdr:colOff>
      <xdr:row>16</xdr:row>
      <xdr:rowOff>3477491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5954" y="10206183"/>
          <a:ext cx="2504208" cy="3338944"/>
        </a:xfrm>
        <a:prstGeom prst="rect">
          <a:avLst/>
        </a:prstGeom>
      </xdr:spPr>
    </xdr:pic>
    <xdr:clientData/>
  </xdr:twoCellAnchor>
  <xdr:twoCellAnchor editAs="oneCell">
    <xdr:from>
      <xdr:col>10</xdr:col>
      <xdr:colOff>132680</xdr:colOff>
      <xdr:row>16</xdr:row>
      <xdr:rowOff>138455</xdr:rowOff>
    </xdr:from>
    <xdr:to>
      <xdr:col>10</xdr:col>
      <xdr:colOff>2636888</xdr:colOff>
      <xdr:row>16</xdr:row>
      <xdr:rowOff>3477399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8771" y="10206091"/>
          <a:ext cx="2504208" cy="33389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horturl.at/b37b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70"/>
  <sheetViews>
    <sheetView tabSelected="1" topLeftCell="A61" zoomScale="85" zoomScaleNormal="85" workbookViewId="0">
      <selection activeCell="K68" sqref="K68"/>
    </sheetView>
  </sheetViews>
  <sheetFormatPr defaultColWidth="8.90625" defaultRowHeight="14" x14ac:dyDescent="0.3"/>
  <cols>
    <col min="1" max="1" width="4.7265625" style="1" customWidth="1"/>
    <col min="2" max="2" width="10.90625" style="55" customWidth="1"/>
    <col min="3" max="3" width="11.90625" style="56" customWidth="1"/>
    <col min="4" max="4" width="61.36328125" style="2" customWidth="1"/>
    <col min="5" max="5" width="8.90625" style="1"/>
    <col min="6" max="6" width="11.81640625" style="2" customWidth="1"/>
    <col min="7" max="7" width="16.1796875" style="2" customWidth="1"/>
    <col min="8" max="8" width="14" style="2" customWidth="1"/>
    <col min="9" max="9" width="14.36328125" style="2" customWidth="1"/>
    <col min="10" max="10" width="23.90625" style="2" customWidth="1"/>
    <col min="11" max="11" width="95.453125" style="23" customWidth="1"/>
    <col min="12" max="12" width="21.1796875" style="2" customWidth="1"/>
    <col min="13" max="16384" width="8.90625" style="2"/>
  </cols>
  <sheetData>
    <row r="2" spans="1:12" ht="27.65" customHeight="1" x14ac:dyDescent="0.4">
      <c r="A2" s="103" t="s">
        <v>85</v>
      </c>
      <c r="B2" s="103"/>
      <c r="C2" s="103"/>
      <c r="D2" s="58" t="s">
        <v>84</v>
      </c>
      <c r="G2" s="35" t="s">
        <v>57</v>
      </c>
    </row>
    <row r="3" spans="1:12" ht="28.75" customHeight="1" thickBot="1" x14ac:dyDescent="0.35">
      <c r="D3" s="57" t="s">
        <v>86</v>
      </c>
    </row>
    <row r="4" spans="1:12" ht="37.75" customHeight="1" thickBot="1" x14ac:dyDescent="0.35">
      <c r="A4" s="3" t="s">
        <v>0</v>
      </c>
      <c r="B4" s="39" t="s">
        <v>1</v>
      </c>
      <c r="C4" s="40" t="s">
        <v>23</v>
      </c>
      <c r="D4" s="4" t="s">
        <v>2</v>
      </c>
      <c r="E4" s="4" t="s">
        <v>3</v>
      </c>
      <c r="F4" s="4" t="s">
        <v>49</v>
      </c>
      <c r="G4" s="4" t="s">
        <v>56</v>
      </c>
      <c r="H4" s="4" t="s">
        <v>25</v>
      </c>
      <c r="I4" s="67" t="s">
        <v>92</v>
      </c>
      <c r="J4" s="5" t="s">
        <v>28</v>
      </c>
      <c r="K4" s="5" t="s">
        <v>16</v>
      </c>
      <c r="L4" s="5" t="s">
        <v>29</v>
      </c>
    </row>
    <row r="5" spans="1:12" ht="108.5" customHeight="1" x14ac:dyDescent="0.3">
      <c r="A5" s="104">
        <v>1</v>
      </c>
      <c r="B5" s="98" t="s">
        <v>4</v>
      </c>
      <c r="C5" s="118" t="s">
        <v>5</v>
      </c>
      <c r="D5" s="6" t="s">
        <v>53</v>
      </c>
      <c r="E5" s="7" t="s">
        <v>6</v>
      </c>
      <c r="F5" s="6">
        <f>1.52+1.94+0.57</f>
        <v>4.03</v>
      </c>
      <c r="G5" s="6"/>
      <c r="H5" s="6"/>
      <c r="I5" s="68"/>
      <c r="J5" s="8" t="s">
        <v>30</v>
      </c>
      <c r="K5" s="112"/>
      <c r="L5" s="8"/>
    </row>
    <row r="6" spans="1:12" ht="46.75" customHeight="1" x14ac:dyDescent="0.3">
      <c r="A6" s="105"/>
      <c r="B6" s="99"/>
      <c r="C6" s="102"/>
      <c r="D6" s="10" t="s">
        <v>26</v>
      </c>
      <c r="E6" s="11" t="s">
        <v>6</v>
      </c>
      <c r="F6" s="10">
        <v>1</v>
      </c>
      <c r="G6" s="20"/>
      <c r="H6" s="20"/>
      <c r="I6" s="69"/>
      <c r="J6" s="22"/>
      <c r="K6" s="113"/>
      <c r="L6" s="22"/>
    </row>
    <row r="7" spans="1:12" ht="44.4" customHeight="1" x14ac:dyDescent="0.3">
      <c r="A7" s="105"/>
      <c r="B7" s="99"/>
      <c r="C7" s="102"/>
      <c r="D7" s="10" t="s">
        <v>61</v>
      </c>
      <c r="E7" s="11" t="s">
        <v>6</v>
      </c>
      <c r="F7" s="10">
        <v>4.16</v>
      </c>
      <c r="G7" s="10"/>
      <c r="H7" s="10"/>
      <c r="I7" s="70"/>
      <c r="J7" s="12"/>
      <c r="K7" s="113"/>
      <c r="L7" s="12"/>
    </row>
    <row r="8" spans="1:12" ht="30" customHeight="1" thickBot="1" x14ac:dyDescent="0.35">
      <c r="A8" s="106"/>
      <c r="B8" s="99"/>
      <c r="C8" s="119"/>
      <c r="D8" s="10" t="s">
        <v>68</v>
      </c>
      <c r="E8" s="11" t="s">
        <v>9</v>
      </c>
      <c r="F8" s="10">
        <f>5.38+5.66+1.97+2.11</f>
        <v>15.12</v>
      </c>
      <c r="G8" s="10"/>
      <c r="H8" s="10"/>
      <c r="I8" s="70"/>
      <c r="J8" s="12"/>
      <c r="K8" s="114"/>
      <c r="L8" s="12"/>
    </row>
    <row r="9" spans="1:12" ht="66" customHeight="1" x14ac:dyDescent="0.3">
      <c r="A9" s="107">
        <v>2</v>
      </c>
      <c r="B9" s="99"/>
      <c r="C9" s="101" t="s">
        <v>7</v>
      </c>
      <c r="D9" s="10" t="s">
        <v>78</v>
      </c>
      <c r="E9" s="11" t="s">
        <v>6</v>
      </c>
      <c r="F9" s="10">
        <f>1+0.57+7.13+2.04+0.48</f>
        <v>11.219999999999999</v>
      </c>
      <c r="G9" s="10"/>
      <c r="H9" s="10"/>
      <c r="I9" s="70"/>
      <c r="J9" s="12" t="s">
        <v>51</v>
      </c>
      <c r="K9" s="112"/>
      <c r="L9" s="12"/>
    </row>
    <row r="10" spans="1:12" ht="36.5" customHeight="1" x14ac:dyDescent="0.3">
      <c r="A10" s="105"/>
      <c r="B10" s="99"/>
      <c r="C10" s="102"/>
      <c r="D10" s="10" t="s">
        <v>18</v>
      </c>
      <c r="E10" s="11" t="s">
        <v>6</v>
      </c>
      <c r="F10" s="10">
        <v>1</v>
      </c>
      <c r="G10" s="10"/>
      <c r="H10" s="10"/>
      <c r="I10" s="70"/>
      <c r="J10" s="12"/>
      <c r="K10" s="113"/>
      <c r="L10" s="12"/>
    </row>
    <row r="11" spans="1:12" ht="35.5" customHeight="1" x14ac:dyDescent="0.3">
      <c r="A11" s="105"/>
      <c r="B11" s="99"/>
      <c r="C11" s="102"/>
      <c r="D11" s="10" t="s">
        <v>58</v>
      </c>
      <c r="E11" s="11" t="s">
        <v>6</v>
      </c>
      <c r="F11" s="10">
        <v>1</v>
      </c>
      <c r="G11" s="10"/>
      <c r="H11" s="10"/>
      <c r="I11" s="70"/>
      <c r="J11" s="12"/>
      <c r="K11" s="113"/>
      <c r="L11" s="12"/>
    </row>
    <row r="12" spans="1:12" ht="34.75" customHeight="1" x14ac:dyDescent="0.3">
      <c r="A12" s="105"/>
      <c r="B12" s="99"/>
      <c r="C12" s="102"/>
      <c r="D12" s="10" t="s">
        <v>17</v>
      </c>
      <c r="E12" s="11" t="s">
        <v>6</v>
      </c>
      <c r="F12" s="10">
        <v>12.7</v>
      </c>
      <c r="G12" s="10"/>
      <c r="H12" s="10"/>
      <c r="I12" s="70"/>
      <c r="J12" s="12" t="s">
        <v>19</v>
      </c>
      <c r="K12" s="113"/>
      <c r="L12" s="12"/>
    </row>
    <row r="13" spans="1:12" ht="60.5" customHeight="1" thickBot="1" x14ac:dyDescent="0.35">
      <c r="A13" s="106"/>
      <c r="B13" s="99"/>
      <c r="C13" s="119"/>
      <c r="D13" s="10" t="s">
        <v>60</v>
      </c>
      <c r="E13" s="11" t="s">
        <v>9</v>
      </c>
      <c r="F13" s="10">
        <v>4.1399999999999997</v>
      </c>
      <c r="G13" s="10"/>
      <c r="H13" s="10"/>
      <c r="I13" s="70"/>
      <c r="J13" s="12" t="s">
        <v>75</v>
      </c>
      <c r="K13" s="114"/>
      <c r="L13" s="12"/>
    </row>
    <row r="14" spans="1:12" ht="70.25" customHeight="1" x14ac:dyDescent="0.3">
      <c r="A14" s="107">
        <v>3</v>
      </c>
      <c r="B14" s="99"/>
      <c r="C14" s="101" t="s">
        <v>8</v>
      </c>
      <c r="D14" s="10" t="s">
        <v>59</v>
      </c>
      <c r="E14" s="11" t="s">
        <v>6</v>
      </c>
      <c r="F14" s="10">
        <v>7.61</v>
      </c>
      <c r="G14" s="10"/>
      <c r="H14" s="10"/>
      <c r="I14" s="10"/>
      <c r="J14" s="115" t="s">
        <v>33</v>
      </c>
      <c r="K14" s="112"/>
      <c r="L14" s="31"/>
    </row>
    <row r="15" spans="1:12" ht="106.5" customHeight="1" x14ac:dyDescent="0.3">
      <c r="A15" s="105"/>
      <c r="B15" s="99"/>
      <c r="C15" s="102"/>
      <c r="D15" s="10" t="s">
        <v>31</v>
      </c>
      <c r="E15" s="11" t="s">
        <v>9</v>
      </c>
      <c r="F15" s="10">
        <v>7.47</v>
      </c>
      <c r="G15" s="10"/>
      <c r="H15" s="10"/>
      <c r="I15" s="69"/>
      <c r="J15" s="116"/>
      <c r="K15" s="113"/>
      <c r="L15" s="31"/>
    </row>
    <row r="16" spans="1:12" ht="48.5" customHeight="1" thickBot="1" x14ac:dyDescent="0.35">
      <c r="A16" s="105"/>
      <c r="B16" s="99"/>
      <c r="C16" s="102"/>
      <c r="D16" s="10" t="s">
        <v>32</v>
      </c>
      <c r="E16" s="11" t="s">
        <v>6</v>
      </c>
      <c r="F16" s="10">
        <v>1</v>
      </c>
      <c r="G16" s="13"/>
      <c r="H16" s="13"/>
      <c r="I16" s="71"/>
      <c r="J16" s="33"/>
      <c r="K16" s="113"/>
      <c r="L16" s="32"/>
    </row>
    <row r="17" spans="1:12" ht="283.5" customHeight="1" x14ac:dyDescent="0.3">
      <c r="A17" s="37">
        <v>4</v>
      </c>
      <c r="B17" s="99"/>
      <c r="C17" s="41" t="s">
        <v>10</v>
      </c>
      <c r="D17" s="13" t="s">
        <v>83</v>
      </c>
      <c r="E17" s="11" t="s">
        <v>9</v>
      </c>
      <c r="F17" s="13">
        <v>3</v>
      </c>
      <c r="G17" s="13"/>
      <c r="H17" s="13"/>
      <c r="I17" s="30"/>
      <c r="J17" s="30" t="s">
        <v>82</v>
      </c>
      <c r="K17" s="38"/>
      <c r="L17" s="32"/>
    </row>
    <row r="18" spans="1:12" ht="30" customHeight="1" thickBot="1" x14ac:dyDescent="0.35">
      <c r="A18" s="16">
        <v>5</v>
      </c>
      <c r="B18" s="100"/>
      <c r="C18" s="42" t="s">
        <v>21</v>
      </c>
      <c r="D18" s="17" t="s">
        <v>22</v>
      </c>
      <c r="E18" s="18" t="s">
        <v>20</v>
      </c>
      <c r="F18" s="17">
        <v>1</v>
      </c>
      <c r="G18" s="17"/>
      <c r="H18" s="17"/>
      <c r="I18" s="28"/>
      <c r="J18" s="28"/>
      <c r="K18" s="34"/>
      <c r="L18" s="29"/>
    </row>
    <row r="19" spans="1:12" ht="63" customHeight="1" x14ac:dyDescent="0.3">
      <c r="A19" s="104">
        <v>6</v>
      </c>
      <c r="B19" s="99" t="s">
        <v>12</v>
      </c>
      <c r="C19" s="118" t="s">
        <v>5</v>
      </c>
      <c r="D19" s="20" t="s">
        <v>52</v>
      </c>
      <c r="E19" s="21" t="s">
        <v>6</v>
      </c>
      <c r="F19" s="20">
        <v>6.97</v>
      </c>
      <c r="G19" s="20"/>
      <c r="H19" s="20"/>
      <c r="I19" s="69"/>
      <c r="J19" s="22"/>
      <c r="K19" s="112"/>
      <c r="L19" s="22"/>
    </row>
    <row r="20" spans="1:12" ht="34.75" customHeight="1" x14ac:dyDescent="0.3">
      <c r="A20" s="106"/>
      <c r="B20" s="99"/>
      <c r="C20" s="119"/>
      <c r="D20" s="10" t="s">
        <v>68</v>
      </c>
      <c r="E20" s="11" t="s">
        <v>9</v>
      </c>
      <c r="F20" s="10">
        <v>14.51</v>
      </c>
      <c r="G20" s="20"/>
      <c r="H20" s="20"/>
      <c r="I20" s="69"/>
      <c r="J20" s="22"/>
      <c r="K20" s="113"/>
      <c r="L20" s="22"/>
    </row>
    <row r="21" spans="1:12" ht="61.5" customHeight="1" x14ac:dyDescent="0.3">
      <c r="A21" s="107">
        <v>7</v>
      </c>
      <c r="B21" s="99"/>
      <c r="C21" s="101" t="s">
        <v>7</v>
      </c>
      <c r="D21" s="10" t="s">
        <v>78</v>
      </c>
      <c r="E21" s="11" t="s">
        <v>6</v>
      </c>
      <c r="F21" s="10">
        <v>31.51</v>
      </c>
      <c r="G21" s="10"/>
      <c r="H21" s="10"/>
      <c r="I21" s="70"/>
      <c r="J21" s="12" t="s">
        <v>51</v>
      </c>
      <c r="K21" s="113"/>
      <c r="L21" s="12"/>
    </row>
    <row r="22" spans="1:12" ht="50.4" customHeight="1" x14ac:dyDescent="0.3">
      <c r="A22" s="106"/>
      <c r="B22" s="99"/>
      <c r="C22" s="119"/>
      <c r="D22" s="10" t="s">
        <v>62</v>
      </c>
      <c r="E22" s="11" t="s">
        <v>9</v>
      </c>
      <c r="F22" s="10">
        <v>4.88</v>
      </c>
      <c r="G22" s="10"/>
      <c r="H22" s="10"/>
      <c r="I22" s="70"/>
      <c r="J22" s="12" t="s">
        <v>74</v>
      </c>
      <c r="K22" s="113"/>
      <c r="L22" s="12"/>
    </row>
    <row r="23" spans="1:12" ht="45" customHeight="1" x14ac:dyDescent="0.3">
      <c r="A23" s="107">
        <v>8</v>
      </c>
      <c r="B23" s="99"/>
      <c r="C23" s="101" t="s">
        <v>8</v>
      </c>
      <c r="D23" s="10" t="s">
        <v>63</v>
      </c>
      <c r="E23" s="11" t="s">
        <v>6</v>
      </c>
      <c r="F23" s="10">
        <v>6.97</v>
      </c>
      <c r="G23" s="10"/>
      <c r="H23" s="10"/>
      <c r="I23" s="70"/>
      <c r="J23" s="12" t="s">
        <v>34</v>
      </c>
      <c r="K23" s="113"/>
      <c r="L23" s="12"/>
    </row>
    <row r="24" spans="1:12" ht="35.5" customHeight="1" x14ac:dyDescent="0.3">
      <c r="A24" s="106"/>
      <c r="B24" s="99"/>
      <c r="C24" s="119"/>
      <c r="D24" s="13" t="s">
        <v>31</v>
      </c>
      <c r="E24" s="14" t="s">
        <v>9</v>
      </c>
      <c r="F24" s="13">
        <v>10.1</v>
      </c>
      <c r="G24" s="13"/>
      <c r="H24" s="13"/>
      <c r="I24" s="30"/>
      <c r="J24" s="15"/>
      <c r="K24" s="113"/>
      <c r="L24" s="15"/>
    </row>
    <row r="25" spans="1:12" ht="38" customHeight="1" x14ac:dyDescent="0.3">
      <c r="A25" s="24">
        <v>9</v>
      </c>
      <c r="B25" s="99"/>
      <c r="C25" s="43" t="s">
        <v>10</v>
      </c>
      <c r="D25" s="13" t="s">
        <v>37</v>
      </c>
      <c r="E25" s="14" t="s">
        <v>6</v>
      </c>
      <c r="F25" s="13">
        <f>2.87+0.83</f>
        <v>3.7</v>
      </c>
      <c r="G25" s="13"/>
      <c r="H25" s="13"/>
      <c r="I25" s="30"/>
      <c r="J25" s="15"/>
      <c r="K25" s="113"/>
      <c r="L25" s="15"/>
    </row>
    <row r="26" spans="1:12" ht="30.5" customHeight="1" x14ac:dyDescent="0.3">
      <c r="A26" s="107">
        <v>10</v>
      </c>
      <c r="B26" s="99"/>
      <c r="C26" s="101" t="s">
        <v>21</v>
      </c>
      <c r="D26" s="13" t="s">
        <v>35</v>
      </c>
      <c r="E26" s="14" t="s">
        <v>20</v>
      </c>
      <c r="F26" s="13">
        <v>1</v>
      </c>
      <c r="G26" s="13"/>
      <c r="H26" s="13"/>
      <c r="I26" s="30"/>
      <c r="J26" s="15"/>
      <c r="K26" s="113"/>
      <c r="L26" s="15"/>
    </row>
    <row r="27" spans="1:12" ht="34.25" customHeight="1" thickBot="1" x14ac:dyDescent="0.35">
      <c r="A27" s="111"/>
      <c r="B27" s="100"/>
      <c r="C27" s="117"/>
      <c r="D27" s="17" t="s">
        <v>36</v>
      </c>
      <c r="E27" s="18" t="s">
        <v>20</v>
      </c>
      <c r="F27" s="17">
        <v>1</v>
      </c>
      <c r="G27" s="17"/>
      <c r="H27" s="17"/>
      <c r="I27" s="28"/>
      <c r="J27" s="19" t="s">
        <v>64</v>
      </c>
      <c r="K27" s="114"/>
      <c r="L27" s="19"/>
    </row>
    <row r="28" spans="1:12" ht="79" customHeight="1" x14ac:dyDescent="0.3">
      <c r="A28" s="104">
        <v>11</v>
      </c>
      <c r="B28" s="98" t="s">
        <v>24</v>
      </c>
      <c r="C28" s="118" t="s">
        <v>5</v>
      </c>
      <c r="D28" s="6" t="s">
        <v>55</v>
      </c>
      <c r="E28" s="7" t="s">
        <v>6</v>
      </c>
      <c r="F28" s="6">
        <f>0.96+2.6</f>
        <v>3.56</v>
      </c>
      <c r="G28" s="6"/>
      <c r="H28" s="6"/>
      <c r="I28" s="68"/>
      <c r="J28" s="8"/>
      <c r="K28" s="112"/>
      <c r="L28" s="8"/>
    </row>
    <row r="29" spans="1:12" ht="29.5" customHeight="1" x14ac:dyDescent="0.3">
      <c r="A29" s="106"/>
      <c r="B29" s="99"/>
      <c r="C29" s="119"/>
      <c r="D29" s="20" t="s">
        <v>70</v>
      </c>
      <c r="E29" s="21" t="s">
        <v>9</v>
      </c>
      <c r="F29" s="20">
        <f>4+6.46</f>
        <v>10.46</v>
      </c>
      <c r="G29" s="20"/>
      <c r="H29" s="20"/>
      <c r="I29" s="69"/>
      <c r="J29" s="22"/>
      <c r="K29" s="113"/>
      <c r="L29" s="22"/>
    </row>
    <row r="30" spans="1:12" s="51" customFormat="1" ht="30" customHeight="1" x14ac:dyDescent="0.3">
      <c r="A30" s="121">
        <v>12</v>
      </c>
      <c r="B30" s="99"/>
      <c r="C30" s="120" t="s">
        <v>7</v>
      </c>
      <c r="D30" s="52" t="s">
        <v>39</v>
      </c>
      <c r="E30" s="53" t="s">
        <v>6</v>
      </c>
      <c r="F30" s="52">
        <f>8.43+14.9</f>
        <v>23.33</v>
      </c>
      <c r="G30" s="52"/>
      <c r="H30" s="52"/>
      <c r="I30" s="72"/>
      <c r="J30" s="54"/>
      <c r="K30" s="113"/>
      <c r="L30" s="54"/>
    </row>
    <row r="31" spans="1:12" s="51" customFormat="1" ht="60" customHeight="1" x14ac:dyDescent="0.3">
      <c r="A31" s="122"/>
      <c r="B31" s="99"/>
      <c r="C31" s="120"/>
      <c r="D31" s="48" t="s">
        <v>65</v>
      </c>
      <c r="E31" s="53" t="s">
        <v>6</v>
      </c>
      <c r="F31" s="48">
        <v>0.18</v>
      </c>
      <c r="G31" s="48"/>
      <c r="H31" s="48"/>
      <c r="I31" s="73"/>
      <c r="J31" s="50" t="s">
        <v>73</v>
      </c>
      <c r="K31" s="113"/>
      <c r="L31" s="50"/>
    </row>
    <row r="32" spans="1:12" s="51" customFormat="1" ht="44.5" customHeight="1" x14ac:dyDescent="0.3">
      <c r="A32" s="123"/>
      <c r="B32" s="99"/>
      <c r="C32" s="120"/>
      <c r="D32" s="48" t="s">
        <v>66</v>
      </c>
      <c r="E32" s="53" t="s">
        <v>11</v>
      </c>
      <c r="F32" s="48">
        <v>1</v>
      </c>
      <c r="G32" s="48"/>
      <c r="H32" s="48"/>
      <c r="I32" s="73"/>
      <c r="J32" s="50" t="s">
        <v>67</v>
      </c>
      <c r="K32" s="113"/>
      <c r="L32" s="50"/>
    </row>
    <row r="33" spans="1:12" ht="30" customHeight="1" x14ac:dyDescent="0.3">
      <c r="A33" s="24">
        <v>13</v>
      </c>
      <c r="B33" s="99"/>
      <c r="C33" s="43" t="s">
        <v>8</v>
      </c>
      <c r="D33" s="13" t="s">
        <v>39</v>
      </c>
      <c r="E33" s="11" t="s">
        <v>6</v>
      </c>
      <c r="F33" s="13">
        <f>0.96+1.43</f>
        <v>2.3899999999999997</v>
      </c>
      <c r="G33" s="13"/>
      <c r="H33" s="13"/>
      <c r="I33" s="30"/>
      <c r="J33" s="15"/>
      <c r="K33" s="113"/>
      <c r="L33" s="15"/>
    </row>
    <row r="34" spans="1:12" s="51" customFormat="1" ht="44.5" customHeight="1" x14ac:dyDescent="0.3">
      <c r="A34" s="46">
        <v>14</v>
      </c>
      <c r="B34" s="99"/>
      <c r="C34" s="47" t="s">
        <v>13</v>
      </c>
      <c r="D34" s="48" t="s">
        <v>76</v>
      </c>
      <c r="E34" s="49" t="s">
        <v>11</v>
      </c>
      <c r="F34" s="48">
        <v>2</v>
      </c>
      <c r="G34" s="48"/>
      <c r="H34" s="48"/>
      <c r="I34" s="73"/>
      <c r="J34" s="50" t="s">
        <v>40</v>
      </c>
      <c r="K34" s="113"/>
      <c r="L34" s="50"/>
    </row>
    <row r="35" spans="1:12" ht="36.65" customHeight="1" thickBot="1" x14ac:dyDescent="0.35">
      <c r="A35" s="16">
        <v>15</v>
      </c>
      <c r="B35" s="100"/>
      <c r="C35" s="42" t="s">
        <v>21</v>
      </c>
      <c r="D35" s="17" t="s">
        <v>38</v>
      </c>
      <c r="E35" s="18" t="s">
        <v>20</v>
      </c>
      <c r="F35" s="17">
        <v>1</v>
      </c>
      <c r="G35" s="17"/>
      <c r="H35" s="17"/>
      <c r="I35" s="28"/>
      <c r="J35" s="19"/>
      <c r="K35" s="114"/>
      <c r="L35" s="19"/>
    </row>
    <row r="36" spans="1:12" ht="61.5" customHeight="1" x14ac:dyDescent="0.3">
      <c r="A36" s="104">
        <v>16</v>
      </c>
      <c r="B36" s="108" t="s">
        <v>14</v>
      </c>
      <c r="C36" s="118" t="s">
        <v>5</v>
      </c>
      <c r="D36" s="6" t="s">
        <v>53</v>
      </c>
      <c r="E36" s="7" t="s">
        <v>6</v>
      </c>
      <c r="F36" s="6">
        <v>11.8</v>
      </c>
      <c r="G36" s="6"/>
      <c r="H36" s="6"/>
      <c r="I36" s="68"/>
      <c r="J36" s="8"/>
      <c r="K36" s="112"/>
      <c r="L36" s="8"/>
    </row>
    <row r="37" spans="1:12" ht="30.5" customHeight="1" x14ac:dyDescent="0.3">
      <c r="A37" s="106"/>
      <c r="B37" s="109"/>
      <c r="C37" s="119"/>
      <c r="D37" s="20" t="s">
        <v>68</v>
      </c>
      <c r="E37" s="21" t="s">
        <v>9</v>
      </c>
      <c r="F37" s="20">
        <v>13.96</v>
      </c>
      <c r="G37" s="20"/>
      <c r="H37" s="20"/>
      <c r="I37" s="69"/>
      <c r="J37" s="22"/>
      <c r="K37" s="113"/>
      <c r="L37" s="22"/>
    </row>
    <row r="38" spans="1:12" ht="61.25" customHeight="1" x14ac:dyDescent="0.3">
      <c r="A38" s="107">
        <v>17</v>
      </c>
      <c r="B38" s="109"/>
      <c r="C38" s="101" t="s">
        <v>7</v>
      </c>
      <c r="D38" s="10" t="s">
        <v>78</v>
      </c>
      <c r="E38" s="11" t="s">
        <v>6</v>
      </c>
      <c r="F38" s="10">
        <v>25.78</v>
      </c>
      <c r="G38" s="10"/>
      <c r="H38" s="10"/>
      <c r="I38" s="70"/>
      <c r="J38" s="12" t="s">
        <v>51</v>
      </c>
      <c r="K38" s="113"/>
      <c r="L38" s="12"/>
    </row>
    <row r="39" spans="1:12" ht="61" customHeight="1" x14ac:dyDescent="0.3">
      <c r="A39" s="106"/>
      <c r="B39" s="109"/>
      <c r="C39" s="119"/>
      <c r="D39" s="10" t="s">
        <v>60</v>
      </c>
      <c r="E39" s="11" t="s">
        <v>9</v>
      </c>
      <c r="F39" s="10">
        <v>5.89</v>
      </c>
      <c r="G39" s="10"/>
      <c r="H39" s="10"/>
      <c r="I39" s="70"/>
      <c r="J39" s="12" t="s">
        <v>77</v>
      </c>
      <c r="K39" s="113"/>
      <c r="L39" s="12"/>
    </row>
    <row r="40" spans="1:12" ht="73" customHeight="1" x14ac:dyDescent="0.3">
      <c r="A40" s="107">
        <v>18</v>
      </c>
      <c r="B40" s="109"/>
      <c r="C40" s="101" t="s">
        <v>8</v>
      </c>
      <c r="D40" s="89" t="s">
        <v>69</v>
      </c>
      <c r="E40" s="11" t="s">
        <v>6</v>
      </c>
      <c r="F40" s="10">
        <v>11.8</v>
      </c>
      <c r="G40" s="10"/>
      <c r="H40" s="10"/>
      <c r="I40" s="70"/>
      <c r="J40" s="12" t="s">
        <v>27</v>
      </c>
      <c r="K40" s="113"/>
      <c r="L40" s="12"/>
    </row>
    <row r="41" spans="1:12" ht="55" customHeight="1" x14ac:dyDescent="0.3">
      <c r="A41" s="105"/>
      <c r="B41" s="109"/>
      <c r="C41" s="102"/>
      <c r="D41" s="90"/>
      <c r="E41" s="11" t="s">
        <v>6</v>
      </c>
      <c r="F41" s="13">
        <v>0.15</v>
      </c>
      <c r="G41" s="13"/>
      <c r="H41" s="13"/>
      <c r="I41" s="30"/>
      <c r="J41" s="15" t="s">
        <v>44</v>
      </c>
      <c r="K41" s="113"/>
      <c r="L41" s="15"/>
    </row>
    <row r="42" spans="1:12" ht="37.5" customHeight="1" x14ac:dyDescent="0.3">
      <c r="A42" s="106"/>
      <c r="B42" s="109"/>
      <c r="C42" s="102"/>
      <c r="D42" s="13" t="s">
        <v>31</v>
      </c>
      <c r="E42" s="14" t="s">
        <v>9</v>
      </c>
      <c r="F42" s="13">
        <v>13</v>
      </c>
      <c r="G42" s="13"/>
      <c r="H42" s="13"/>
      <c r="I42" s="30"/>
      <c r="J42" s="15"/>
      <c r="K42" s="113"/>
      <c r="L42" s="15"/>
    </row>
    <row r="43" spans="1:12" ht="37.5" customHeight="1" x14ac:dyDescent="0.3">
      <c r="A43" s="36"/>
      <c r="B43" s="109"/>
      <c r="C43" s="101" t="s">
        <v>10</v>
      </c>
      <c r="D43" s="13" t="s">
        <v>37</v>
      </c>
      <c r="E43" s="11" t="s">
        <v>6</v>
      </c>
      <c r="F43" s="13">
        <f>1.25*2.5</f>
        <v>3.125</v>
      </c>
      <c r="G43" s="13"/>
      <c r="H43" s="13"/>
      <c r="I43" s="30"/>
      <c r="J43" s="15" t="s">
        <v>48</v>
      </c>
      <c r="K43" s="113"/>
      <c r="L43" s="15"/>
    </row>
    <row r="44" spans="1:12" ht="36.5" customHeight="1" x14ac:dyDescent="0.3">
      <c r="A44" s="36"/>
      <c r="B44" s="109"/>
      <c r="C44" s="102"/>
      <c r="D44" s="13" t="s">
        <v>81</v>
      </c>
      <c r="E44" s="14" t="s">
        <v>11</v>
      </c>
      <c r="F44" s="13">
        <v>1</v>
      </c>
      <c r="G44" s="13"/>
      <c r="H44" s="13"/>
      <c r="I44" s="30"/>
      <c r="J44" s="15" t="s">
        <v>80</v>
      </c>
      <c r="K44" s="113"/>
      <c r="L44" s="15"/>
    </row>
    <row r="45" spans="1:12" ht="33.5" customHeight="1" x14ac:dyDescent="0.3">
      <c r="A45" s="27">
        <v>19</v>
      </c>
      <c r="B45" s="109"/>
      <c r="C45" s="119"/>
      <c r="D45" s="13" t="s">
        <v>43</v>
      </c>
      <c r="E45" s="11" t="s">
        <v>6</v>
      </c>
      <c r="F45" s="13">
        <v>5.95</v>
      </c>
      <c r="G45" s="13"/>
      <c r="H45" s="13"/>
      <c r="I45" s="30"/>
      <c r="J45" s="15"/>
      <c r="K45" s="113"/>
      <c r="L45" s="15"/>
    </row>
    <row r="46" spans="1:12" ht="32" customHeight="1" thickBot="1" x14ac:dyDescent="0.35">
      <c r="A46" s="16">
        <v>20</v>
      </c>
      <c r="B46" s="110"/>
      <c r="C46" s="42" t="s">
        <v>21</v>
      </c>
      <c r="D46" s="17" t="s">
        <v>45</v>
      </c>
      <c r="E46" s="18" t="s">
        <v>20</v>
      </c>
      <c r="F46" s="17">
        <v>1</v>
      </c>
      <c r="G46" s="17"/>
      <c r="H46" s="17"/>
      <c r="I46" s="28"/>
      <c r="J46" s="19" t="s">
        <v>46</v>
      </c>
      <c r="K46" s="114"/>
      <c r="L46" s="19"/>
    </row>
    <row r="47" spans="1:12" ht="64.5" customHeight="1" x14ac:dyDescent="0.3">
      <c r="A47" s="104">
        <v>21</v>
      </c>
      <c r="B47" s="108" t="s">
        <v>50</v>
      </c>
      <c r="C47" s="118" t="s">
        <v>5</v>
      </c>
      <c r="D47" s="6" t="s">
        <v>53</v>
      </c>
      <c r="E47" s="7" t="s">
        <v>6</v>
      </c>
      <c r="F47" s="6">
        <v>19.14</v>
      </c>
      <c r="G47" s="6"/>
      <c r="H47" s="6"/>
      <c r="I47" s="68"/>
      <c r="J47" s="8"/>
      <c r="K47" s="112"/>
      <c r="L47" s="8"/>
    </row>
    <row r="48" spans="1:12" ht="34.5" customHeight="1" x14ac:dyDescent="0.3">
      <c r="A48" s="106"/>
      <c r="B48" s="109"/>
      <c r="C48" s="119"/>
      <c r="D48" s="20" t="s">
        <v>68</v>
      </c>
      <c r="E48" s="21" t="s">
        <v>9</v>
      </c>
      <c r="F48" s="20">
        <v>17.96</v>
      </c>
      <c r="G48" s="20"/>
      <c r="H48" s="20"/>
      <c r="I48" s="69"/>
      <c r="J48" s="22"/>
      <c r="K48" s="113"/>
      <c r="L48" s="22"/>
    </row>
    <row r="49" spans="1:12" ht="63" customHeight="1" x14ac:dyDescent="0.3">
      <c r="A49" s="107">
        <v>22</v>
      </c>
      <c r="B49" s="109"/>
      <c r="C49" s="101" t="s">
        <v>7</v>
      </c>
      <c r="D49" s="10" t="s">
        <v>78</v>
      </c>
      <c r="E49" s="11" t="s">
        <v>6</v>
      </c>
      <c r="F49" s="10">
        <v>41.07</v>
      </c>
      <c r="G49" s="10"/>
      <c r="H49" s="10"/>
      <c r="I49" s="70"/>
      <c r="J49" s="12" t="s">
        <v>51</v>
      </c>
      <c r="K49" s="113"/>
      <c r="L49" s="12"/>
    </row>
    <row r="50" spans="1:12" ht="59" customHeight="1" x14ac:dyDescent="0.3">
      <c r="A50" s="106"/>
      <c r="B50" s="109"/>
      <c r="C50" s="119"/>
      <c r="D50" s="10" t="s">
        <v>60</v>
      </c>
      <c r="E50" s="11" t="s">
        <v>9</v>
      </c>
      <c r="F50" s="10">
        <v>6.34</v>
      </c>
      <c r="G50" s="10"/>
      <c r="H50" s="10"/>
      <c r="I50" s="70"/>
      <c r="J50" s="12" t="s">
        <v>77</v>
      </c>
      <c r="K50" s="113"/>
      <c r="L50" s="12"/>
    </row>
    <row r="51" spans="1:12" ht="74" customHeight="1" x14ac:dyDescent="0.3">
      <c r="A51" s="107">
        <v>23</v>
      </c>
      <c r="B51" s="109"/>
      <c r="C51" s="101" t="s">
        <v>8</v>
      </c>
      <c r="D51" s="89" t="s">
        <v>69</v>
      </c>
      <c r="E51" s="11" t="s">
        <v>6</v>
      </c>
      <c r="F51" s="10">
        <v>19.14</v>
      </c>
      <c r="G51" s="10"/>
      <c r="H51" s="10"/>
      <c r="I51" s="70"/>
      <c r="J51" s="12" t="s">
        <v>27</v>
      </c>
      <c r="K51" s="113"/>
      <c r="L51" s="12"/>
    </row>
    <row r="52" spans="1:12" ht="57" customHeight="1" x14ac:dyDescent="0.3">
      <c r="A52" s="105"/>
      <c r="B52" s="109"/>
      <c r="C52" s="102"/>
      <c r="D52" s="90"/>
      <c r="E52" s="11" t="s">
        <v>6</v>
      </c>
      <c r="F52" s="13">
        <v>0.14000000000000001</v>
      </c>
      <c r="G52" s="13"/>
      <c r="H52" s="13"/>
      <c r="I52" s="30"/>
      <c r="J52" s="15" t="s">
        <v>44</v>
      </c>
      <c r="K52" s="113"/>
      <c r="L52" s="15"/>
    </row>
    <row r="53" spans="1:12" ht="37" customHeight="1" x14ac:dyDescent="0.3">
      <c r="A53" s="106"/>
      <c r="B53" s="109"/>
      <c r="C53" s="102"/>
      <c r="D53" s="13" t="s">
        <v>31</v>
      </c>
      <c r="E53" s="14" t="s">
        <v>9</v>
      </c>
      <c r="F53" s="13">
        <v>17.09</v>
      </c>
      <c r="G53" s="13"/>
      <c r="H53" s="13"/>
      <c r="I53" s="30"/>
      <c r="J53" s="15"/>
      <c r="K53" s="113"/>
      <c r="L53" s="15"/>
    </row>
    <row r="54" spans="1:12" ht="32" customHeight="1" x14ac:dyDescent="0.3">
      <c r="A54" s="27">
        <v>24</v>
      </c>
      <c r="B54" s="109"/>
      <c r="C54" s="44" t="s">
        <v>10</v>
      </c>
      <c r="D54" s="13" t="s">
        <v>43</v>
      </c>
      <c r="E54" s="11" t="s">
        <v>6</v>
      </c>
      <c r="F54" s="13">
        <v>5.95</v>
      </c>
      <c r="G54" s="13"/>
      <c r="H54" s="13"/>
      <c r="I54" s="30"/>
      <c r="J54" s="15"/>
      <c r="K54" s="113"/>
      <c r="L54" s="15"/>
    </row>
    <row r="55" spans="1:12" ht="30.5" customHeight="1" thickBot="1" x14ac:dyDescent="0.35">
      <c r="A55" s="16">
        <v>25</v>
      </c>
      <c r="B55" s="110"/>
      <c r="C55" s="42" t="s">
        <v>21</v>
      </c>
      <c r="D55" s="17" t="s">
        <v>47</v>
      </c>
      <c r="E55" s="18" t="s">
        <v>20</v>
      </c>
      <c r="F55" s="17">
        <v>1</v>
      </c>
      <c r="G55" s="17"/>
      <c r="H55" s="17"/>
      <c r="I55" s="28"/>
      <c r="J55" s="19"/>
      <c r="K55" s="114"/>
      <c r="L55" s="19"/>
    </row>
    <row r="56" spans="1:12" ht="41.5" customHeight="1" x14ac:dyDescent="0.3">
      <c r="A56" s="104">
        <v>26</v>
      </c>
      <c r="B56" s="99" t="s">
        <v>15</v>
      </c>
      <c r="C56" s="102" t="s">
        <v>5</v>
      </c>
      <c r="D56" s="20" t="s">
        <v>54</v>
      </c>
      <c r="E56" s="21" t="s">
        <v>6</v>
      </c>
      <c r="F56" s="20">
        <v>5.4</v>
      </c>
      <c r="G56" s="20"/>
      <c r="H56" s="20"/>
      <c r="I56" s="69"/>
      <c r="J56" s="22"/>
      <c r="K56" s="112"/>
      <c r="L56" s="8"/>
    </row>
    <row r="57" spans="1:12" ht="29.5" customHeight="1" x14ac:dyDescent="0.3">
      <c r="A57" s="106"/>
      <c r="B57" s="99"/>
      <c r="C57" s="119"/>
      <c r="D57" s="20" t="s">
        <v>71</v>
      </c>
      <c r="E57" s="21" t="s">
        <v>9</v>
      </c>
      <c r="F57" s="20">
        <v>7.8</v>
      </c>
      <c r="G57" s="20"/>
      <c r="H57" s="20"/>
      <c r="I57" s="69"/>
      <c r="J57" s="22"/>
      <c r="K57" s="113"/>
      <c r="L57" s="22"/>
    </row>
    <row r="58" spans="1:12" ht="43" customHeight="1" x14ac:dyDescent="0.3">
      <c r="A58" s="9">
        <v>27</v>
      </c>
      <c r="B58" s="99"/>
      <c r="C58" s="44" t="s">
        <v>7</v>
      </c>
      <c r="D58" s="10" t="s">
        <v>42</v>
      </c>
      <c r="E58" s="11" t="s">
        <v>6</v>
      </c>
      <c r="F58" s="10">
        <f>0.9+6+2.34</f>
        <v>9.24</v>
      </c>
      <c r="G58" s="10"/>
      <c r="H58" s="10"/>
      <c r="I58" s="70"/>
      <c r="J58" s="12" t="s">
        <v>41</v>
      </c>
      <c r="K58" s="113"/>
      <c r="L58" s="12"/>
    </row>
    <row r="59" spans="1:12" ht="64" customHeight="1" x14ac:dyDescent="0.3">
      <c r="A59" s="24">
        <v>28</v>
      </c>
      <c r="B59" s="99"/>
      <c r="C59" s="44" t="s">
        <v>8</v>
      </c>
      <c r="D59" s="10" t="s">
        <v>72</v>
      </c>
      <c r="E59" s="11" t="s">
        <v>6</v>
      </c>
      <c r="F59" s="10">
        <v>5.4</v>
      </c>
      <c r="G59" s="13"/>
      <c r="H59" s="13"/>
      <c r="I59" s="30"/>
      <c r="J59" s="15"/>
      <c r="K59" s="113"/>
      <c r="L59" s="12"/>
    </row>
    <row r="60" spans="1:12" ht="31.5" customHeight="1" thickBot="1" x14ac:dyDescent="0.35">
      <c r="A60" s="16">
        <v>29</v>
      </c>
      <c r="B60" s="100"/>
      <c r="C60" s="45" t="s">
        <v>10</v>
      </c>
      <c r="D60" s="26" t="s">
        <v>79</v>
      </c>
      <c r="E60" s="25" t="s">
        <v>11</v>
      </c>
      <c r="F60" s="26">
        <v>2</v>
      </c>
      <c r="G60" s="17"/>
      <c r="H60" s="17"/>
      <c r="I60" s="28"/>
      <c r="J60" s="19"/>
      <c r="K60" s="114"/>
      <c r="L60" s="12"/>
    </row>
    <row r="61" spans="1:12" ht="31.5" customHeight="1" thickBot="1" x14ac:dyDescent="0.35">
      <c r="A61" s="61"/>
      <c r="B61" s="64"/>
      <c r="C61" s="64"/>
      <c r="D61" s="65"/>
      <c r="E61" s="63"/>
      <c r="F61" s="65"/>
      <c r="G61" s="65"/>
      <c r="H61" s="65"/>
      <c r="I61" s="65"/>
      <c r="J61" s="65"/>
      <c r="K61" s="63"/>
      <c r="L61" s="62"/>
    </row>
    <row r="62" spans="1:12" ht="30" customHeight="1" thickBot="1" x14ac:dyDescent="0.35">
      <c r="C62" s="75" t="s">
        <v>23</v>
      </c>
      <c r="D62" s="4" t="s">
        <v>2</v>
      </c>
      <c r="E62" s="4" t="s">
        <v>3</v>
      </c>
      <c r="F62" s="4" t="s">
        <v>49</v>
      </c>
      <c r="G62" s="4" t="s">
        <v>91</v>
      </c>
      <c r="H62" s="4" t="s">
        <v>25</v>
      </c>
      <c r="I62" s="5" t="s">
        <v>92</v>
      </c>
    </row>
    <row r="63" spans="1:12" ht="30" customHeight="1" x14ac:dyDescent="0.3">
      <c r="C63" s="91" t="s">
        <v>87</v>
      </c>
      <c r="D63" s="78" t="s">
        <v>96</v>
      </c>
      <c r="E63" s="94" t="s">
        <v>6</v>
      </c>
      <c r="F63" s="79">
        <f>SUM(F14,F23)</f>
        <v>14.58</v>
      </c>
      <c r="G63" s="80"/>
      <c r="H63" s="80"/>
      <c r="I63" s="81"/>
    </row>
    <row r="64" spans="1:12" ht="30" customHeight="1" x14ac:dyDescent="0.3">
      <c r="C64" s="92"/>
      <c r="D64" s="60" t="s">
        <v>95</v>
      </c>
      <c r="E64" s="94"/>
      <c r="F64" s="74">
        <f>SUM(F40,F41,F51,F52)</f>
        <v>31.230000000000004</v>
      </c>
      <c r="G64" s="59"/>
      <c r="H64" s="59"/>
      <c r="I64" s="76"/>
    </row>
    <row r="65" spans="3:11" ht="48.5" customHeight="1" x14ac:dyDescent="0.3">
      <c r="C65" s="92"/>
      <c r="D65" s="60" t="s">
        <v>97</v>
      </c>
      <c r="E65" s="94"/>
      <c r="F65" s="74">
        <f>SUM(F63:F64)</f>
        <v>45.81</v>
      </c>
      <c r="G65" s="59"/>
      <c r="H65" s="66"/>
      <c r="I65" s="77"/>
      <c r="K65" s="2"/>
    </row>
    <row r="66" spans="3:11" ht="30" customHeight="1" x14ac:dyDescent="0.3">
      <c r="C66" s="92" t="s">
        <v>88</v>
      </c>
      <c r="D66" s="60" t="s">
        <v>98</v>
      </c>
      <c r="E66" s="94"/>
      <c r="F66" s="95">
        <f>SUM(F9,F21,F38,F49)</f>
        <v>109.58000000000001</v>
      </c>
      <c r="G66" s="59"/>
      <c r="H66" s="59"/>
      <c r="I66" s="76"/>
    </row>
    <row r="67" spans="3:11" ht="47" customHeight="1" x14ac:dyDescent="0.3">
      <c r="C67" s="92"/>
      <c r="D67" s="60" t="s">
        <v>93</v>
      </c>
      <c r="E67" s="94"/>
      <c r="F67" s="96"/>
      <c r="G67" s="59"/>
      <c r="H67" s="59"/>
      <c r="I67" s="76"/>
    </row>
    <row r="68" spans="3:11" ht="30" customHeight="1" x14ac:dyDescent="0.3">
      <c r="C68" s="92" t="s">
        <v>5</v>
      </c>
      <c r="D68" s="60" t="s">
        <v>90</v>
      </c>
      <c r="E68" s="94"/>
      <c r="F68" s="95">
        <f>SUM(F5,F19,F36,F47)</f>
        <v>41.94</v>
      </c>
      <c r="G68" s="59"/>
      <c r="H68" s="59"/>
      <c r="I68" s="76"/>
    </row>
    <row r="69" spans="3:11" ht="59" customHeight="1" thickBot="1" x14ac:dyDescent="0.35">
      <c r="C69" s="93"/>
      <c r="D69" s="82" t="s">
        <v>89</v>
      </c>
      <c r="E69" s="94"/>
      <c r="F69" s="97"/>
      <c r="G69" s="83"/>
      <c r="H69" s="83"/>
      <c r="I69" s="84"/>
    </row>
    <row r="70" spans="3:11" ht="29" customHeight="1" thickBot="1" x14ac:dyDescent="0.35">
      <c r="C70" s="87" t="s">
        <v>94</v>
      </c>
      <c r="D70" s="88"/>
      <c r="E70" s="88"/>
      <c r="F70" s="88"/>
      <c r="G70" s="85"/>
      <c r="H70" s="85"/>
      <c r="I70" s="86"/>
    </row>
  </sheetData>
  <mergeCells count="58">
    <mergeCell ref="A56:A57"/>
    <mergeCell ref="C38:C39"/>
    <mergeCell ref="C49:C50"/>
    <mergeCell ref="K56:K60"/>
    <mergeCell ref="C36:C37"/>
    <mergeCell ref="C56:C57"/>
    <mergeCell ref="C47:C48"/>
    <mergeCell ref="C43:C45"/>
    <mergeCell ref="K28:K35"/>
    <mergeCell ref="K19:K27"/>
    <mergeCell ref="C28:C29"/>
    <mergeCell ref="C30:C32"/>
    <mergeCell ref="A49:A50"/>
    <mergeCell ref="K36:K46"/>
    <mergeCell ref="K47:K55"/>
    <mergeCell ref="A36:A37"/>
    <mergeCell ref="A40:A42"/>
    <mergeCell ref="A47:A48"/>
    <mergeCell ref="A51:A53"/>
    <mergeCell ref="A30:A32"/>
    <mergeCell ref="A38:A39"/>
    <mergeCell ref="A28:A29"/>
    <mergeCell ref="K5:K8"/>
    <mergeCell ref="K9:K13"/>
    <mergeCell ref="K14:K16"/>
    <mergeCell ref="J14:J15"/>
    <mergeCell ref="C26:C27"/>
    <mergeCell ref="C19:C20"/>
    <mergeCell ref="C23:C24"/>
    <mergeCell ref="C21:C22"/>
    <mergeCell ref="C5:C8"/>
    <mergeCell ref="C9:C13"/>
    <mergeCell ref="C14:C16"/>
    <mergeCell ref="B5:B18"/>
    <mergeCell ref="C40:C42"/>
    <mergeCell ref="C51:C53"/>
    <mergeCell ref="B56:B60"/>
    <mergeCell ref="A2:C2"/>
    <mergeCell ref="A5:A8"/>
    <mergeCell ref="A9:A13"/>
    <mergeCell ref="A14:A16"/>
    <mergeCell ref="A19:A20"/>
    <mergeCell ref="B19:B27"/>
    <mergeCell ref="B28:B35"/>
    <mergeCell ref="B36:B46"/>
    <mergeCell ref="B47:B55"/>
    <mergeCell ref="A21:A22"/>
    <mergeCell ref="A23:A24"/>
    <mergeCell ref="A26:A27"/>
    <mergeCell ref="C70:F70"/>
    <mergeCell ref="D51:D52"/>
    <mergeCell ref="D40:D41"/>
    <mergeCell ref="C63:C65"/>
    <mergeCell ref="C68:C69"/>
    <mergeCell ref="C66:C67"/>
    <mergeCell ref="E63:E69"/>
    <mergeCell ref="F66:F67"/>
    <mergeCell ref="F68:F69"/>
  </mergeCells>
  <hyperlinks>
    <hyperlink ref="D2" r:id="rId1"/>
  </hyperlinks>
  <pageMargins left="1" right="1" top="1" bottom="1" header="0.5" footer="0.5"/>
  <pageSetup paperSize="9" scale="44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Літушко Д.</dc:creator>
  <cp:lastModifiedBy>Літушко Д.</cp:lastModifiedBy>
  <cp:lastPrinted>2025-04-15T21:38:59Z</cp:lastPrinted>
  <dcterms:created xsi:type="dcterms:W3CDTF">2025-04-09T10:39:59Z</dcterms:created>
  <dcterms:modified xsi:type="dcterms:W3CDTF">2025-04-21T11:16:30Z</dcterms:modified>
</cp:coreProperties>
</file>