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gorvereshchagin/Library/CloudStorage/GoogleDrive-wsastabud@gmail.com/Мой диск/Ерідон/Коровники/с. Почуйки, Житомирська обл./"/>
    </mc:Choice>
  </mc:AlternateContent>
  <xr:revisionPtr revIDLastSave="0" documentId="8_{2D09E4FE-9BDC-E34D-93F3-F584B10374D3}" xr6:coauthVersionLast="47" xr6:coauthVersionMax="47" xr10:uidLastSave="{00000000-0000-0000-0000-000000000000}"/>
  <bookViews>
    <workbookView xWindow="0" yWindow="500" windowWidth="22900" windowHeight="14480" tabRatio="590" xr2:uid="{00000000-000D-0000-FFFF-FFFF00000000}"/>
  </bookViews>
  <sheets>
    <sheet name="Рутс" sheetId="67" r:id="rId1"/>
    <sheet name="Порівняння роботи" sheetId="14" state="hidden" r:id="rId2"/>
    <sheet name="Порівняння матеріали" sheetId="15" state="hidden" r:id="rId3"/>
  </sheets>
  <definedNames>
    <definedName name="_xlnm._FilterDatabase" localSheetId="0" hidden="1">Рутс!$A$9:$K$44</definedName>
    <definedName name="А1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67" l="1"/>
  <c r="K30" i="67"/>
  <c r="I13" i="67"/>
  <c r="D14" i="67"/>
  <c r="F14" i="67" s="1"/>
  <c r="I26" i="67"/>
  <c r="I23" i="67"/>
  <c r="I20" i="67"/>
  <c r="F38" i="67"/>
  <c r="F37" i="67"/>
  <c r="F23" i="67"/>
  <c r="F13" i="67"/>
  <c r="K15" i="67" l="1"/>
  <c r="K16" i="67"/>
  <c r="K17" i="67"/>
  <c r="K18" i="67"/>
  <c r="K19" i="67"/>
  <c r="K20" i="67"/>
  <c r="K21" i="67"/>
  <c r="K22" i="67"/>
  <c r="K23" i="67"/>
  <c r="K24" i="67"/>
  <c r="K25" i="67"/>
  <c r="K26" i="67"/>
  <c r="K27" i="67"/>
  <c r="K28" i="67"/>
  <c r="K29" i="67"/>
  <c r="K14" i="67"/>
  <c r="K41" i="67" l="1"/>
  <c r="F41" i="67" l="1"/>
  <c r="H19" i="14"/>
  <c r="H20" i="14"/>
  <c r="H23" i="14"/>
  <c r="H16" i="14"/>
  <c r="H5" i="14"/>
  <c r="H6" i="14"/>
  <c r="H7" i="14"/>
  <c r="H11" i="14"/>
  <c r="H12" i="14"/>
  <c r="H13" i="14"/>
  <c r="H15" i="14"/>
  <c r="H4" i="14"/>
  <c r="F19" i="14"/>
  <c r="F20" i="14"/>
  <c r="F23" i="14"/>
  <c r="F5" i="14"/>
  <c r="F6" i="14"/>
  <c r="F7" i="14"/>
  <c r="F11" i="14"/>
  <c r="F12" i="14"/>
  <c r="F13" i="14"/>
  <c r="F15" i="14"/>
  <c r="F16" i="14"/>
  <c r="F4" i="14"/>
  <c r="F42" i="67" l="1"/>
  <c r="F43" i="67" s="1"/>
  <c r="F44" i="67" s="1"/>
  <c r="E16" i="15"/>
  <c r="E15" i="15"/>
  <c r="D22" i="14"/>
  <c r="D21" i="14"/>
  <c r="D18" i="14"/>
  <c r="D14" i="14"/>
  <c r="D9" i="14"/>
  <c r="D8" i="14"/>
  <c r="F14" i="14" l="1"/>
  <c r="H14" i="14"/>
  <c r="F18" i="14"/>
  <c r="H18" i="14"/>
  <c r="H21" i="14"/>
  <c r="F21" i="14"/>
  <c r="F8" i="14"/>
  <c r="H8" i="14"/>
  <c r="F9" i="14"/>
  <c r="H9" i="14"/>
  <c r="F22" i="14"/>
  <c r="H22" i="14"/>
  <c r="D10" i="14"/>
  <c r="H10" i="14" l="1"/>
  <c r="F10" i="14"/>
</calcChain>
</file>

<file path=xl/sharedStrings.xml><?xml version="1.0" encoding="utf-8"?>
<sst xmlns="http://schemas.openxmlformats.org/spreadsheetml/2006/main" count="237" uniqueCount="148">
  <si>
    <t>К-ть</t>
  </si>
  <si>
    <t>посл.</t>
  </si>
  <si>
    <t>№  п/п</t>
  </si>
  <si>
    <t>Найменування робіт</t>
  </si>
  <si>
    <t>Од.
Вим.</t>
  </si>
  <si>
    <t>Ціна за од. без ПДВ, грн</t>
  </si>
  <si>
    <t>Улаштування водопроводу протипожежного В2</t>
  </si>
  <si>
    <t>1.1</t>
  </si>
  <si>
    <t>м3</t>
  </si>
  <si>
    <t>1.2</t>
  </si>
  <si>
    <t>Доробка вручну, зачищення дна і стінок вручну з викидом грунту в котлованах і траншеях, розроблених механізованим способом</t>
  </si>
  <si>
    <t>1.3</t>
  </si>
  <si>
    <t>Улаштування піщаної подушки вручну з трамбуванням в котловані та траншеї Н=0,1 м</t>
  </si>
  <si>
    <t>1.4</t>
  </si>
  <si>
    <t>1.5</t>
  </si>
  <si>
    <t>Засипка вручну траншей, пазух котлованів і ям, група грунтів 1</t>
  </si>
  <si>
    <t>1.6</t>
  </si>
  <si>
    <t>Зворотня засипка екскаватором траншей грунтом, група грунтів 1</t>
  </si>
  <si>
    <t>1.7</t>
  </si>
  <si>
    <t>Ущільнення грунту трамбівками, група грунтів 1, 2</t>
  </si>
  <si>
    <t>1.8</t>
  </si>
  <si>
    <t>Планування площ ручним способом, група грунтів 1</t>
  </si>
  <si>
    <t>м2</t>
  </si>
  <si>
    <t>1.9</t>
  </si>
  <si>
    <t>Укладання трубопроводів з поліетиленових труб довжиною 6 м і діаметром 180 мм</t>
  </si>
  <si>
    <t>п.м</t>
  </si>
  <si>
    <t xml:space="preserve">Труба ПЕ 100 SDR17 Ø180x10,7 </t>
  </si>
  <si>
    <t>1.10</t>
  </si>
  <si>
    <t>Прокладання футлярів з трубопроводів з двошарових гофрованих труб довжиною 6 м і діаметром 400 мм</t>
  </si>
  <si>
    <t>п.м.</t>
  </si>
  <si>
    <t>Труба двошарова ПП 400 SN8</t>
  </si>
  <si>
    <t>1.11</t>
  </si>
  <si>
    <t>Укладання трубопроводів з поліетиленових труб довжиною 6 м і діаметром 90 мм</t>
  </si>
  <si>
    <t>Труба ПЕ 100 SDR17 2х (∅90х5,4)</t>
  </si>
  <si>
    <t>1.12</t>
  </si>
  <si>
    <t>шт</t>
  </si>
  <si>
    <t>1.13</t>
  </si>
  <si>
    <t>Гідроізоляція ЗБВ бітумною мастикою (з грунтуванням)</t>
  </si>
  <si>
    <t>Бітумна мастика, з доставкою</t>
  </si>
  <si>
    <t>кг</t>
  </si>
  <si>
    <t>МОНТАЖ  КОЛОДЯЗІВ - ПГ-1 - ПГ-9, 1 ТА МК-1</t>
  </si>
  <si>
    <t>1.14</t>
  </si>
  <si>
    <t>КС15.6</t>
  </si>
  <si>
    <t>КС15.9-ПН</t>
  </si>
  <si>
    <t>1ПП15-1</t>
  </si>
  <si>
    <t>КО-6</t>
  </si>
  <si>
    <t>1.15</t>
  </si>
  <si>
    <t>Монтаж плити дорожньої</t>
  </si>
  <si>
    <t>ПД-6</t>
  </si>
  <si>
    <t>1.16</t>
  </si>
  <si>
    <t>КС20.9-ПН</t>
  </si>
  <si>
    <t>КС20.6</t>
  </si>
  <si>
    <t>3ПП20-2</t>
  </si>
  <si>
    <t>1.17</t>
  </si>
  <si>
    <t>Монтаж люків чавунних</t>
  </si>
  <si>
    <t>Люк легкий тип "Л"</t>
  </si>
  <si>
    <t>Люк важкий тип "Т"</t>
  </si>
  <si>
    <t>1.18</t>
  </si>
  <si>
    <t>Монтаж драбини в колодязі</t>
  </si>
  <si>
    <t>Драбина тип С2, h=1500 мм</t>
  </si>
  <si>
    <t>Драбина тип С3, h=1800 мм</t>
  </si>
  <si>
    <t>1.19</t>
  </si>
  <si>
    <t>Обв'язування колодязів</t>
  </si>
  <si>
    <t>комп.</t>
  </si>
  <si>
    <t>Трійник сталевий приварний Ø 159x4,5 - 108х4,0</t>
  </si>
  <si>
    <t>Перехід сталевий Ø 108х4,0 - 89х4</t>
  </si>
  <si>
    <t>Затвор дисковий типу  DN150 PN10 HAWLE</t>
  </si>
  <si>
    <t>Засувка чавунна фланцева ∅ 80 PN10 з електроприводом SA07.6/16</t>
  </si>
  <si>
    <t>Нерозємне з'єднання поліетилен/сталь 180/159  FOX</t>
  </si>
  <si>
    <t>Нерозємне з'єднання поліетилен/сталь 90/89 FOX</t>
  </si>
  <si>
    <t>Підставка чавунна фланцева під гідрант прохідна ППФ DN150</t>
  </si>
  <si>
    <t>Вантуз HAWLE ∅50 фланцевий; PN16</t>
  </si>
  <si>
    <t xml:space="preserve">Кран шаровий латунний DN32 1 1/4" PN16 </t>
  </si>
  <si>
    <t>Сідловий трійник термрез. РЕ 100-RC MOP вода 16 бар, 180х110 SDR 17-11 AGRU</t>
  </si>
  <si>
    <t>Перехід редукційний терм. 110/63</t>
  </si>
  <si>
    <t>Перехід редукційний терм. 63/32</t>
  </si>
  <si>
    <t>Трійник сталевий приварний ∅159х4,5-57х3,0</t>
  </si>
  <si>
    <t>Фланець сталевий вільний ∅150 РN10</t>
  </si>
  <si>
    <t>Фланець сталевий приварний ∅150 РN10</t>
  </si>
  <si>
    <t>Бурова втулка ПЕ 100 SDR 17 ∅150 10 бар</t>
  </si>
  <si>
    <t>Фланець сталевий вільний ∅80 РN10</t>
  </si>
  <si>
    <t>Фланець сталевий приварний ∅80 РN10</t>
  </si>
  <si>
    <t>Бурова втулка ПЕ 100 SDR 17 ∅90 10 бар</t>
  </si>
  <si>
    <t>Доставка з/б виробів</t>
  </si>
  <si>
    <t xml:space="preserve">Випробувальні роботи </t>
  </si>
  <si>
    <t>ТОВ "СУ-630"</t>
  </si>
  <si>
    <t xml:space="preserve">Монтаж круглих водопровідних колодязів Ø 1 500 мм та їх з/б елементів </t>
  </si>
  <si>
    <t xml:space="preserve">Монтаж круглих водопровідних колодязів Ø 2 000 мм та їх з/б елементів </t>
  </si>
  <si>
    <t>Розробка грунту траншей та котлованів механізованим способом, група грунтів 2 /при розробці траншей/</t>
  </si>
  <si>
    <r>
      <t>Засипка піском екскаватором трубопроводів  в траншеї з пошаровим ущільненням Н</t>
    </r>
    <r>
      <rPr>
        <sz val="12"/>
        <color theme="1"/>
        <rFont val="Calibri"/>
        <family val="2"/>
        <charset val="204"/>
        <scheme val="minor"/>
      </rPr>
      <t xml:space="preserve">=0,2 </t>
    </r>
    <r>
      <rPr>
        <sz val="12"/>
        <rFont val="Calibri"/>
        <family val="2"/>
        <charset val="204"/>
        <scheme val="minor"/>
      </rPr>
      <t xml:space="preserve">м над трубопроводами. </t>
    </r>
  </si>
  <si>
    <r>
      <t>Пробивання отворів в бетоних стінах товщиною</t>
    </r>
    <r>
      <rPr>
        <sz val="12"/>
        <color theme="1"/>
        <rFont val="Calibri"/>
        <family val="2"/>
        <charset val="204"/>
        <scheme val="minor"/>
      </rPr>
      <t xml:space="preserve"> 100 мм</t>
    </r>
  </si>
  <si>
    <t>ТОВ "ТРЕК-С"</t>
  </si>
  <si>
    <t>-</t>
  </si>
  <si>
    <t>Сума без ПДВ</t>
  </si>
  <si>
    <t>Од.вим</t>
  </si>
  <si>
    <t>І</t>
  </si>
  <si>
    <t>Найменування матеріалів</t>
  </si>
  <si>
    <t>на виконання робіт</t>
  </si>
  <si>
    <t>К-сть</t>
  </si>
  <si>
    <t>Сендвіч панелі (поставка Замовника)</t>
  </si>
  <si>
    <t>поставка Замовника</t>
  </si>
  <si>
    <t>м.п.</t>
  </si>
  <si>
    <t>шт.</t>
  </si>
  <si>
    <t>Механізми</t>
  </si>
  <si>
    <t>Разом вартість робіт, грн без ПДВ</t>
  </si>
  <si>
    <t>Разом вартість матеріалів, грн без ПДВ</t>
  </si>
  <si>
    <t>Загальна вартість робіт і матеріалів, грн без ПДВ</t>
  </si>
  <si>
    <t>Всього по ДЦ з ПДВ, грн</t>
  </si>
  <si>
    <t>ПДВ 20%, грн</t>
  </si>
  <si>
    <t>Склад</t>
  </si>
  <si>
    <t>Договірна ціна враховує витрати на трудові ресурси, енергоресурси, перебазування, експлуатацію/оренду машин та механізмів, тимчасові споруди, відрядження працівників Підрядника, доставку, розвантаження матеріалів та обладнання, малоцінні, витратні та швидкозношувальні матеріали, які необхідні для виконання робіт</t>
  </si>
  <si>
    <t>Підрядник</t>
  </si>
  <si>
    <t xml:space="preserve">Замовник </t>
  </si>
  <si>
    <t>Ціна за од., грн без ПДВ</t>
  </si>
  <si>
    <t>Вартість ВСЬОГО, грн без ПДВ</t>
  </si>
  <si>
    <t>Герметик поліуретановий Zwaluw Polyflex-452</t>
  </si>
  <si>
    <t>послуг.</t>
  </si>
  <si>
    <t>ТЕХНІЧНЕ ЗАВДАННЯ</t>
  </si>
  <si>
    <t xml:space="preserve">Підрядник:  </t>
  </si>
  <si>
    <t>"Монтаж дахових та стінових сендвіч панелей "</t>
  </si>
  <si>
    <t>Монтаж спецпланок</t>
  </si>
  <si>
    <t xml:space="preserve">Навантажувач фронтальний телескопічний для перевезення панелей </t>
  </si>
  <si>
    <t>маш.год</t>
  </si>
  <si>
    <t>Колота RAL 9002</t>
  </si>
  <si>
    <t>Саморіз  4,8х20 /RAL</t>
  </si>
  <si>
    <t>Гребінка сталева</t>
  </si>
  <si>
    <t>Гребінчастий ущільнювач  ПЕ</t>
  </si>
  <si>
    <t>Добірний елемент спецпланка RAL 9002, поліестр, 0.5мм, Н01380</t>
  </si>
  <si>
    <t>Добірний елемент спецпланка RAL 9002, граніт, 0.5мм, К04330</t>
  </si>
  <si>
    <t>Добірний елемент спецпланка RAL 9002, поліестр, 0.5мм, К03624</t>
  </si>
  <si>
    <t>Добірний елемент спецпланка RAL 3011, поліестр, 0.5мм, К01220</t>
  </si>
  <si>
    <t>Добірний елемент спецпланка RAL 3011, поліестр, 0.5мм, Н01350</t>
  </si>
  <si>
    <t xml:space="preserve">Доставка матеріалів </t>
  </si>
  <si>
    <t>Гарантія на роботи 10 років</t>
  </si>
  <si>
    <t>Саморіз по металу Ejopan - 6H - 5,5 / 6,3 X 82 V16</t>
  </si>
  <si>
    <t>Саморіз по металу Ejopan - 6H - 5,5 / 6,3 X 152 V16</t>
  </si>
  <si>
    <t>Саморіз IMPAX 5,5 × 32 EPDM св.3-12мм фарб.RAL9002</t>
  </si>
  <si>
    <t>Добірний елемент спецпланка RAL 9002, поліестр, 0.5мм, В02305</t>
  </si>
  <si>
    <t>Добірний елемент спецпланка RAL 3011, поліестр, 0.5мм, С01380</t>
  </si>
  <si>
    <t>Стрічка самоклеюча поліетиленова 5*50 мм</t>
  </si>
  <si>
    <t xml:space="preserve">Кран 40м </t>
  </si>
  <si>
    <t>Zwaluw Super Foam GG 65 All Season 870мл Піна поліуретанова пістол. всесезонна з високим виходом</t>
  </si>
  <si>
    <t>на Об`єкті «Будівництво корівника с. Почуйки, Житомирська обл.»</t>
  </si>
  <si>
    <t>Монтаж стінового профлиста ПС 20 0,5 мм 9006</t>
  </si>
  <si>
    <t xml:space="preserve">Монтаж сендвіч-панелей дахових 60 мм </t>
  </si>
  <si>
    <r>
      <t xml:space="preserve">Термін виконання робіт </t>
    </r>
    <r>
      <rPr>
        <b/>
        <sz val="11"/>
        <color rgb="FFFF0000"/>
        <rFont val="Times New Roman"/>
        <family val="1"/>
        <charset val="204"/>
      </rPr>
      <t>00</t>
    </r>
    <r>
      <rPr>
        <b/>
        <sz val="11"/>
        <rFont val="Times New Roman"/>
        <family val="1"/>
        <charset val="204"/>
      </rPr>
      <t xml:space="preserve"> робочих днів</t>
    </r>
  </si>
  <si>
    <r>
      <t xml:space="preserve">Авансовий платіж складає </t>
    </r>
    <r>
      <rPr>
        <b/>
        <sz val="11"/>
        <color rgb="FFFF0000"/>
        <rFont val="Times New Roman"/>
        <family val="1"/>
        <charset val="204"/>
      </rPr>
      <t>00</t>
    </r>
    <r>
      <rPr>
        <b/>
        <sz val="11"/>
        <rFont val="Times New Roman"/>
        <family val="1"/>
        <charset val="204"/>
      </rPr>
      <t xml:space="preserve"> % від суми Договірної ціни</t>
    </r>
  </si>
  <si>
    <t xml:space="preserve">Замовник: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</si>
</sst>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₴_-;\-* #,##0.00\ _₴_-;_-* &quot;-&quot;??\ _₴_-;_-@_-"/>
    <numFmt numFmtId="165" formatCode="_-* #,##0.00_р_._-;\-* #,##0.00_р_._-;_-* &quot;-&quot;??_р_._-;_-@_-"/>
    <numFmt numFmtId="166" formatCode="#,##0.000"/>
    <numFmt numFmtId="167" formatCode="_-* #,##0.00_-;\-* #,##0.00_-;_-* \-??_-;_-@_-"/>
    <numFmt numFmtId="168" formatCode="0.000"/>
    <numFmt numFmtId="169" formatCode="_(* #,##0.00_);_(* \(#,##0.00\);_(* &quot;-&quot;??_);_(@_)"/>
  </numFmts>
  <fonts count="24">
    <font>
      <sz val="11"/>
      <name val="Calibri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2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7" fillId="0" borderId="0"/>
    <xf numFmtId="167" fontId="18" fillId="0" borderId="0" applyBorder="0" applyProtection="0"/>
    <xf numFmtId="0" fontId="17" fillId="0" borderId="0"/>
    <xf numFmtId="0" fontId="19" fillId="0" borderId="0"/>
    <xf numFmtId="0" fontId="12" fillId="0" borderId="0"/>
  </cellStyleXfs>
  <cellXfs count="184">
    <xf numFmtId="0" fontId="0" fillId="0" borderId="0" xfId="0"/>
    <xf numFmtId="49" fontId="8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14" fillId="0" borderId="0" xfId="0" applyFont="1"/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166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49" fontId="9" fillId="0" borderId="0" xfId="0" applyNumberFormat="1" applyFont="1" applyAlignment="1">
      <alignment vertical="center"/>
    </xf>
    <xf numFmtId="49" fontId="4" fillId="3" borderId="13" xfId="2" applyNumberFormat="1" applyFont="1" applyFill="1" applyBorder="1" applyAlignment="1">
      <alignment horizontal="center" vertical="center" wrapText="1"/>
    </xf>
    <xf numFmtId="0" fontId="4" fillId="4" borderId="13" xfId="2" applyFont="1" applyFill="1" applyBorder="1" applyAlignment="1">
      <alignment vertical="center" wrapText="1"/>
    </xf>
    <xf numFmtId="0" fontId="4" fillId="4" borderId="13" xfId="2" applyFont="1" applyFill="1" applyBorder="1" applyAlignment="1">
      <alignment horizontal="center" vertical="center" wrapText="1"/>
    </xf>
    <xf numFmtId="4" fontId="16" fillId="4" borderId="14" xfId="2" applyNumberFormat="1" applyFont="1" applyFill="1" applyBorder="1" applyAlignment="1">
      <alignment horizontal="center" vertical="center" wrapText="1"/>
    </xf>
    <xf numFmtId="3" fontId="16" fillId="3" borderId="24" xfId="2" applyNumberFormat="1" applyFont="1" applyFill="1" applyBorder="1" applyAlignment="1">
      <alignment horizontal="center" vertical="center" wrapText="1"/>
    </xf>
    <xf numFmtId="49" fontId="4" fillId="3" borderId="1" xfId="2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vertical="center" wrapText="1"/>
    </xf>
    <xf numFmtId="0" fontId="4" fillId="4" borderId="1" xfId="2" applyFont="1" applyFill="1" applyBorder="1" applyAlignment="1">
      <alignment horizontal="center" vertical="center" wrapText="1"/>
    </xf>
    <xf numFmtId="4" fontId="16" fillId="4" borderId="2" xfId="2" applyNumberFormat="1" applyFont="1" applyFill="1" applyBorder="1" applyAlignment="1">
      <alignment horizontal="center" vertical="center" wrapText="1"/>
    </xf>
    <xf numFmtId="4" fontId="4" fillId="4" borderId="2" xfId="2" applyNumberFormat="1" applyFont="1" applyFill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4" fontId="4" fillId="0" borderId="2" xfId="2" applyNumberFormat="1" applyFont="1" applyBorder="1" applyAlignment="1">
      <alignment horizontal="center" vertical="center" wrapText="1"/>
    </xf>
    <xf numFmtId="2" fontId="4" fillId="0" borderId="2" xfId="2" applyNumberFormat="1" applyFont="1" applyBorder="1" applyAlignment="1">
      <alignment horizontal="center" vertical="center" wrapText="1"/>
    </xf>
    <xf numFmtId="4" fontId="16" fillId="0" borderId="2" xfId="2" applyNumberFormat="1" applyFont="1" applyBorder="1" applyAlignment="1">
      <alignment horizontal="center" vertical="center" wrapText="1"/>
    </xf>
    <xf numFmtId="49" fontId="4" fillId="0" borderId="21" xfId="2" applyNumberFormat="1" applyFont="1" applyBorder="1" applyAlignment="1">
      <alignment horizontal="center" vertical="center" wrapText="1"/>
    </xf>
    <xf numFmtId="0" fontId="4" fillId="0" borderId="21" xfId="2" applyFont="1" applyBorder="1" applyAlignment="1">
      <alignment vertical="center" wrapText="1"/>
    </xf>
    <xf numFmtId="0" fontId="4" fillId="0" borderId="21" xfId="2" applyFont="1" applyBorder="1" applyAlignment="1">
      <alignment horizontal="center" vertical="center" wrapText="1"/>
    </xf>
    <xf numFmtId="4" fontId="16" fillId="0" borderId="27" xfId="2" applyNumberFormat="1" applyFont="1" applyBorder="1" applyAlignment="1">
      <alignment horizontal="center" vertical="center" wrapText="1"/>
    </xf>
    <xf numFmtId="49" fontId="4" fillId="0" borderId="3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 wrapText="1"/>
    </xf>
    <xf numFmtId="1" fontId="16" fillId="0" borderId="4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1" fontId="4" fillId="0" borderId="4" xfId="2" applyNumberFormat="1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0" fontId="16" fillId="0" borderId="6" xfId="2" applyFont="1" applyBorder="1" applyAlignment="1">
      <alignment horizontal="left" vertical="center" wrapText="1"/>
    </xf>
    <xf numFmtId="0" fontId="16" fillId="0" borderId="6" xfId="2" applyFont="1" applyBorder="1" applyAlignment="1">
      <alignment horizontal="center" vertical="center" wrapText="1"/>
    </xf>
    <xf numFmtId="1" fontId="16" fillId="0" borderId="7" xfId="2" applyNumberFormat="1" applyFont="1" applyBorder="1" applyAlignment="1">
      <alignment horizontal="center" vertical="center" wrapText="1"/>
    </xf>
    <xf numFmtId="4" fontId="13" fillId="6" borderId="15" xfId="0" applyNumberFormat="1" applyFont="1" applyFill="1" applyBorder="1" applyAlignment="1">
      <alignment horizontal="center" vertical="center"/>
    </xf>
    <xf numFmtId="3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" fontId="16" fillId="0" borderId="1" xfId="2" applyNumberFormat="1" applyFont="1" applyBorder="1" applyAlignment="1">
      <alignment horizontal="center" vertical="center" wrapText="1"/>
    </xf>
    <xf numFmtId="3" fontId="4" fillId="4" borderId="1" xfId="2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4" fontId="13" fillId="6" borderId="10" xfId="0" applyNumberFormat="1" applyFont="1" applyFill="1" applyBorder="1" applyAlignment="1">
      <alignment horizontal="center" vertical="center"/>
    </xf>
    <xf numFmtId="4" fontId="5" fillId="5" borderId="10" xfId="2" applyNumberFormat="1" applyFont="1" applyFill="1" applyBorder="1" applyAlignment="1">
      <alignment horizontal="center" vertical="center" wrapText="1"/>
    </xf>
    <xf numFmtId="4" fontId="5" fillId="5" borderId="15" xfId="2" applyNumberFormat="1" applyFont="1" applyFill="1" applyBorder="1" applyAlignment="1">
      <alignment horizontal="center" vertical="center" wrapText="1"/>
    </xf>
    <xf numFmtId="3" fontId="16" fillId="3" borderId="28" xfId="2" applyNumberFormat="1" applyFont="1" applyFill="1" applyBorder="1" applyAlignment="1">
      <alignment horizontal="center" vertical="center" wrapText="1"/>
    </xf>
    <xf numFmtId="49" fontId="4" fillId="0" borderId="12" xfId="2" applyNumberFormat="1" applyFont="1" applyBorder="1" applyAlignment="1">
      <alignment horizontal="center" vertical="center" wrapText="1"/>
    </xf>
    <xf numFmtId="0" fontId="16" fillId="0" borderId="13" xfId="2" applyFont="1" applyBorder="1" applyAlignment="1">
      <alignment horizontal="left" vertical="center" wrapText="1"/>
    </xf>
    <xf numFmtId="0" fontId="16" fillId="0" borderId="13" xfId="2" applyFont="1" applyBorder="1" applyAlignment="1">
      <alignment horizontal="center" vertical="center" wrapText="1"/>
    </xf>
    <xf numFmtId="1" fontId="16" fillId="0" borderId="22" xfId="2" applyNumberFormat="1" applyFont="1" applyBorder="1" applyAlignment="1">
      <alignment horizontal="center" vertical="center" wrapText="1"/>
    </xf>
    <xf numFmtId="3" fontId="16" fillId="3" borderId="11" xfId="2" applyNumberFormat="1" applyFont="1" applyFill="1" applyBorder="1" applyAlignment="1">
      <alignment horizontal="center" vertical="center" wrapText="1"/>
    </xf>
    <xf numFmtId="1" fontId="9" fillId="0" borderId="24" xfId="0" applyNumberFormat="1" applyFont="1" applyBorder="1" applyAlignment="1">
      <alignment horizontal="center" vertical="center"/>
    </xf>
    <xf numFmtId="1" fontId="9" fillId="0" borderId="25" xfId="0" applyNumberFormat="1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4" fontId="20" fillId="0" borderId="0" xfId="0" applyNumberFormat="1" applyFont="1" applyAlignment="1">
      <alignment horizontal="left" vertical="center" wrapText="1"/>
    </xf>
    <xf numFmtId="4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4" fontId="13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vertical="center" wrapText="1"/>
    </xf>
    <xf numFmtId="49" fontId="20" fillId="3" borderId="1" xfId="2" applyNumberFormat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left" vertical="center" wrapText="1"/>
    </xf>
    <xf numFmtId="0" fontId="20" fillId="3" borderId="1" xfId="2" applyFont="1" applyFill="1" applyBorder="1" applyAlignment="1">
      <alignment horizontal="center" vertical="center" wrapText="1"/>
    </xf>
    <xf numFmtId="4" fontId="20" fillId="3" borderId="1" xfId="3" applyNumberFormat="1" applyFont="1" applyFill="1" applyBorder="1" applyAlignment="1">
      <alignment horizontal="center" vertical="center" wrapText="1"/>
    </xf>
    <xf numFmtId="4" fontId="20" fillId="3" borderId="1" xfId="2" applyNumberFormat="1" applyFont="1" applyFill="1" applyBorder="1" applyAlignment="1">
      <alignment horizontal="center" vertical="center" wrapText="1"/>
    </xf>
    <xf numFmtId="49" fontId="20" fillId="3" borderId="1" xfId="2" applyNumberFormat="1" applyFont="1" applyFill="1" applyBorder="1" applyAlignment="1">
      <alignment vertical="center" wrapText="1"/>
    </xf>
    <xf numFmtId="0" fontId="21" fillId="3" borderId="1" xfId="2" applyFont="1" applyFill="1" applyBorder="1" applyAlignment="1">
      <alignment horizontal="left" vertical="center" wrapText="1"/>
    </xf>
    <xf numFmtId="49" fontId="20" fillId="3" borderId="1" xfId="2" applyNumberFormat="1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164" fontId="20" fillId="0" borderId="0" xfId="1" applyFont="1" applyAlignment="1">
      <alignment horizontal="center" vertical="center"/>
    </xf>
    <xf numFmtId="164" fontId="20" fillId="0" borderId="0" xfId="1" applyFont="1" applyAlignment="1">
      <alignment horizontal="center" vertical="center" wrapText="1"/>
    </xf>
    <xf numFmtId="166" fontId="20" fillId="0" borderId="0" xfId="0" applyNumberFormat="1" applyFont="1" applyAlignment="1">
      <alignment horizontal="center" vertical="center"/>
    </xf>
    <xf numFmtId="2" fontId="20" fillId="3" borderId="1" xfId="2" applyNumberFormat="1" applyFont="1" applyFill="1" applyBorder="1" applyAlignment="1">
      <alignment horizontal="center" vertical="center" wrapText="1"/>
    </xf>
    <xf numFmtId="2" fontId="20" fillId="3" borderId="1" xfId="3" applyNumberFormat="1" applyFont="1" applyFill="1" applyBorder="1" applyAlignment="1">
      <alignment horizontal="center" vertical="center" wrapText="1"/>
    </xf>
    <xf numFmtId="4" fontId="13" fillId="2" borderId="1" xfId="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20" fillId="3" borderId="1" xfId="2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4" fontId="13" fillId="2" borderId="1" xfId="2" applyNumberFormat="1" applyFont="1" applyFill="1" applyBorder="1" applyAlignment="1">
      <alignment horizontal="right" vertical="center" wrapText="1"/>
    </xf>
    <xf numFmtId="0" fontId="20" fillId="0" borderId="0" xfId="0" applyFont="1"/>
    <xf numFmtId="4" fontId="13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66" fontId="13" fillId="2" borderId="1" xfId="2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49" fontId="20" fillId="3" borderId="21" xfId="2" applyNumberFormat="1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left" vertical="center" wrapText="1"/>
    </xf>
    <xf numFmtId="0" fontId="20" fillId="3" borderId="20" xfId="2" applyFont="1" applyFill="1" applyBorder="1" applyAlignment="1">
      <alignment horizontal="center" vertical="center" wrapText="1"/>
    </xf>
    <xf numFmtId="2" fontId="20" fillId="3" borderId="20" xfId="3" applyNumberFormat="1" applyFont="1" applyFill="1" applyBorder="1" applyAlignment="1">
      <alignment horizontal="center" vertical="center" wrapText="1"/>
    </xf>
    <xf numFmtId="4" fontId="20" fillId="3" borderId="29" xfId="2" applyNumberFormat="1" applyFont="1" applyFill="1" applyBorder="1" applyAlignment="1">
      <alignment horizontal="right" vertical="center" wrapText="1"/>
    </xf>
    <xf numFmtId="0" fontId="20" fillId="0" borderId="1" xfId="0" quotePrefix="1" applyFont="1" applyBorder="1" applyAlignment="1">
      <alignment horizontal="left" vertical="center"/>
    </xf>
    <xf numFmtId="0" fontId="20" fillId="0" borderId="1" xfId="2" applyFont="1" applyBorder="1" applyAlignment="1">
      <alignment horizontal="center" vertical="center" wrapText="1"/>
    </xf>
    <xf numFmtId="2" fontId="20" fillId="0" borderId="1" xfId="2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169" fontId="20" fillId="0" borderId="1" xfId="0" applyNumberFormat="1" applyFont="1" applyBorder="1" applyAlignment="1">
      <alignment horizontal="center" vertical="center"/>
    </xf>
    <xf numFmtId="164" fontId="20" fillId="0" borderId="1" xfId="1" applyFont="1" applyBorder="1" applyAlignment="1">
      <alignment vertical="center" wrapText="1"/>
    </xf>
    <xf numFmtId="164" fontId="20" fillId="0" borderId="1" xfId="1" applyFont="1" applyBorder="1" applyAlignment="1">
      <alignment vertical="center"/>
    </xf>
    <xf numFmtId="164" fontId="20" fillId="0" borderId="1" xfId="1" applyFont="1" applyFill="1" applyBorder="1" applyAlignment="1">
      <alignment horizontal="center" vertical="center"/>
    </xf>
    <xf numFmtId="0" fontId="20" fillId="0" borderId="1" xfId="0" applyFont="1" applyBorder="1"/>
    <xf numFmtId="164" fontId="20" fillId="0" borderId="1" xfId="1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0" fillId="3" borderId="1" xfId="0" applyFont="1" applyFill="1" applyBorder="1" applyAlignment="1">
      <alignment vertical="center" wrapText="1"/>
    </xf>
    <xf numFmtId="168" fontId="20" fillId="3" borderId="1" xfId="0" applyNumberFormat="1" applyFont="1" applyFill="1" applyBorder="1" applyAlignment="1">
      <alignment horizontal="center" vertical="center" wrapText="1"/>
    </xf>
    <xf numFmtId="165" fontId="20" fillId="3" borderId="1" xfId="3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top" wrapText="1"/>
    </xf>
    <xf numFmtId="0" fontId="22" fillId="0" borderId="1" xfId="0" applyFont="1" applyBorder="1" applyAlignment="1">
      <alignment horizontal="center" vertical="center"/>
    </xf>
    <xf numFmtId="165" fontId="22" fillId="0" borderId="1" xfId="3" applyFont="1" applyFill="1" applyBorder="1" applyAlignment="1">
      <alignment horizontal="center" vertical="center"/>
    </xf>
    <xf numFmtId="4" fontId="20" fillId="0" borderId="1" xfId="2" applyNumberFormat="1" applyFont="1" applyBorder="1" applyAlignment="1">
      <alignment horizontal="center" vertical="center" wrapText="1"/>
    </xf>
    <xf numFmtId="4" fontId="13" fillId="2" borderId="1" xfId="2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4" fontId="13" fillId="2" borderId="1" xfId="3" applyNumberFormat="1" applyFont="1" applyFill="1" applyBorder="1" applyAlignment="1">
      <alignment horizontal="center" vertical="center" wrapText="1"/>
    </xf>
    <xf numFmtId="166" fontId="13" fillId="2" borderId="1" xfId="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0" fillId="2" borderId="2" xfId="0" applyFont="1" applyFill="1" applyBorder="1" applyAlignment="1">
      <alignment vertical="center"/>
    </xf>
    <xf numFmtId="0" fontId="20" fillId="2" borderId="20" xfId="0" applyFont="1" applyFill="1" applyBorder="1" applyAlignment="1">
      <alignment vertical="center"/>
    </xf>
    <xf numFmtId="0" fontId="20" fillId="2" borderId="29" xfId="0" applyFont="1" applyFill="1" applyBorder="1" applyAlignment="1">
      <alignment vertical="center"/>
    </xf>
    <xf numFmtId="0" fontId="13" fillId="2" borderId="2" xfId="2" applyFont="1" applyFill="1" applyBorder="1" applyAlignment="1">
      <alignment horizontal="center" vertical="center" wrapText="1"/>
    </xf>
    <xf numFmtId="0" fontId="13" fillId="2" borderId="20" xfId="2" applyFont="1" applyFill="1" applyBorder="1" applyAlignment="1">
      <alignment horizontal="center" vertical="center" wrapText="1"/>
    </xf>
    <xf numFmtId="0" fontId="13" fillId="2" borderId="29" xfId="2" applyFont="1" applyFill="1" applyBorder="1" applyAlignment="1">
      <alignment horizontal="center" vertical="center" wrapText="1"/>
    </xf>
    <xf numFmtId="49" fontId="13" fillId="2" borderId="21" xfId="2" applyNumberFormat="1" applyFont="1" applyFill="1" applyBorder="1" applyAlignment="1">
      <alignment horizontal="center" vertical="center" wrapText="1"/>
    </xf>
    <xf numFmtId="49" fontId="13" fillId="2" borderId="30" xfId="2" applyNumberFormat="1" applyFont="1" applyFill="1" applyBorder="1" applyAlignment="1">
      <alignment horizontal="center" vertical="center" wrapText="1"/>
    </xf>
    <xf numFmtId="49" fontId="13" fillId="2" borderId="13" xfId="2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4" fontId="13" fillId="6" borderId="8" xfId="0" applyNumberFormat="1" applyFont="1" applyFill="1" applyBorder="1" applyAlignment="1">
      <alignment horizontal="center" vertical="center"/>
    </xf>
    <xf numFmtId="4" fontId="13" fillId="6" borderId="10" xfId="0" applyNumberFormat="1" applyFont="1" applyFill="1" applyBorder="1" applyAlignment="1">
      <alignment horizontal="center" vertical="center"/>
    </xf>
    <xf numFmtId="4" fontId="15" fillId="6" borderId="8" xfId="2" applyNumberFormat="1" applyFont="1" applyFill="1" applyBorder="1" applyAlignment="1">
      <alignment horizontal="center" vertical="center" wrapText="1"/>
    </xf>
    <xf numFmtId="4" fontId="15" fillId="6" borderId="9" xfId="2" applyNumberFormat="1" applyFont="1" applyFill="1" applyBorder="1" applyAlignment="1">
      <alignment horizontal="center" vertical="center" wrapText="1"/>
    </xf>
    <xf numFmtId="4" fontId="15" fillId="6" borderId="19" xfId="2" applyNumberFormat="1" applyFont="1" applyFill="1" applyBorder="1" applyAlignment="1">
      <alignment horizontal="center" vertical="center" wrapText="1"/>
    </xf>
    <xf numFmtId="4" fontId="15" fillId="6" borderId="23" xfId="2" applyNumberFormat="1" applyFont="1" applyFill="1" applyBorder="1" applyAlignment="1">
      <alignment horizontal="center" vertical="center" wrapText="1"/>
    </xf>
    <xf numFmtId="49" fontId="5" fillId="5" borderId="16" xfId="2" applyNumberFormat="1" applyFont="1" applyFill="1" applyBorder="1" applyAlignment="1">
      <alignment horizontal="center" vertical="center" wrapText="1"/>
    </xf>
    <xf numFmtId="49" fontId="5" fillId="5" borderId="5" xfId="2" applyNumberFormat="1" applyFont="1" applyFill="1" applyBorder="1" applyAlignment="1">
      <alignment horizontal="center" vertical="center" wrapText="1"/>
    </xf>
    <xf numFmtId="0" fontId="5" fillId="5" borderId="17" xfId="2" applyFont="1" applyFill="1" applyBorder="1" applyAlignment="1">
      <alignment horizontal="center" vertical="center" wrapText="1"/>
    </xf>
    <xf numFmtId="0" fontId="5" fillId="5" borderId="6" xfId="2" applyFont="1" applyFill="1" applyBorder="1" applyAlignment="1">
      <alignment horizontal="center" vertical="center" wrapText="1"/>
    </xf>
    <xf numFmtId="0" fontId="5" fillId="5" borderId="18" xfId="3" applyNumberFormat="1" applyFont="1" applyFill="1" applyBorder="1" applyAlignment="1">
      <alignment horizontal="center" vertical="center" wrapText="1"/>
    </xf>
    <xf numFmtId="0" fontId="5" fillId="5" borderId="7" xfId="3" applyNumberFormat="1" applyFont="1" applyFill="1" applyBorder="1" applyAlignment="1">
      <alignment horizontal="center" vertical="center" wrapText="1"/>
    </xf>
  </cellXfs>
  <cellStyles count="9">
    <cellStyle name="Звичайний 2" xfId="4" xr:uid="{B289B243-97F2-4828-B463-33D6D6787A9B}"/>
    <cellStyle name="Звичайний 3" xfId="6" xr:uid="{651345A0-B3D2-4A95-AAFB-464CCEC3C204}"/>
    <cellStyle name="Обычный" xfId="0" builtinId="0"/>
    <cellStyle name="Обычный 2" xfId="2" xr:uid="{3145D9C0-C042-4D80-8993-FA560D4BF0B1}"/>
    <cellStyle name="Обычный 2 2" xfId="8" xr:uid="{6C2E348D-C2D4-46C6-A5E5-BFC9030A4B90}"/>
    <cellStyle name="Обычный 3" xfId="7" xr:uid="{575B246A-ECDB-45AA-BA8B-43173C42B570}"/>
    <cellStyle name="Финансовый" xfId="1" builtinId="3"/>
    <cellStyle name="Финансовый 2" xfId="3" xr:uid="{F7C0D7C6-DCBD-445E-BEB8-5EAB4FDE3500}"/>
    <cellStyle name="Фінансовий 2" xfId="5" xr:uid="{87B7E7A4-2EE2-4E56-9F07-08CE7DD1BB22}"/>
  </cellStyles>
  <dxfs count="0"/>
  <tableStyles count="0" defaultTableStyle="TableStyleMedium2" defaultPivotStyle="PivotStyleLight16"/>
  <colors>
    <mruColors>
      <color rgb="FF30F030"/>
      <color rgb="FFFCEB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21233-948D-4C08-B378-AE3BAF75ED91}">
  <dimension ref="A1:K59"/>
  <sheetViews>
    <sheetView tabSelected="1" view="pageBreakPreview" zoomScaleNormal="50" zoomScaleSheetLayoutView="70" workbookViewId="0">
      <selection activeCell="G62" sqref="G62"/>
    </sheetView>
  </sheetViews>
  <sheetFormatPr baseColWidth="10" defaultColWidth="8.83203125" defaultRowHeight="15"/>
  <cols>
    <col min="1" max="1" width="6.33203125" style="106" customWidth="1"/>
    <col min="2" max="2" width="49.33203125" style="106" customWidth="1"/>
    <col min="3" max="3" width="10" style="106" customWidth="1"/>
    <col min="4" max="4" width="15.1640625" style="106" customWidth="1"/>
    <col min="5" max="5" width="13.6640625" style="106" customWidth="1"/>
    <col min="6" max="6" width="15.6640625" style="106" customWidth="1"/>
    <col min="7" max="7" width="80" style="106" customWidth="1"/>
    <col min="8" max="8" width="8.83203125" style="106"/>
    <col min="9" max="9" width="12.83203125" style="107" customWidth="1"/>
    <col min="10" max="10" width="17" style="108" customWidth="1"/>
    <col min="11" max="11" width="16.83203125" style="108" customWidth="1"/>
    <col min="12" max="242" width="8.83203125" style="106"/>
    <col min="243" max="243" width="6.33203125" style="106" customWidth="1"/>
    <col min="244" max="244" width="33.33203125" style="106" customWidth="1"/>
    <col min="245" max="245" width="10" style="106" customWidth="1"/>
    <col min="246" max="246" width="11.33203125" style="106" customWidth="1"/>
    <col min="247" max="247" width="15.33203125" style="106" customWidth="1"/>
    <col min="248" max="248" width="16.1640625" style="106" customWidth="1"/>
    <col min="249" max="249" width="66.5" style="106" customWidth="1"/>
    <col min="250" max="250" width="8.83203125" style="106"/>
    <col min="251" max="251" width="11.83203125" style="106" customWidth="1"/>
    <col min="252" max="252" width="13.6640625" style="106" customWidth="1"/>
    <col min="253" max="253" width="17.5" style="106" customWidth="1"/>
    <col min="254" max="498" width="8.83203125" style="106"/>
    <col min="499" max="499" width="6.33203125" style="106" customWidth="1"/>
    <col min="500" max="500" width="33.33203125" style="106" customWidth="1"/>
    <col min="501" max="501" width="10" style="106" customWidth="1"/>
    <col min="502" max="502" width="11.33203125" style="106" customWidth="1"/>
    <col min="503" max="503" width="15.33203125" style="106" customWidth="1"/>
    <col min="504" max="504" width="16.1640625" style="106" customWidth="1"/>
    <col min="505" max="505" width="66.5" style="106" customWidth="1"/>
    <col min="506" max="506" width="8.83203125" style="106"/>
    <col min="507" max="507" width="11.83203125" style="106" customWidth="1"/>
    <col min="508" max="508" width="13.6640625" style="106" customWidth="1"/>
    <col min="509" max="509" width="17.5" style="106" customWidth="1"/>
    <col min="510" max="754" width="8.83203125" style="106"/>
    <col min="755" max="755" width="6.33203125" style="106" customWidth="1"/>
    <col min="756" max="756" width="33.33203125" style="106" customWidth="1"/>
    <col min="757" max="757" width="10" style="106" customWidth="1"/>
    <col min="758" max="758" width="11.33203125" style="106" customWidth="1"/>
    <col min="759" max="759" width="15.33203125" style="106" customWidth="1"/>
    <col min="760" max="760" width="16.1640625" style="106" customWidth="1"/>
    <col min="761" max="761" width="66.5" style="106" customWidth="1"/>
    <col min="762" max="762" width="8.83203125" style="106"/>
    <col min="763" max="763" width="11.83203125" style="106" customWidth="1"/>
    <col min="764" max="764" width="13.6640625" style="106" customWidth="1"/>
    <col min="765" max="765" width="17.5" style="106" customWidth="1"/>
    <col min="766" max="1010" width="8.83203125" style="106"/>
    <col min="1011" max="1011" width="6.33203125" style="106" customWidth="1"/>
    <col min="1012" max="1012" width="33.33203125" style="106" customWidth="1"/>
    <col min="1013" max="1013" width="10" style="106" customWidth="1"/>
    <col min="1014" max="1014" width="11.33203125" style="106" customWidth="1"/>
    <col min="1015" max="1015" width="15.33203125" style="106" customWidth="1"/>
    <col min="1016" max="1016" width="16.1640625" style="106" customWidth="1"/>
    <col min="1017" max="1017" width="66.5" style="106" customWidth="1"/>
    <col min="1018" max="1018" width="8.83203125" style="106"/>
    <col min="1019" max="1019" width="11.83203125" style="106" customWidth="1"/>
    <col min="1020" max="1020" width="13.6640625" style="106" customWidth="1"/>
    <col min="1021" max="1021" width="17.5" style="106" customWidth="1"/>
    <col min="1022" max="1266" width="8.83203125" style="106"/>
    <col min="1267" max="1267" width="6.33203125" style="106" customWidth="1"/>
    <col min="1268" max="1268" width="33.33203125" style="106" customWidth="1"/>
    <col min="1269" max="1269" width="10" style="106" customWidth="1"/>
    <col min="1270" max="1270" width="11.33203125" style="106" customWidth="1"/>
    <col min="1271" max="1271" width="15.33203125" style="106" customWidth="1"/>
    <col min="1272" max="1272" width="16.1640625" style="106" customWidth="1"/>
    <col min="1273" max="1273" width="66.5" style="106" customWidth="1"/>
    <col min="1274" max="1274" width="8.83203125" style="106"/>
    <col min="1275" max="1275" width="11.83203125" style="106" customWidth="1"/>
    <col min="1276" max="1276" width="13.6640625" style="106" customWidth="1"/>
    <col min="1277" max="1277" width="17.5" style="106" customWidth="1"/>
    <col min="1278" max="1522" width="8.83203125" style="106"/>
    <col min="1523" max="1523" width="6.33203125" style="106" customWidth="1"/>
    <col min="1524" max="1524" width="33.33203125" style="106" customWidth="1"/>
    <col min="1525" max="1525" width="10" style="106" customWidth="1"/>
    <col min="1526" max="1526" width="11.33203125" style="106" customWidth="1"/>
    <col min="1527" max="1527" width="15.33203125" style="106" customWidth="1"/>
    <col min="1528" max="1528" width="16.1640625" style="106" customWidth="1"/>
    <col min="1529" max="1529" width="66.5" style="106" customWidth="1"/>
    <col min="1530" max="1530" width="8.83203125" style="106"/>
    <col min="1531" max="1531" width="11.83203125" style="106" customWidth="1"/>
    <col min="1532" max="1532" width="13.6640625" style="106" customWidth="1"/>
    <col min="1533" max="1533" width="17.5" style="106" customWidth="1"/>
    <col min="1534" max="1778" width="8.83203125" style="106"/>
    <col min="1779" max="1779" width="6.33203125" style="106" customWidth="1"/>
    <col min="1780" max="1780" width="33.33203125" style="106" customWidth="1"/>
    <col min="1781" max="1781" width="10" style="106" customWidth="1"/>
    <col min="1782" max="1782" width="11.33203125" style="106" customWidth="1"/>
    <col min="1783" max="1783" width="15.33203125" style="106" customWidth="1"/>
    <col min="1784" max="1784" width="16.1640625" style="106" customWidth="1"/>
    <col min="1785" max="1785" width="66.5" style="106" customWidth="1"/>
    <col min="1786" max="1786" width="8.83203125" style="106"/>
    <col min="1787" max="1787" width="11.83203125" style="106" customWidth="1"/>
    <col min="1788" max="1788" width="13.6640625" style="106" customWidth="1"/>
    <col min="1789" max="1789" width="17.5" style="106" customWidth="1"/>
    <col min="1790" max="2034" width="8.83203125" style="106"/>
    <col min="2035" max="2035" width="6.33203125" style="106" customWidth="1"/>
    <col min="2036" max="2036" width="33.33203125" style="106" customWidth="1"/>
    <col min="2037" max="2037" width="10" style="106" customWidth="1"/>
    <col min="2038" max="2038" width="11.33203125" style="106" customWidth="1"/>
    <col min="2039" max="2039" width="15.33203125" style="106" customWidth="1"/>
    <col min="2040" max="2040" width="16.1640625" style="106" customWidth="1"/>
    <col min="2041" max="2041" width="66.5" style="106" customWidth="1"/>
    <col min="2042" max="2042" width="8.83203125" style="106"/>
    <col min="2043" max="2043" width="11.83203125" style="106" customWidth="1"/>
    <col min="2044" max="2044" width="13.6640625" style="106" customWidth="1"/>
    <col min="2045" max="2045" width="17.5" style="106" customWidth="1"/>
    <col min="2046" max="2290" width="8.83203125" style="106"/>
    <col min="2291" max="2291" width="6.33203125" style="106" customWidth="1"/>
    <col min="2292" max="2292" width="33.33203125" style="106" customWidth="1"/>
    <col min="2293" max="2293" width="10" style="106" customWidth="1"/>
    <col min="2294" max="2294" width="11.33203125" style="106" customWidth="1"/>
    <col min="2295" max="2295" width="15.33203125" style="106" customWidth="1"/>
    <col min="2296" max="2296" width="16.1640625" style="106" customWidth="1"/>
    <col min="2297" max="2297" width="66.5" style="106" customWidth="1"/>
    <col min="2298" max="2298" width="8.83203125" style="106"/>
    <col min="2299" max="2299" width="11.83203125" style="106" customWidth="1"/>
    <col min="2300" max="2300" width="13.6640625" style="106" customWidth="1"/>
    <col min="2301" max="2301" width="17.5" style="106" customWidth="1"/>
    <col min="2302" max="2546" width="8.83203125" style="106"/>
    <col min="2547" max="2547" width="6.33203125" style="106" customWidth="1"/>
    <col min="2548" max="2548" width="33.33203125" style="106" customWidth="1"/>
    <col min="2549" max="2549" width="10" style="106" customWidth="1"/>
    <col min="2550" max="2550" width="11.33203125" style="106" customWidth="1"/>
    <col min="2551" max="2551" width="15.33203125" style="106" customWidth="1"/>
    <col min="2552" max="2552" width="16.1640625" style="106" customWidth="1"/>
    <col min="2553" max="2553" width="66.5" style="106" customWidth="1"/>
    <col min="2554" max="2554" width="8.83203125" style="106"/>
    <col min="2555" max="2555" width="11.83203125" style="106" customWidth="1"/>
    <col min="2556" max="2556" width="13.6640625" style="106" customWidth="1"/>
    <col min="2557" max="2557" width="17.5" style="106" customWidth="1"/>
    <col min="2558" max="2802" width="8.83203125" style="106"/>
    <col min="2803" max="2803" width="6.33203125" style="106" customWidth="1"/>
    <col min="2804" max="2804" width="33.33203125" style="106" customWidth="1"/>
    <col min="2805" max="2805" width="10" style="106" customWidth="1"/>
    <col min="2806" max="2806" width="11.33203125" style="106" customWidth="1"/>
    <col min="2807" max="2807" width="15.33203125" style="106" customWidth="1"/>
    <col min="2808" max="2808" width="16.1640625" style="106" customWidth="1"/>
    <col min="2809" max="2809" width="66.5" style="106" customWidth="1"/>
    <col min="2810" max="2810" width="8.83203125" style="106"/>
    <col min="2811" max="2811" width="11.83203125" style="106" customWidth="1"/>
    <col min="2812" max="2812" width="13.6640625" style="106" customWidth="1"/>
    <col min="2813" max="2813" width="17.5" style="106" customWidth="1"/>
    <col min="2814" max="3058" width="8.83203125" style="106"/>
    <col min="3059" max="3059" width="6.33203125" style="106" customWidth="1"/>
    <col min="3060" max="3060" width="33.33203125" style="106" customWidth="1"/>
    <col min="3061" max="3061" width="10" style="106" customWidth="1"/>
    <col min="3062" max="3062" width="11.33203125" style="106" customWidth="1"/>
    <col min="3063" max="3063" width="15.33203125" style="106" customWidth="1"/>
    <col min="3064" max="3064" width="16.1640625" style="106" customWidth="1"/>
    <col min="3065" max="3065" width="66.5" style="106" customWidth="1"/>
    <col min="3066" max="3066" width="8.83203125" style="106"/>
    <col min="3067" max="3067" width="11.83203125" style="106" customWidth="1"/>
    <col min="3068" max="3068" width="13.6640625" style="106" customWidth="1"/>
    <col min="3069" max="3069" width="17.5" style="106" customWidth="1"/>
    <col min="3070" max="3314" width="8.83203125" style="106"/>
    <col min="3315" max="3315" width="6.33203125" style="106" customWidth="1"/>
    <col min="3316" max="3316" width="33.33203125" style="106" customWidth="1"/>
    <col min="3317" max="3317" width="10" style="106" customWidth="1"/>
    <col min="3318" max="3318" width="11.33203125" style="106" customWidth="1"/>
    <col min="3319" max="3319" width="15.33203125" style="106" customWidth="1"/>
    <col min="3320" max="3320" width="16.1640625" style="106" customWidth="1"/>
    <col min="3321" max="3321" width="66.5" style="106" customWidth="1"/>
    <col min="3322" max="3322" width="8.83203125" style="106"/>
    <col min="3323" max="3323" width="11.83203125" style="106" customWidth="1"/>
    <col min="3324" max="3324" width="13.6640625" style="106" customWidth="1"/>
    <col min="3325" max="3325" width="17.5" style="106" customWidth="1"/>
    <col min="3326" max="3570" width="8.83203125" style="106"/>
    <col min="3571" max="3571" width="6.33203125" style="106" customWidth="1"/>
    <col min="3572" max="3572" width="33.33203125" style="106" customWidth="1"/>
    <col min="3573" max="3573" width="10" style="106" customWidth="1"/>
    <col min="3574" max="3574" width="11.33203125" style="106" customWidth="1"/>
    <col min="3575" max="3575" width="15.33203125" style="106" customWidth="1"/>
    <col min="3576" max="3576" width="16.1640625" style="106" customWidth="1"/>
    <col min="3577" max="3577" width="66.5" style="106" customWidth="1"/>
    <col min="3578" max="3578" width="8.83203125" style="106"/>
    <col min="3579" max="3579" width="11.83203125" style="106" customWidth="1"/>
    <col min="3580" max="3580" width="13.6640625" style="106" customWidth="1"/>
    <col min="3581" max="3581" width="17.5" style="106" customWidth="1"/>
    <col min="3582" max="3826" width="8.83203125" style="106"/>
    <col min="3827" max="3827" width="6.33203125" style="106" customWidth="1"/>
    <col min="3828" max="3828" width="33.33203125" style="106" customWidth="1"/>
    <col min="3829" max="3829" width="10" style="106" customWidth="1"/>
    <col min="3830" max="3830" width="11.33203125" style="106" customWidth="1"/>
    <col min="3831" max="3831" width="15.33203125" style="106" customWidth="1"/>
    <col min="3832" max="3832" width="16.1640625" style="106" customWidth="1"/>
    <col min="3833" max="3833" width="66.5" style="106" customWidth="1"/>
    <col min="3834" max="3834" width="8.83203125" style="106"/>
    <col min="3835" max="3835" width="11.83203125" style="106" customWidth="1"/>
    <col min="3836" max="3836" width="13.6640625" style="106" customWidth="1"/>
    <col min="3837" max="3837" width="17.5" style="106" customWidth="1"/>
    <col min="3838" max="4082" width="8.83203125" style="106"/>
    <col min="4083" max="4083" width="6.33203125" style="106" customWidth="1"/>
    <col min="4084" max="4084" width="33.33203125" style="106" customWidth="1"/>
    <col min="4085" max="4085" width="10" style="106" customWidth="1"/>
    <col min="4086" max="4086" width="11.33203125" style="106" customWidth="1"/>
    <col min="4087" max="4087" width="15.33203125" style="106" customWidth="1"/>
    <col min="4088" max="4088" width="16.1640625" style="106" customWidth="1"/>
    <col min="4089" max="4089" width="66.5" style="106" customWidth="1"/>
    <col min="4090" max="4090" width="8.83203125" style="106"/>
    <col min="4091" max="4091" width="11.83203125" style="106" customWidth="1"/>
    <col min="4092" max="4092" width="13.6640625" style="106" customWidth="1"/>
    <col min="4093" max="4093" width="17.5" style="106" customWidth="1"/>
    <col min="4094" max="4338" width="8.83203125" style="106"/>
    <col min="4339" max="4339" width="6.33203125" style="106" customWidth="1"/>
    <col min="4340" max="4340" width="33.33203125" style="106" customWidth="1"/>
    <col min="4341" max="4341" width="10" style="106" customWidth="1"/>
    <col min="4342" max="4342" width="11.33203125" style="106" customWidth="1"/>
    <col min="4343" max="4343" width="15.33203125" style="106" customWidth="1"/>
    <col min="4344" max="4344" width="16.1640625" style="106" customWidth="1"/>
    <col min="4345" max="4345" width="66.5" style="106" customWidth="1"/>
    <col min="4346" max="4346" width="8.83203125" style="106"/>
    <col min="4347" max="4347" width="11.83203125" style="106" customWidth="1"/>
    <col min="4348" max="4348" width="13.6640625" style="106" customWidth="1"/>
    <col min="4349" max="4349" width="17.5" style="106" customWidth="1"/>
    <col min="4350" max="4594" width="8.83203125" style="106"/>
    <col min="4595" max="4595" width="6.33203125" style="106" customWidth="1"/>
    <col min="4596" max="4596" width="33.33203125" style="106" customWidth="1"/>
    <col min="4597" max="4597" width="10" style="106" customWidth="1"/>
    <col min="4598" max="4598" width="11.33203125" style="106" customWidth="1"/>
    <col min="4599" max="4599" width="15.33203125" style="106" customWidth="1"/>
    <col min="4600" max="4600" width="16.1640625" style="106" customWidth="1"/>
    <col min="4601" max="4601" width="66.5" style="106" customWidth="1"/>
    <col min="4602" max="4602" width="8.83203125" style="106"/>
    <col min="4603" max="4603" width="11.83203125" style="106" customWidth="1"/>
    <col min="4604" max="4604" width="13.6640625" style="106" customWidth="1"/>
    <col min="4605" max="4605" width="17.5" style="106" customWidth="1"/>
    <col min="4606" max="4850" width="8.83203125" style="106"/>
    <col min="4851" max="4851" width="6.33203125" style="106" customWidth="1"/>
    <col min="4852" max="4852" width="33.33203125" style="106" customWidth="1"/>
    <col min="4853" max="4853" width="10" style="106" customWidth="1"/>
    <col min="4854" max="4854" width="11.33203125" style="106" customWidth="1"/>
    <col min="4855" max="4855" width="15.33203125" style="106" customWidth="1"/>
    <col min="4856" max="4856" width="16.1640625" style="106" customWidth="1"/>
    <col min="4857" max="4857" width="66.5" style="106" customWidth="1"/>
    <col min="4858" max="4858" width="8.83203125" style="106"/>
    <col min="4859" max="4859" width="11.83203125" style="106" customWidth="1"/>
    <col min="4860" max="4860" width="13.6640625" style="106" customWidth="1"/>
    <col min="4861" max="4861" width="17.5" style="106" customWidth="1"/>
    <col min="4862" max="5106" width="8.83203125" style="106"/>
    <col min="5107" max="5107" width="6.33203125" style="106" customWidth="1"/>
    <col min="5108" max="5108" width="33.33203125" style="106" customWidth="1"/>
    <col min="5109" max="5109" width="10" style="106" customWidth="1"/>
    <col min="5110" max="5110" width="11.33203125" style="106" customWidth="1"/>
    <col min="5111" max="5111" width="15.33203125" style="106" customWidth="1"/>
    <col min="5112" max="5112" width="16.1640625" style="106" customWidth="1"/>
    <col min="5113" max="5113" width="66.5" style="106" customWidth="1"/>
    <col min="5114" max="5114" width="8.83203125" style="106"/>
    <col min="5115" max="5115" width="11.83203125" style="106" customWidth="1"/>
    <col min="5116" max="5116" width="13.6640625" style="106" customWidth="1"/>
    <col min="5117" max="5117" width="17.5" style="106" customWidth="1"/>
    <col min="5118" max="5362" width="8.83203125" style="106"/>
    <col min="5363" max="5363" width="6.33203125" style="106" customWidth="1"/>
    <col min="5364" max="5364" width="33.33203125" style="106" customWidth="1"/>
    <col min="5365" max="5365" width="10" style="106" customWidth="1"/>
    <col min="5366" max="5366" width="11.33203125" style="106" customWidth="1"/>
    <col min="5367" max="5367" width="15.33203125" style="106" customWidth="1"/>
    <col min="5368" max="5368" width="16.1640625" style="106" customWidth="1"/>
    <col min="5369" max="5369" width="66.5" style="106" customWidth="1"/>
    <col min="5370" max="5370" width="8.83203125" style="106"/>
    <col min="5371" max="5371" width="11.83203125" style="106" customWidth="1"/>
    <col min="5372" max="5372" width="13.6640625" style="106" customWidth="1"/>
    <col min="5373" max="5373" width="17.5" style="106" customWidth="1"/>
    <col min="5374" max="5618" width="8.83203125" style="106"/>
    <col min="5619" max="5619" width="6.33203125" style="106" customWidth="1"/>
    <col min="5620" max="5620" width="33.33203125" style="106" customWidth="1"/>
    <col min="5621" max="5621" width="10" style="106" customWidth="1"/>
    <col min="5622" max="5622" width="11.33203125" style="106" customWidth="1"/>
    <col min="5623" max="5623" width="15.33203125" style="106" customWidth="1"/>
    <col min="5624" max="5624" width="16.1640625" style="106" customWidth="1"/>
    <col min="5625" max="5625" width="66.5" style="106" customWidth="1"/>
    <col min="5626" max="5626" width="8.83203125" style="106"/>
    <col min="5627" max="5627" width="11.83203125" style="106" customWidth="1"/>
    <col min="5628" max="5628" width="13.6640625" style="106" customWidth="1"/>
    <col min="5629" max="5629" width="17.5" style="106" customWidth="1"/>
    <col min="5630" max="5874" width="8.83203125" style="106"/>
    <col min="5875" max="5875" width="6.33203125" style="106" customWidth="1"/>
    <col min="5876" max="5876" width="33.33203125" style="106" customWidth="1"/>
    <col min="5877" max="5877" width="10" style="106" customWidth="1"/>
    <col min="5878" max="5878" width="11.33203125" style="106" customWidth="1"/>
    <col min="5879" max="5879" width="15.33203125" style="106" customWidth="1"/>
    <col min="5880" max="5880" width="16.1640625" style="106" customWidth="1"/>
    <col min="5881" max="5881" width="66.5" style="106" customWidth="1"/>
    <col min="5882" max="5882" width="8.83203125" style="106"/>
    <col min="5883" max="5883" width="11.83203125" style="106" customWidth="1"/>
    <col min="5884" max="5884" width="13.6640625" style="106" customWidth="1"/>
    <col min="5885" max="5885" width="17.5" style="106" customWidth="1"/>
    <col min="5886" max="6130" width="8.83203125" style="106"/>
    <col min="6131" max="6131" width="6.33203125" style="106" customWidth="1"/>
    <col min="6132" max="6132" width="33.33203125" style="106" customWidth="1"/>
    <col min="6133" max="6133" width="10" style="106" customWidth="1"/>
    <col min="6134" max="6134" width="11.33203125" style="106" customWidth="1"/>
    <col min="6135" max="6135" width="15.33203125" style="106" customWidth="1"/>
    <col min="6136" max="6136" width="16.1640625" style="106" customWidth="1"/>
    <col min="6137" max="6137" width="66.5" style="106" customWidth="1"/>
    <col min="6138" max="6138" width="8.83203125" style="106"/>
    <col min="6139" max="6139" width="11.83203125" style="106" customWidth="1"/>
    <col min="6140" max="6140" width="13.6640625" style="106" customWidth="1"/>
    <col min="6141" max="6141" width="17.5" style="106" customWidth="1"/>
    <col min="6142" max="6386" width="8.83203125" style="106"/>
    <col min="6387" max="6387" width="6.33203125" style="106" customWidth="1"/>
    <col min="6388" max="6388" width="33.33203125" style="106" customWidth="1"/>
    <col min="6389" max="6389" width="10" style="106" customWidth="1"/>
    <col min="6390" max="6390" width="11.33203125" style="106" customWidth="1"/>
    <col min="6391" max="6391" width="15.33203125" style="106" customWidth="1"/>
    <col min="6392" max="6392" width="16.1640625" style="106" customWidth="1"/>
    <col min="6393" max="6393" width="66.5" style="106" customWidth="1"/>
    <col min="6394" max="6394" width="8.83203125" style="106"/>
    <col min="6395" max="6395" width="11.83203125" style="106" customWidth="1"/>
    <col min="6396" max="6396" width="13.6640625" style="106" customWidth="1"/>
    <col min="6397" max="6397" width="17.5" style="106" customWidth="1"/>
    <col min="6398" max="6642" width="8.83203125" style="106"/>
    <col min="6643" max="6643" width="6.33203125" style="106" customWidth="1"/>
    <col min="6644" max="6644" width="33.33203125" style="106" customWidth="1"/>
    <col min="6645" max="6645" width="10" style="106" customWidth="1"/>
    <col min="6646" max="6646" width="11.33203125" style="106" customWidth="1"/>
    <col min="6647" max="6647" width="15.33203125" style="106" customWidth="1"/>
    <col min="6648" max="6648" width="16.1640625" style="106" customWidth="1"/>
    <col min="6649" max="6649" width="66.5" style="106" customWidth="1"/>
    <col min="6650" max="6650" width="8.83203125" style="106"/>
    <col min="6651" max="6651" width="11.83203125" style="106" customWidth="1"/>
    <col min="6652" max="6652" width="13.6640625" style="106" customWidth="1"/>
    <col min="6653" max="6653" width="17.5" style="106" customWidth="1"/>
    <col min="6654" max="6898" width="8.83203125" style="106"/>
    <col min="6899" max="6899" width="6.33203125" style="106" customWidth="1"/>
    <col min="6900" max="6900" width="33.33203125" style="106" customWidth="1"/>
    <col min="6901" max="6901" width="10" style="106" customWidth="1"/>
    <col min="6902" max="6902" width="11.33203125" style="106" customWidth="1"/>
    <col min="6903" max="6903" width="15.33203125" style="106" customWidth="1"/>
    <col min="6904" max="6904" width="16.1640625" style="106" customWidth="1"/>
    <col min="6905" max="6905" width="66.5" style="106" customWidth="1"/>
    <col min="6906" max="6906" width="8.83203125" style="106"/>
    <col min="6907" max="6907" width="11.83203125" style="106" customWidth="1"/>
    <col min="6908" max="6908" width="13.6640625" style="106" customWidth="1"/>
    <col min="6909" max="6909" width="17.5" style="106" customWidth="1"/>
    <col min="6910" max="7154" width="8.83203125" style="106"/>
    <col min="7155" max="7155" width="6.33203125" style="106" customWidth="1"/>
    <col min="7156" max="7156" width="33.33203125" style="106" customWidth="1"/>
    <col min="7157" max="7157" width="10" style="106" customWidth="1"/>
    <col min="7158" max="7158" width="11.33203125" style="106" customWidth="1"/>
    <col min="7159" max="7159" width="15.33203125" style="106" customWidth="1"/>
    <col min="7160" max="7160" width="16.1640625" style="106" customWidth="1"/>
    <col min="7161" max="7161" width="66.5" style="106" customWidth="1"/>
    <col min="7162" max="7162" width="8.83203125" style="106"/>
    <col min="7163" max="7163" width="11.83203125" style="106" customWidth="1"/>
    <col min="7164" max="7164" width="13.6640625" style="106" customWidth="1"/>
    <col min="7165" max="7165" width="17.5" style="106" customWidth="1"/>
    <col min="7166" max="7410" width="8.83203125" style="106"/>
    <col min="7411" max="7411" width="6.33203125" style="106" customWidth="1"/>
    <col min="7412" max="7412" width="33.33203125" style="106" customWidth="1"/>
    <col min="7413" max="7413" width="10" style="106" customWidth="1"/>
    <col min="7414" max="7414" width="11.33203125" style="106" customWidth="1"/>
    <col min="7415" max="7415" width="15.33203125" style="106" customWidth="1"/>
    <col min="7416" max="7416" width="16.1640625" style="106" customWidth="1"/>
    <col min="7417" max="7417" width="66.5" style="106" customWidth="1"/>
    <col min="7418" max="7418" width="8.83203125" style="106"/>
    <col min="7419" max="7419" width="11.83203125" style="106" customWidth="1"/>
    <col min="7420" max="7420" width="13.6640625" style="106" customWidth="1"/>
    <col min="7421" max="7421" width="17.5" style="106" customWidth="1"/>
    <col min="7422" max="7666" width="8.83203125" style="106"/>
    <col min="7667" max="7667" width="6.33203125" style="106" customWidth="1"/>
    <col min="7668" max="7668" width="33.33203125" style="106" customWidth="1"/>
    <col min="7669" max="7669" width="10" style="106" customWidth="1"/>
    <col min="7670" max="7670" width="11.33203125" style="106" customWidth="1"/>
    <col min="7671" max="7671" width="15.33203125" style="106" customWidth="1"/>
    <col min="7672" max="7672" width="16.1640625" style="106" customWidth="1"/>
    <col min="7673" max="7673" width="66.5" style="106" customWidth="1"/>
    <col min="7674" max="7674" width="8.83203125" style="106"/>
    <col min="7675" max="7675" width="11.83203125" style="106" customWidth="1"/>
    <col min="7676" max="7676" width="13.6640625" style="106" customWidth="1"/>
    <col min="7677" max="7677" width="17.5" style="106" customWidth="1"/>
    <col min="7678" max="7922" width="8.83203125" style="106"/>
    <col min="7923" max="7923" width="6.33203125" style="106" customWidth="1"/>
    <col min="7924" max="7924" width="33.33203125" style="106" customWidth="1"/>
    <col min="7925" max="7925" width="10" style="106" customWidth="1"/>
    <col min="7926" max="7926" width="11.33203125" style="106" customWidth="1"/>
    <col min="7927" max="7927" width="15.33203125" style="106" customWidth="1"/>
    <col min="7928" max="7928" width="16.1640625" style="106" customWidth="1"/>
    <col min="7929" max="7929" width="66.5" style="106" customWidth="1"/>
    <col min="7930" max="7930" width="8.83203125" style="106"/>
    <col min="7931" max="7931" width="11.83203125" style="106" customWidth="1"/>
    <col min="7932" max="7932" width="13.6640625" style="106" customWidth="1"/>
    <col min="7933" max="7933" width="17.5" style="106" customWidth="1"/>
    <col min="7934" max="8178" width="8.83203125" style="106"/>
    <col min="8179" max="8179" width="6.33203125" style="106" customWidth="1"/>
    <col min="8180" max="8180" width="33.33203125" style="106" customWidth="1"/>
    <col min="8181" max="8181" width="10" style="106" customWidth="1"/>
    <col min="8182" max="8182" width="11.33203125" style="106" customWidth="1"/>
    <col min="8183" max="8183" width="15.33203125" style="106" customWidth="1"/>
    <col min="8184" max="8184" width="16.1640625" style="106" customWidth="1"/>
    <col min="8185" max="8185" width="66.5" style="106" customWidth="1"/>
    <col min="8186" max="8186" width="8.83203125" style="106"/>
    <col min="8187" max="8187" width="11.83203125" style="106" customWidth="1"/>
    <col min="8188" max="8188" width="13.6640625" style="106" customWidth="1"/>
    <col min="8189" max="8189" width="17.5" style="106" customWidth="1"/>
    <col min="8190" max="8434" width="8.83203125" style="106"/>
    <col min="8435" max="8435" width="6.33203125" style="106" customWidth="1"/>
    <col min="8436" max="8436" width="33.33203125" style="106" customWidth="1"/>
    <col min="8437" max="8437" width="10" style="106" customWidth="1"/>
    <col min="8438" max="8438" width="11.33203125" style="106" customWidth="1"/>
    <col min="8439" max="8439" width="15.33203125" style="106" customWidth="1"/>
    <col min="8440" max="8440" width="16.1640625" style="106" customWidth="1"/>
    <col min="8441" max="8441" width="66.5" style="106" customWidth="1"/>
    <col min="8442" max="8442" width="8.83203125" style="106"/>
    <col min="8443" max="8443" width="11.83203125" style="106" customWidth="1"/>
    <col min="8444" max="8444" width="13.6640625" style="106" customWidth="1"/>
    <col min="8445" max="8445" width="17.5" style="106" customWidth="1"/>
    <col min="8446" max="8690" width="8.83203125" style="106"/>
    <col min="8691" max="8691" width="6.33203125" style="106" customWidth="1"/>
    <col min="8692" max="8692" width="33.33203125" style="106" customWidth="1"/>
    <col min="8693" max="8693" width="10" style="106" customWidth="1"/>
    <col min="8694" max="8694" width="11.33203125" style="106" customWidth="1"/>
    <col min="8695" max="8695" width="15.33203125" style="106" customWidth="1"/>
    <col min="8696" max="8696" width="16.1640625" style="106" customWidth="1"/>
    <col min="8697" max="8697" width="66.5" style="106" customWidth="1"/>
    <col min="8698" max="8698" width="8.83203125" style="106"/>
    <col min="8699" max="8699" width="11.83203125" style="106" customWidth="1"/>
    <col min="8700" max="8700" width="13.6640625" style="106" customWidth="1"/>
    <col min="8701" max="8701" width="17.5" style="106" customWidth="1"/>
    <col min="8702" max="8946" width="8.83203125" style="106"/>
    <col min="8947" max="8947" width="6.33203125" style="106" customWidth="1"/>
    <col min="8948" max="8948" width="33.33203125" style="106" customWidth="1"/>
    <col min="8949" max="8949" width="10" style="106" customWidth="1"/>
    <col min="8950" max="8950" width="11.33203125" style="106" customWidth="1"/>
    <col min="8951" max="8951" width="15.33203125" style="106" customWidth="1"/>
    <col min="8952" max="8952" width="16.1640625" style="106" customWidth="1"/>
    <col min="8953" max="8953" width="66.5" style="106" customWidth="1"/>
    <col min="8954" max="8954" width="8.83203125" style="106"/>
    <col min="8955" max="8955" width="11.83203125" style="106" customWidth="1"/>
    <col min="8956" max="8956" width="13.6640625" style="106" customWidth="1"/>
    <col min="8957" max="8957" width="17.5" style="106" customWidth="1"/>
    <col min="8958" max="9202" width="8.83203125" style="106"/>
    <col min="9203" max="9203" width="6.33203125" style="106" customWidth="1"/>
    <col min="9204" max="9204" width="33.33203125" style="106" customWidth="1"/>
    <col min="9205" max="9205" width="10" style="106" customWidth="1"/>
    <col min="9206" max="9206" width="11.33203125" style="106" customWidth="1"/>
    <col min="9207" max="9207" width="15.33203125" style="106" customWidth="1"/>
    <col min="9208" max="9208" width="16.1640625" style="106" customWidth="1"/>
    <col min="9209" max="9209" width="66.5" style="106" customWidth="1"/>
    <col min="9210" max="9210" width="8.83203125" style="106"/>
    <col min="9211" max="9211" width="11.83203125" style="106" customWidth="1"/>
    <col min="9212" max="9212" width="13.6640625" style="106" customWidth="1"/>
    <col min="9213" max="9213" width="17.5" style="106" customWidth="1"/>
    <col min="9214" max="9458" width="8.83203125" style="106"/>
    <col min="9459" max="9459" width="6.33203125" style="106" customWidth="1"/>
    <col min="9460" max="9460" width="33.33203125" style="106" customWidth="1"/>
    <col min="9461" max="9461" width="10" style="106" customWidth="1"/>
    <col min="9462" max="9462" width="11.33203125" style="106" customWidth="1"/>
    <col min="9463" max="9463" width="15.33203125" style="106" customWidth="1"/>
    <col min="9464" max="9464" width="16.1640625" style="106" customWidth="1"/>
    <col min="9465" max="9465" width="66.5" style="106" customWidth="1"/>
    <col min="9466" max="9466" width="8.83203125" style="106"/>
    <col min="9467" max="9467" width="11.83203125" style="106" customWidth="1"/>
    <col min="9468" max="9468" width="13.6640625" style="106" customWidth="1"/>
    <col min="9469" max="9469" width="17.5" style="106" customWidth="1"/>
    <col min="9470" max="9714" width="8.83203125" style="106"/>
    <col min="9715" max="9715" width="6.33203125" style="106" customWidth="1"/>
    <col min="9716" max="9716" width="33.33203125" style="106" customWidth="1"/>
    <col min="9717" max="9717" width="10" style="106" customWidth="1"/>
    <col min="9718" max="9718" width="11.33203125" style="106" customWidth="1"/>
    <col min="9719" max="9719" width="15.33203125" style="106" customWidth="1"/>
    <col min="9720" max="9720" width="16.1640625" style="106" customWidth="1"/>
    <col min="9721" max="9721" width="66.5" style="106" customWidth="1"/>
    <col min="9722" max="9722" width="8.83203125" style="106"/>
    <col min="9723" max="9723" width="11.83203125" style="106" customWidth="1"/>
    <col min="9724" max="9724" width="13.6640625" style="106" customWidth="1"/>
    <col min="9725" max="9725" width="17.5" style="106" customWidth="1"/>
    <col min="9726" max="9970" width="8.83203125" style="106"/>
    <col min="9971" max="9971" width="6.33203125" style="106" customWidth="1"/>
    <col min="9972" max="9972" width="33.33203125" style="106" customWidth="1"/>
    <col min="9973" max="9973" width="10" style="106" customWidth="1"/>
    <col min="9974" max="9974" width="11.33203125" style="106" customWidth="1"/>
    <col min="9975" max="9975" width="15.33203125" style="106" customWidth="1"/>
    <col min="9976" max="9976" width="16.1640625" style="106" customWidth="1"/>
    <col min="9977" max="9977" width="66.5" style="106" customWidth="1"/>
    <col min="9978" max="9978" width="8.83203125" style="106"/>
    <col min="9979" max="9979" width="11.83203125" style="106" customWidth="1"/>
    <col min="9980" max="9980" width="13.6640625" style="106" customWidth="1"/>
    <col min="9981" max="9981" width="17.5" style="106" customWidth="1"/>
    <col min="9982" max="10226" width="8.83203125" style="106"/>
    <col min="10227" max="10227" width="6.33203125" style="106" customWidth="1"/>
    <col min="10228" max="10228" width="33.33203125" style="106" customWidth="1"/>
    <col min="10229" max="10229" width="10" style="106" customWidth="1"/>
    <col min="10230" max="10230" width="11.33203125" style="106" customWidth="1"/>
    <col min="10231" max="10231" width="15.33203125" style="106" customWidth="1"/>
    <col min="10232" max="10232" width="16.1640625" style="106" customWidth="1"/>
    <col min="10233" max="10233" width="66.5" style="106" customWidth="1"/>
    <col min="10234" max="10234" width="8.83203125" style="106"/>
    <col min="10235" max="10235" width="11.83203125" style="106" customWidth="1"/>
    <col min="10236" max="10236" width="13.6640625" style="106" customWidth="1"/>
    <col min="10237" max="10237" width="17.5" style="106" customWidth="1"/>
    <col min="10238" max="10482" width="8.83203125" style="106"/>
    <col min="10483" max="10483" width="6.33203125" style="106" customWidth="1"/>
    <col min="10484" max="10484" width="33.33203125" style="106" customWidth="1"/>
    <col min="10485" max="10485" width="10" style="106" customWidth="1"/>
    <col min="10486" max="10486" width="11.33203125" style="106" customWidth="1"/>
    <col min="10487" max="10487" width="15.33203125" style="106" customWidth="1"/>
    <col min="10488" max="10488" width="16.1640625" style="106" customWidth="1"/>
    <col min="10489" max="10489" width="66.5" style="106" customWidth="1"/>
    <col min="10490" max="10490" width="8.83203125" style="106"/>
    <col min="10491" max="10491" width="11.83203125" style="106" customWidth="1"/>
    <col min="10492" max="10492" width="13.6640625" style="106" customWidth="1"/>
    <col min="10493" max="10493" width="17.5" style="106" customWidth="1"/>
    <col min="10494" max="10738" width="8.83203125" style="106"/>
    <col min="10739" max="10739" width="6.33203125" style="106" customWidth="1"/>
    <col min="10740" max="10740" width="33.33203125" style="106" customWidth="1"/>
    <col min="10741" max="10741" width="10" style="106" customWidth="1"/>
    <col min="10742" max="10742" width="11.33203125" style="106" customWidth="1"/>
    <col min="10743" max="10743" width="15.33203125" style="106" customWidth="1"/>
    <col min="10744" max="10744" width="16.1640625" style="106" customWidth="1"/>
    <col min="10745" max="10745" width="66.5" style="106" customWidth="1"/>
    <col min="10746" max="10746" width="8.83203125" style="106"/>
    <col min="10747" max="10747" width="11.83203125" style="106" customWidth="1"/>
    <col min="10748" max="10748" width="13.6640625" style="106" customWidth="1"/>
    <col min="10749" max="10749" width="17.5" style="106" customWidth="1"/>
    <col min="10750" max="10994" width="8.83203125" style="106"/>
    <col min="10995" max="10995" width="6.33203125" style="106" customWidth="1"/>
    <col min="10996" max="10996" width="33.33203125" style="106" customWidth="1"/>
    <col min="10997" max="10997" width="10" style="106" customWidth="1"/>
    <col min="10998" max="10998" width="11.33203125" style="106" customWidth="1"/>
    <col min="10999" max="10999" width="15.33203125" style="106" customWidth="1"/>
    <col min="11000" max="11000" width="16.1640625" style="106" customWidth="1"/>
    <col min="11001" max="11001" width="66.5" style="106" customWidth="1"/>
    <col min="11002" max="11002" width="8.83203125" style="106"/>
    <col min="11003" max="11003" width="11.83203125" style="106" customWidth="1"/>
    <col min="11004" max="11004" width="13.6640625" style="106" customWidth="1"/>
    <col min="11005" max="11005" width="17.5" style="106" customWidth="1"/>
    <col min="11006" max="11250" width="8.83203125" style="106"/>
    <col min="11251" max="11251" width="6.33203125" style="106" customWidth="1"/>
    <col min="11252" max="11252" width="33.33203125" style="106" customWidth="1"/>
    <col min="11253" max="11253" width="10" style="106" customWidth="1"/>
    <col min="11254" max="11254" width="11.33203125" style="106" customWidth="1"/>
    <col min="11255" max="11255" width="15.33203125" style="106" customWidth="1"/>
    <col min="11256" max="11256" width="16.1640625" style="106" customWidth="1"/>
    <col min="11257" max="11257" width="66.5" style="106" customWidth="1"/>
    <col min="11258" max="11258" width="8.83203125" style="106"/>
    <col min="11259" max="11259" width="11.83203125" style="106" customWidth="1"/>
    <col min="11260" max="11260" width="13.6640625" style="106" customWidth="1"/>
    <col min="11261" max="11261" width="17.5" style="106" customWidth="1"/>
    <col min="11262" max="11506" width="8.83203125" style="106"/>
    <col min="11507" max="11507" width="6.33203125" style="106" customWidth="1"/>
    <col min="11508" max="11508" width="33.33203125" style="106" customWidth="1"/>
    <col min="11509" max="11509" width="10" style="106" customWidth="1"/>
    <col min="11510" max="11510" width="11.33203125" style="106" customWidth="1"/>
    <col min="11511" max="11511" width="15.33203125" style="106" customWidth="1"/>
    <col min="11512" max="11512" width="16.1640625" style="106" customWidth="1"/>
    <col min="11513" max="11513" width="66.5" style="106" customWidth="1"/>
    <col min="11514" max="11514" width="8.83203125" style="106"/>
    <col min="11515" max="11515" width="11.83203125" style="106" customWidth="1"/>
    <col min="11516" max="11516" width="13.6640625" style="106" customWidth="1"/>
    <col min="11517" max="11517" width="17.5" style="106" customWidth="1"/>
    <col min="11518" max="11762" width="8.83203125" style="106"/>
    <col min="11763" max="11763" width="6.33203125" style="106" customWidth="1"/>
    <col min="11764" max="11764" width="33.33203125" style="106" customWidth="1"/>
    <col min="11765" max="11765" width="10" style="106" customWidth="1"/>
    <col min="11766" max="11766" width="11.33203125" style="106" customWidth="1"/>
    <col min="11767" max="11767" width="15.33203125" style="106" customWidth="1"/>
    <col min="11768" max="11768" width="16.1640625" style="106" customWidth="1"/>
    <col min="11769" max="11769" width="66.5" style="106" customWidth="1"/>
    <col min="11770" max="11770" width="8.83203125" style="106"/>
    <col min="11771" max="11771" width="11.83203125" style="106" customWidth="1"/>
    <col min="11772" max="11772" width="13.6640625" style="106" customWidth="1"/>
    <col min="11773" max="11773" width="17.5" style="106" customWidth="1"/>
    <col min="11774" max="12018" width="8.83203125" style="106"/>
    <col min="12019" max="12019" width="6.33203125" style="106" customWidth="1"/>
    <col min="12020" max="12020" width="33.33203125" style="106" customWidth="1"/>
    <col min="12021" max="12021" width="10" style="106" customWidth="1"/>
    <col min="12022" max="12022" width="11.33203125" style="106" customWidth="1"/>
    <col min="12023" max="12023" width="15.33203125" style="106" customWidth="1"/>
    <col min="12024" max="12024" width="16.1640625" style="106" customWidth="1"/>
    <col min="12025" max="12025" width="66.5" style="106" customWidth="1"/>
    <col min="12026" max="12026" width="8.83203125" style="106"/>
    <col min="12027" max="12027" width="11.83203125" style="106" customWidth="1"/>
    <col min="12028" max="12028" width="13.6640625" style="106" customWidth="1"/>
    <col min="12029" max="12029" width="17.5" style="106" customWidth="1"/>
    <col min="12030" max="12274" width="8.83203125" style="106"/>
    <col min="12275" max="12275" width="6.33203125" style="106" customWidth="1"/>
    <col min="12276" max="12276" width="33.33203125" style="106" customWidth="1"/>
    <col min="12277" max="12277" width="10" style="106" customWidth="1"/>
    <col min="12278" max="12278" width="11.33203125" style="106" customWidth="1"/>
    <col min="12279" max="12279" width="15.33203125" style="106" customWidth="1"/>
    <col min="12280" max="12280" width="16.1640625" style="106" customWidth="1"/>
    <col min="12281" max="12281" width="66.5" style="106" customWidth="1"/>
    <col min="12282" max="12282" width="8.83203125" style="106"/>
    <col min="12283" max="12283" width="11.83203125" style="106" customWidth="1"/>
    <col min="12284" max="12284" width="13.6640625" style="106" customWidth="1"/>
    <col min="12285" max="12285" width="17.5" style="106" customWidth="1"/>
    <col min="12286" max="12530" width="8.83203125" style="106"/>
    <col min="12531" max="12531" width="6.33203125" style="106" customWidth="1"/>
    <col min="12532" max="12532" width="33.33203125" style="106" customWidth="1"/>
    <col min="12533" max="12533" width="10" style="106" customWidth="1"/>
    <col min="12534" max="12534" width="11.33203125" style="106" customWidth="1"/>
    <col min="12535" max="12535" width="15.33203125" style="106" customWidth="1"/>
    <col min="12536" max="12536" width="16.1640625" style="106" customWidth="1"/>
    <col min="12537" max="12537" width="66.5" style="106" customWidth="1"/>
    <col min="12538" max="12538" width="8.83203125" style="106"/>
    <col min="12539" max="12539" width="11.83203125" style="106" customWidth="1"/>
    <col min="12540" max="12540" width="13.6640625" style="106" customWidth="1"/>
    <col min="12541" max="12541" width="17.5" style="106" customWidth="1"/>
    <col min="12542" max="12786" width="8.83203125" style="106"/>
    <col min="12787" max="12787" width="6.33203125" style="106" customWidth="1"/>
    <col min="12788" max="12788" width="33.33203125" style="106" customWidth="1"/>
    <col min="12789" max="12789" width="10" style="106" customWidth="1"/>
    <col min="12790" max="12790" width="11.33203125" style="106" customWidth="1"/>
    <col min="12791" max="12791" width="15.33203125" style="106" customWidth="1"/>
    <col min="12792" max="12792" width="16.1640625" style="106" customWidth="1"/>
    <col min="12793" max="12793" width="66.5" style="106" customWidth="1"/>
    <col min="12794" max="12794" width="8.83203125" style="106"/>
    <col min="12795" max="12795" width="11.83203125" style="106" customWidth="1"/>
    <col min="12796" max="12796" width="13.6640625" style="106" customWidth="1"/>
    <col min="12797" max="12797" width="17.5" style="106" customWidth="1"/>
    <col min="12798" max="13042" width="8.83203125" style="106"/>
    <col min="13043" max="13043" width="6.33203125" style="106" customWidth="1"/>
    <col min="13044" max="13044" width="33.33203125" style="106" customWidth="1"/>
    <col min="13045" max="13045" width="10" style="106" customWidth="1"/>
    <col min="13046" max="13046" width="11.33203125" style="106" customWidth="1"/>
    <col min="13047" max="13047" width="15.33203125" style="106" customWidth="1"/>
    <col min="13048" max="13048" width="16.1640625" style="106" customWidth="1"/>
    <col min="13049" max="13049" width="66.5" style="106" customWidth="1"/>
    <col min="13050" max="13050" width="8.83203125" style="106"/>
    <col min="13051" max="13051" width="11.83203125" style="106" customWidth="1"/>
    <col min="13052" max="13052" width="13.6640625" style="106" customWidth="1"/>
    <col min="13053" max="13053" width="17.5" style="106" customWidth="1"/>
    <col min="13054" max="13298" width="8.83203125" style="106"/>
    <col min="13299" max="13299" width="6.33203125" style="106" customWidth="1"/>
    <col min="13300" max="13300" width="33.33203125" style="106" customWidth="1"/>
    <col min="13301" max="13301" width="10" style="106" customWidth="1"/>
    <col min="13302" max="13302" width="11.33203125" style="106" customWidth="1"/>
    <col min="13303" max="13303" width="15.33203125" style="106" customWidth="1"/>
    <col min="13304" max="13304" width="16.1640625" style="106" customWidth="1"/>
    <col min="13305" max="13305" width="66.5" style="106" customWidth="1"/>
    <col min="13306" max="13306" width="8.83203125" style="106"/>
    <col min="13307" max="13307" width="11.83203125" style="106" customWidth="1"/>
    <col min="13308" max="13308" width="13.6640625" style="106" customWidth="1"/>
    <col min="13309" max="13309" width="17.5" style="106" customWidth="1"/>
    <col min="13310" max="13554" width="8.83203125" style="106"/>
    <col min="13555" max="13555" width="6.33203125" style="106" customWidth="1"/>
    <col min="13556" max="13556" width="33.33203125" style="106" customWidth="1"/>
    <col min="13557" max="13557" width="10" style="106" customWidth="1"/>
    <col min="13558" max="13558" width="11.33203125" style="106" customWidth="1"/>
    <col min="13559" max="13559" width="15.33203125" style="106" customWidth="1"/>
    <col min="13560" max="13560" width="16.1640625" style="106" customWidth="1"/>
    <col min="13561" max="13561" width="66.5" style="106" customWidth="1"/>
    <col min="13562" max="13562" width="8.83203125" style="106"/>
    <col min="13563" max="13563" width="11.83203125" style="106" customWidth="1"/>
    <col min="13564" max="13564" width="13.6640625" style="106" customWidth="1"/>
    <col min="13565" max="13565" width="17.5" style="106" customWidth="1"/>
    <col min="13566" max="13810" width="8.83203125" style="106"/>
    <col min="13811" max="13811" width="6.33203125" style="106" customWidth="1"/>
    <col min="13812" max="13812" width="33.33203125" style="106" customWidth="1"/>
    <col min="13813" max="13813" width="10" style="106" customWidth="1"/>
    <col min="13814" max="13814" width="11.33203125" style="106" customWidth="1"/>
    <col min="13815" max="13815" width="15.33203125" style="106" customWidth="1"/>
    <col min="13816" max="13816" width="16.1640625" style="106" customWidth="1"/>
    <col min="13817" max="13817" width="66.5" style="106" customWidth="1"/>
    <col min="13818" max="13818" width="8.83203125" style="106"/>
    <col min="13819" max="13819" width="11.83203125" style="106" customWidth="1"/>
    <col min="13820" max="13820" width="13.6640625" style="106" customWidth="1"/>
    <col min="13821" max="13821" width="17.5" style="106" customWidth="1"/>
    <col min="13822" max="14066" width="8.83203125" style="106"/>
    <col min="14067" max="14067" width="6.33203125" style="106" customWidth="1"/>
    <col min="14068" max="14068" width="33.33203125" style="106" customWidth="1"/>
    <col min="14069" max="14069" width="10" style="106" customWidth="1"/>
    <col min="14070" max="14070" width="11.33203125" style="106" customWidth="1"/>
    <col min="14071" max="14071" width="15.33203125" style="106" customWidth="1"/>
    <col min="14072" max="14072" width="16.1640625" style="106" customWidth="1"/>
    <col min="14073" max="14073" width="66.5" style="106" customWidth="1"/>
    <col min="14074" max="14074" width="8.83203125" style="106"/>
    <col min="14075" max="14075" width="11.83203125" style="106" customWidth="1"/>
    <col min="14076" max="14076" width="13.6640625" style="106" customWidth="1"/>
    <col min="14077" max="14077" width="17.5" style="106" customWidth="1"/>
    <col min="14078" max="14322" width="8.83203125" style="106"/>
    <col min="14323" max="14323" width="6.33203125" style="106" customWidth="1"/>
    <col min="14324" max="14324" width="33.33203125" style="106" customWidth="1"/>
    <col min="14325" max="14325" width="10" style="106" customWidth="1"/>
    <col min="14326" max="14326" width="11.33203125" style="106" customWidth="1"/>
    <col min="14327" max="14327" width="15.33203125" style="106" customWidth="1"/>
    <col min="14328" max="14328" width="16.1640625" style="106" customWidth="1"/>
    <col min="14329" max="14329" width="66.5" style="106" customWidth="1"/>
    <col min="14330" max="14330" width="8.83203125" style="106"/>
    <col min="14331" max="14331" width="11.83203125" style="106" customWidth="1"/>
    <col min="14332" max="14332" width="13.6640625" style="106" customWidth="1"/>
    <col min="14333" max="14333" width="17.5" style="106" customWidth="1"/>
    <col min="14334" max="14578" width="8.83203125" style="106"/>
    <col min="14579" max="14579" width="6.33203125" style="106" customWidth="1"/>
    <col min="14580" max="14580" width="33.33203125" style="106" customWidth="1"/>
    <col min="14581" max="14581" width="10" style="106" customWidth="1"/>
    <col min="14582" max="14582" width="11.33203125" style="106" customWidth="1"/>
    <col min="14583" max="14583" width="15.33203125" style="106" customWidth="1"/>
    <col min="14584" max="14584" width="16.1640625" style="106" customWidth="1"/>
    <col min="14585" max="14585" width="66.5" style="106" customWidth="1"/>
    <col min="14586" max="14586" width="8.83203125" style="106"/>
    <col min="14587" max="14587" width="11.83203125" style="106" customWidth="1"/>
    <col min="14588" max="14588" width="13.6640625" style="106" customWidth="1"/>
    <col min="14589" max="14589" width="17.5" style="106" customWidth="1"/>
    <col min="14590" max="14834" width="8.83203125" style="106"/>
    <col min="14835" max="14835" width="6.33203125" style="106" customWidth="1"/>
    <col min="14836" max="14836" width="33.33203125" style="106" customWidth="1"/>
    <col min="14837" max="14837" width="10" style="106" customWidth="1"/>
    <col min="14838" max="14838" width="11.33203125" style="106" customWidth="1"/>
    <col min="14839" max="14839" width="15.33203125" style="106" customWidth="1"/>
    <col min="14840" max="14840" width="16.1640625" style="106" customWidth="1"/>
    <col min="14841" max="14841" width="66.5" style="106" customWidth="1"/>
    <col min="14842" max="14842" width="8.83203125" style="106"/>
    <col min="14843" max="14843" width="11.83203125" style="106" customWidth="1"/>
    <col min="14844" max="14844" width="13.6640625" style="106" customWidth="1"/>
    <col min="14845" max="14845" width="17.5" style="106" customWidth="1"/>
    <col min="14846" max="15090" width="8.83203125" style="106"/>
    <col min="15091" max="15091" width="6.33203125" style="106" customWidth="1"/>
    <col min="15092" max="15092" width="33.33203125" style="106" customWidth="1"/>
    <col min="15093" max="15093" width="10" style="106" customWidth="1"/>
    <col min="15094" max="15094" width="11.33203125" style="106" customWidth="1"/>
    <col min="15095" max="15095" width="15.33203125" style="106" customWidth="1"/>
    <col min="15096" max="15096" width="16.1640625" style="106" customWidth="1"/>
    <col min="15097" max="15097" width="66.5" style="106" customWidth="1"/>
    <col min="15098" max="15098" width="8.83203125" style="106"/>
    <col min="15099" max="15099" width="11.83203125" style="106" customWidth="1"/>
    <col min="15100" max="15100" width="13.6640625" style="106" customWidth="1"/>
    <col min="15101" max="15101" width="17.5" style="106" customWidth="1"/>
    <col min="15102" max="15346" width="8.83203125" style="106"/>
    <col min="15347" max="15347" width="6.33203125" style="106" customWidth="1"/>
    <col min="15348" max="15348" width="33.33203125" style="106" customWidth="1"/>
    <col min="15349" max="15349" width="10" style="106" customWidth="1"/>
    <col min="15350" max="15350" width="11.33203125" style="106" customWidth="1"/>
    <col min="15351" max="15351" width="15.33203125" style="106" customWidth="1"/>
    <col min="15352" max="15352" width="16.1640625" style="106" customWidth="1"/>
    <col min="15353" max="15353" width="66.5" style="106" customWidth="1"/>
    <col min="15354" max="15354" width="8.83203125" style="106"/>
    <col min="15355" max="15355" width="11.83203125" style="106" customWidth="1"/>
    <col min="15356" max="15356" width="13.6640625" style="106" customWidth="1"/>
    <col min="15357" max="15357" width="17.5" style="106" customWidth="1"/>
    <col min="15358" max="15602" width="8.83203125" style="106"/>
    <col min="15603" max="15603" width="6.33203125" style="106" customWidth="1"/>
    <col min="15604" max="15604" width="33.33203125" style="106" customWidth="1"/>
    <col min="15605" max="15605" width="10" style="106" customWidth="1"/>
    <col min="15606" max="15606" width="11.33203125" style="106" customWidth="1"/>
    <col min="15607" max="15607" width="15.33203125" style="106" customWidth="1"/>
    <col min="15608" max="15608" width="16.1640625" style="106" customWidth="1"/>
    <col min="15609" max="15609" width="66.5" style="106" customWidth="1"/>
    <col min="15610" max="15610" width="8.83203125" style="106"/>
    <col min="15611" max="15611" width="11.83203125" style="106" customWidth="1"/>
    <col min="15612" max="15612" width="13.6640625" style="106" customWidth="1"/>
    <col min="15613" max="15613" width="17.5" style="106" customWidth="1"/>
    <col min="15614" max="15858" width="8.83203125" style="106"/>
    <col min="15859" max="15859" width="6.33203125" style="106" customWidth="1"/>
    <col min="15860" max="15860" width="33.33203125" style="106" customWidth="1"/>
    <col min="15861" max="15861" width="10" style="106" customWidth="1"/>
    <col min="15862" max="15862" width="11.33203125" style="106" customWidth="1"/>
    <col min="15863" max="15863" width="15.33203125" style="106" customWidth="1"/>
    <col min="15864" max="15864" width="16.1640625" style="106" customWidth="1"/>
    <col min="15865" max="15865" width="66.5" style="106" customWidth="1"/>
    <col min="15866" max="15866" width="8.83203125" style="106"/>
    <col min="15867" max="15867" width="11.83203125" style="106" customWidth="1"/>
    <col min="15868" max="15868" width="13.6640625" style="106" customWidth="1"/>
    <col min="15869" max="15869" width="17.5" style="106" customWidth="1"/>
    <col min="15870" max="16114" width="8.83203125" style="106"/>
    <col min="16115" max="16115" width="6.33203125" style="106" customWidth="1"/>
    <col min="16116" max="16116" width="33.33203125" style="106" customWidth="1"/>
    <col min="16117" max="16117" width="10" style="106" customWidth="1"/>
    <col min="16118" max="16118" width="11.33203125" style="106" customWidth="1"/>
    <col min="16119" max="16119" width="15.33203125" style="106" customWidth="1"/>
    <col min="16120" max="16120" width="16.1640625" style="106" customWidth="1"/>
    <col min="16121" max="16121" width="66.5" style="106" customWidth="1"/>
    <col min="16122" max="16122" width="8.83203125" style="106"/>
    <col min="16123" max="16123" width="11.83203125" style="106" customWidth="1"/>
    <col min="16124" max="16124" width="13.6640625" style="106" customWidth="1"/>
    <col min="16125" max="16125" width="17.5" style="106" customWidth="1"/>
    <col min="16126" max="16370" width="8.83203125" style="106"/>
    <col min="16371" max="16379" width="8.83203125" style="106" customWidth="1"/>
    <col min="16380" max="16380" width="8.83203125" style="106"/>
    <col min="16381" max="16384" width="8.83203125" style="106" customWidth="1"/>
  </cols>
  <sheetData>
    <row r="1" spans="1:11">
      <c r="A1" s="80"/>
      <c r="B1" s="81"/>
      <c r="C1" s="104"/>
      <c r="D1" s="104"/>
      <c r="E1" s="82"/>
      <c r="F1" s="98"/>
      <c r="G1" s="150"/>
      <c r="H1" s="150"/>
      <c r="I1" s="150"/>
      <c r="J1" s="150"/>
      <c r="K1" s="150"/>
    </row>
    <row r="2" spans="1:11">
      <c r="A2" s="83" t="s">
        <v>147</v>
      </c>
      <c r="B2" s="84"/>
      <c r="C2" s="84"/>
      <c r="D2" s="84"/>
      <c r="E2" s="85"/>
      <c r="F2" s="99"/>
      <c r="G2" s="86"/>
      <c r="H2" s="104"/>
      <c r="I2" s="100"/>
      <c r="J2" s="82"/>
      <c r="K2" s="87"/>
    </row>
    <row r="3" spans="1:11">
      <c r="A3" s="83" t="s">
        <v>118</v>
      </c>
      <c r="B3" s="88"/>
      <c r="C3" s="88"/>
      <c r="D3" s="81"/>
      <c r="E3" s="85"/>
      <c r="F3" s="99"/>
      <c r="G3" s="86"/>
      <c r="H3" s="104"/>
      <c r="I3" s="100"/>
      <c r="J3" s="82"/>
      <c r="K3" s="87"/>
    </row>
    <row r="4" spans="1:11">
      <c r="A4" s="151" t="s">
        <v>117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>
      <c r="A5" s="152" t="s">
        <v>97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</row>
    <row r="6" spans="1:11">
      <c r="A6" s="151" t="s">
        <v>119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</row>
    <row r="7" spans="1:11" ht="14.5" customHeight="1">
      <c r="A7" s="153" t="s">
        <v>142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</row>
    <row r="9" spans="1:11">
      <c r="A9" s="154" t="s">
        <v>2</v>
      </c>
      <c r="B9" s="155" t="s">
        <v>3</v>
      </c>
      <c r="C9" s="155" t="s">
        <v>94</v>
      </c>
      <c r="D9" s="156" t="s">
        <v>98</v>
      </c>
      <c r="E9" s="149" t="s">
        <v>113</v>
      </c>
      <c r="F9" s="149" t="s">
        <v>114</v>
      </c>
      <c r="G9" s="155" t="s">
        <v>96</v>
      </c>
      <c r="H9" s="155" t="s">
        <v>94</v>
      </c>
      <c r="I9" s="157" t="s">
        <v>98</v>
      </c>
      <c r="J9" s="149" t="s">
        <v>113</v>
      </c>
      <c r="K9" s="149" t="s">
        <v>114</v>
      </c>
    </row>
    <row r="10" spans="1:11">
      <c r="A10" s="154"/>
      <c r="B10" s="155"/>
      <c r="C10" s="155"/>
      <c r="D10" s="156"/>
      <c r="E10" s="149"/>
      <c r="F10" s="149"/>
      <c r="G10" s="155"/>
      <c r="H10" s="155"/>
      <c r="I10" s="157"/>
      <c r="J10" s="149"/>
      <c r="K10" s="149"/>
    </row>
    <row r="11" spans="1:11">
      <c r="A11" s="154"/>
      <c r="B11" s="155"/>
      <c r="C11" s="155"/>
      <c r="D11" s="156"/>
      <c r="E11" s="149"/>
      <c r="F11" s="149"/>
      <c r="G11" s="155"/>
      <c r="H11" s="155"/>
      <c r="I11" s="157"/>
      <c r="J11" s="149"/>
      <c r="K11" s="149"/>
    </row>
    <row r="12" spans="1:11">
      <c r="A12" s="120" t="s">
        <v>95</v>
      </c>
      <c r="B12" s="162" t="s">
        <v>109</v>
      </c>
      <c r="C12" s="163"/>
      <c r="D12" s="163"/>
      <c r="E12" s="164"/>
      <c r="F12" s="103"/>
      <c r="G12" s="121"/>
      <c r="H12" s="121"/>
      <c r="I12" s="122"/>
      <c r="J12" s="103"/>
      <c r="K12" s="103"/>
    </row>
    <row r="13" spans="1:11" ht="30" customHeight="1">
      <c r="A13" s="89"/>
      <c r="B13" s="142" t="s">
        <v>144</v>
      </c>
      <c r="C13" s="143" t="s">
        <v>22</v>
      </c>
      <c r="D13" s="144">
        <v>3817.74</v>
      </c>
      <c r="E13" s="105"/>
      <c r="F13" s="105">
        <f>E13*D13</f>
        <v>0</v>
      </c>
      <c r="G13" s="94" t="s">
        <v>99</v>
      </c>
      <c r="H13" s="91" t="s">
        <v>22</v>
      </c>
      <c r="I13" s="93">
        <f>D13</f>
        <v>3817.74</v>
      </c>
      <c r="J13" s="105" t="s">
        <v>100</v>
      </c>
      <c r="K13" s="93"/>
    </row>
    <row r="14" spans="1:11" ht="15.75" customHeight="1">
      <c r="A14" s="89"/>
      <c r="B14" s="145" t="s">
        <v>143</v>
      </c>
      <c r="C14" s="143" t="s">
        <v>22</v>
      </c>
      <c r="D14" s="144">
        <f>198.2*2</f>
        <v>396.4</v>
      </c>
      <c r="E14" s="105"/>
      <c r="F14" s="105">
        <f>E14*D14</f>
        <v>0</v>
      </c>
      <c r="G14" s="134" t="s">
        <v>134</v>
      </c>
      <c r="H14" s="135" t="s">
        <v>102</v>
      </c>
      <c r="I14" s="136">
        <v>1000</v>
      </c>
      <c r="J14" s="93"/>
      <c r="K14" s="93">
        <f>J14*I14</f>
        <v>0</v>
      </c>
    </row>
    <row r="15" spans="1:11" ht="15.5" customHeight="1">
      <c r="A15" s="89"/>
      <c r="B15" s="145"/>
      <c r="C15" s="146"/>
      <c r="D15" s="147"/>
      <c r="E15" s="105"/>
      <c r="F15" s="105"/>
      <c r="G15" s="134" t="s">
        <v>135</v>
      </c>
      <c r="H15" s="135" t="s">
        <v>102</v>
      </c>
      <c r="I15" s="136">
        <v>4800</v>
      </c>
      <c r="J15" s="93"/>
      <c r="K15" s="93">
        <f t="shared" ref="K15:K31" si="0">J15*I15</f>
        <v>0</v>
      </c>
    </row>
    <row r="16" spans="1:11" ht="15.5" customHeight="1">
      <c r="A16" s="123"/>
      <c r="B16" s="145"/>
      <c r="C16" s="146"/>
      <c r="D16" s="147"/>
      <c r="E16" s="105"/>
      <c r="F16" s="105"/>
      <c r="G16" s="134" t="s">
        <v>123</v>
      </c>
      <c r="H16" s="135" t="s">
        <v>102</v>
      </c>
      <c r="I16" s="136">
        <v>4800</v>
      </c>
      <c r="J16" s="93"/>
      <c r="K16" s="93">
        <f t="shared" si="0"/>
        <v>0</v>
      </c>
    </row>
    <row r="17" spans="1:11" ht="15.5" customHeight="1">
      <c r="A17" s="123"/>
      <c r="B17" s="123"/>
      <c r="C17" s="124"/>
      <c r="D17" s="123"/>
      <c r="E17" s="123"/>
      <c r="F17" s="125"/>
      <c r="G17" s="134" t="s">
        <v>115</v>
      </c>
      <c r="H17" s="135" t="s">
        <v>102</v>
      </c>
      <c r="I17" s="136">
        <v>290</v>
      </c>
      <c r="J17" s="93"/>
      <c r="K17" s="93">
        <f t="shared" si="0"/>
        <v>0</v>
      </c>
    </row>
    <row r="18" spans="1:11" ht="30" customHeight="1">
      <c r="A18" s="123"/>
      <c r="B18" s="123"/>
      <c r="C18" s="124"/>
      <c r="D18" s="123"/>
      <c r="E18" s="123"/>
      <c r="F18" s="125"/>
      <c r="G18" s="134" t="s">
        <v>141</v>
      </c>
      <c r="H18" s="135" t="s">
        <v>102</v>
      </c>
      <c r="I18" s="136">
        <v>6</v>
      </c>
      <c r="J18" s="93"/>
      <c r="K18" s="93">
        <f t="shared" si="0"/>
        <v>0</v>
      </c>
    </row>
    <row r="19" spans="1:11" ht="15.75" customHeight="1">
      <c r="A19" s="123"/>
      <c r="B19" s="123"/>
      <c r="C19" s="123"/>
      <c r="D19" s="123"/>
      <c r="E19" s="123"/>
      <c r="F19" s="125"/>
      <c r="G19" s="134" t="s">
        <v>124</v>
      </c>
      <c r="H19" s="135" t="s">
        <v>102</v>
      </c>
      <c r="I19" s="136">
        <v>17000</v>
      </c>
      <c r="J19" s="93"/>
      <c r="K19" s="93">
        <f t="shared" si="0"/>
        <v>0</v>
      </c>
    </row>
    <row r="20" spans="1:11" ht="15.75" customHeight="1">
      <c r="A20" s="123"/>
      <c r="B20" s="123"/>
      <c r="C20" s="124"/>
      <c r="D20" s="123"/>
      <c r="E20" s="123"/>
      <c r="F20" s="125"/>
      <c r="G20" s="134" t="s">
        <v>125</v>
      </c>
      <c r="H20" s="135" t="s">
        <v>102</v>
      </c>
      <c r="I20" s="137">
        <f>98*2</f>
        <v>196</v>
      </c>
      <c r="J20" s="93"/>
      <c r="K20" s="93">
        <f t="shared" si="0"/>
        <v>0</v>
      </c>
    </row>
    <row r="21" spans="1:11" ht="15.75" customHeight="1">
      <c r="A21" s="123"/>
      <c r="B21" s="123"/>
      <c r="C21" s="123"/>
      <c r="D21" s="123"/>
      <c r="E21" s="123"/>
      <c r="F21" s="125"/>
      <c r="G21" s="134" t="s">
        <v>126</v>
      </c>
      <c r="H21" s="135" t="s">
        <v>101</v>
      </c>
      <c r="I21" s="137">
        <v>196</v>
      </c>
      <c r="J21" s="93"/>
      <c r="K21" s="93">
        <f t="shared" si="0"/>
        <v>0</v>
      </c>
    </row>
    <row r="22" spans="1:11" ht="15.75" customHeight="1">
      <c r="A22" s="89"/>
      <c r="B22" s="123"/>
      <c r="C22" s="123"/>
      <c r="D22" s="123"/>
      <c r="E22" s="123"/>
      <c r="F22" s="123"/>
      <c r="G22" s="134" t="s">
        <v>136</v>
      </c>
      <c r="H22" s="135" t="s">
        <v>101</v>
      </c>
      <c r="I22" s="136">
        <v>3000</v>
      </c>
      <c r="J22" s="93"/>
      <c r="K22" s="93">
        <f t="shared" si="0"/>
        <v>0</v>
      </c>
    </row>
    <row r="23" spans="1:11" ht="15.75" customHeight="1">
      <c r="A23" s="123"/>
      <c r="B23" s="145" t="s">
        <v>120</v>
      </c>
      <c r="C23" s="143" t="s">
        <v>101</v>
      </c>
      <c r="D23" s="144">
        <v>680</v>
      </c>
      <c r="E23" s="105"/>
      <c r="F23" s="105">
        <f t="shared" ref="F23" si="1">E23*D23</f>
        <v>0</v>
      </c>
      <c r="G23" s="131" t="s">
        <v>127</v>
      </c>
      <c r="H23" s="135" t="s">
        <v>102</v>
      </c>
      <c r="I23" s="138">
        <f>84*2+2*4+10</f>
        <v>186</v>
      </c>
      <c r="J23" s="148"/>
      <c r="K23" s="148">
        <f t="shared" si="0"/>
        <v>0</v>
      </c>
    </row>
    <row r="24" spans="1:11" ht="15.75" customHeight="1">
      <c r="A24" s="123"/>
      <c r="B24" s="123"/>
      <c r="C24" s="124"/>
      <c r="D24" s="123"/>
      <c r="E24" s="123"/>
      <c r="F24" s="105"/>
      <c r="G24" s="131" t="s">
        <v>128</v>
      </c>
      <c r="H24" s="135" t="s">
        <v>101</v>
      </c>
      <c r="I24" s="138">
        <v>14</v>
      </c>
      <c r="J24" s="148"/>
      <c r="K24" s="148">
        <f t="shared" si="0"/>
        <v>0</v>
      </c>
    </row>
    <row r="25" spans="1:11" ht="15.75" customHeight="1">
      <c r="A25" s="123"/>
      <c r="B25" s="123"/>
      <c r="C25" s="124"/>
      <c r="D25" s="123"/>
      <c r="E25" s="123"/>
      <c r="F25" s="105"/>
      <c r="G25" s="131" t="s">
        <v>129</v>
      </c>
      <c r="H25" s="135" t="s">
        <v>101</v>
      </c>
      <c r="I25" s="138">
        <v>14</v>
      </c>
      <c r="J25" s="148"/>
      <c r="K25" s="148">
        <f t="shared" si="0"/>
        <v>0</v>
      </c>
    </row>
    <row r="26" spans="1:11" ht="15.75" customHeight="1">
      <c r="A26" s="123"/>
      <c r="B26" s="123"/>
      <c r="C26" s="124"/>
      <c r="D26" s="123"/>
      <c r="E26" s="123"/>
      <c r="F26" s="105"/>
      <c r="G26" s="131" t="s">
        <v>137</v>
      </c>
      <c r="H26" s="135" t="s">
        <v>101</v>
      </c>
      <c r="I26" s="138">
        <f>98*2+4</f>
        <v>200</v>
      </c>
      <c r="J26" s="148"/>
      <c r="K26" s="148">
        <f t="shared" si="0"/>
        <v>0</v>
      </c>
    </row>
    <row r="27" spans="1:11" ht="15.75" customHeight="1">
      <c r="A27" s="123"/>
      <c r="B27" s="123"/>
      <c r="C27" s="124"/>
      <c r="D27" s="123"/>
      <c r="E27" s="123"/>
      <c r="F27" s="105"/>
      <c r="G27" s="131" t="s">
        <v>138</v>
      </c>
      <c r="H27" s="135" t="s">
        <v>101</v>
      </c>
      <c r="I27" s="138">
        <v>88</v>
      </c>
      <c r="J27" s="148"/>
      <c r="K27" s="148">
        <f t="shared" si="0"/>
        <v>0</v>
      </c>
    </row>
    <row r="28" spans="1:11" ht="15.75" customHeight="1">
      <c r="A28" s="123"/>
      <c r="B28" s="123"/>
      <c r="C28" s="124"/>
      <c r="D28" s="123"/>
      <c r="E28" s="123"/>
      <c r="F28" s="105"/>
      <c r="G28" s="131" t="s">
        <v>130</v>
      </c>
      <c r="H28" s="135" t="s">
        <v>101</v>
      </c>
      <c r="I28" s="138">
        <v>42</v>
      </c>
      <c r="J28" s="148"/>
      <c r="K28" s="148">
        <f t="shared" si="0"/>
        <v>0</v>
      </c>
    </row>
    <row r="29" spans="1:11" ht="15.75" customHeight="1">
      <c r="A29" s="123"/>
      <c r="B29" s="123"/>
      <c r="C29" s="124"/>
      <c r="D29" s="123"/>
      <c r="E29" s="123"/>
      <c r="F29" s="105"/>
      <c r="G29" s="131" t="s">
        <v>131</v>
      </c>
      <c r="H29" s="135" t="s">
        <v>101</v>
      </c>
      <c r="I29" s="138">
        <v>140</v>
      </c>
      <c r="J29" s="148"/>
      <c r="K29" s="148">
        <f t="shared" si="0"/>
        <v>0</v>
      </c>
    </row>
    <row r="30" spans="1:11">
      <c r="A30" s="123"/>
      <c r="B30" s="123"/>
      <c r="C30" s="124"/>
      <c r="D30" s="123"/>
      <c r="E30" s="123"/>
      <c r="F30" s="105"/>
      <c r="G30" s="139" t="s">
        <v>139</v>
      </c>
      <c r="H30" s="135" t="s">
        <v>101</v>
      </c>
      <c r="I30" s="140">
        <v>2200</v>
      </c>
      <c r="J30" s="92"/>
      <c r="K30" s="93">
        <f t="shared" si="0"/>
        <v>0</v>
      </c>
    </row>
    <row r="31" spans="1:11">
      <c r="A31" s="89"/>
      <c r="B31" s="95"/>
      <c r="C31" s="91"/>
      <c r="D31" s="102"/>
      <c r="E31" s="93"/>
      <c r="F31" s="105"/>
      <c r="G31" s="131" t="s">
        <v>132</v>
      </c>
      <c r="H31" s="132" t="s">
        <v>116</v>
      </c>
      <c r="I31" s="133">
        <v>1</v>
      </c>
      <c r="J31" s="92"/>
      <c r="K31" s="93">
        <f t="shared" si="0"/>
        <v>0</v>
      </c>
    </row>
    <row r="32" spans="1:11">
      <c r="A32" s="89"/>
      <c r="B32" s="141"/>
      <c r="C32" s="141"/>
      <c r="D32" s="141"/>
      <c r="E32" s="141"/>
      <c r="F32" s="105"/>
      <c r="G32" s="96"/>
      <c r="H32" s="91"/>
      <c r="I32" s="101"/>
      <c r="J32" s="105"/>
      <c r="K32" s="105"/>
    </row>
    <row r="33" spans="1:11">
      <c r="A33" s="89"/>
      <c r="B33" s="141"/>
      <c r="C33" s="141"/>
      <c r="D33" s="141"/>
      <c r="E33" s="141"/>
      <c r="F33" s="105"/>
      <c r="G33" s="96"/>
      <c r="H33" s="91"/>
      <c r="I33" s="101"/>
      <c r="J33" s="92"/>
      <c r="K33" s="105"/>
    </row>
    <row r="34" spans="1:11">
      <c r="A34" s="89"/>
      <c r="B34" s="141"/>
      <c r="C34" s="141"/>
      <c r="D34" s="141"/>
      <c r="E34" s="141"/>
      <c r="F34" s="105"/>
      <c r="G34" s="96"/>
      <c r="H34" s="91"/>
      <c r="I34" s="101"/>
      <c r="J34" s="92"/>
      <c r="K34" s="105"/>
    </row>
    <row r="35" spans="1:11">
      <c r="A35" s="89"/>
      <c r="B35" s="141"/>
      <c r="C35" s="141"/>
      <c r="D35" s="141"/>
      <c r="E35" s="141"/>
      <c r="F35" s="105"/>
      <c r="G35" s="96"/>
      <c r="H35" s="91"/>
      <c r="I35" s="101"/>
      <c r="J35" s="92"/>
      <c r="K35" s="105"/>
    </row>
    <row r="36" spans="1:11">
      <c r="A36" s="89"/>
      <c r="B36" s="95" t="s">
        <v>103</v>
      </c>
      <c r="C36" s="91"/>
      <c r="D36" s="102"/>
      <c r="E36" s="93"/>
      <c r="F36" s="105"/>
      <c r="G36" s="96"/>
      <c r="H36" s="91"/>
      <c r="I36" s="101"/>
      <c r="J36" s="92"/>
      <c r="K36" s="105"/>
    </row>
    <row r="37" spans="1:11" ht="30">
      <c r="A37" s="126"/>
      <c r="B37" s="145" t="s">
        <v>121</v>
      </c>
      <c r="C37" s="146" t="s">
        <v>122</v>
      </c>
      <c r="D37" s="147">
        <v>16</v>
      </c>
      <c r="E37" s="105"/>
      <c r="F37" s="105">
        <f t="shared" ref="F37:F38" si="2">E37*D37</f>
        <v>0</v>
      </c>
      <c r="G37" s="96"/>
      <c r="H37" s="91"/>
      <c r="I37" s="101"/>
      <c r="J37" s="92"/>
      <c r="K37" s="105"/>
    </row>
    <row r="38" spans="1:11">
      <c r="A38" s="126"/>
      <c r="B38" s="145" t="s">
        <v>140</v>
      </c>
      <c r="C38" s="146" t="s">
        <v>122</v>
      </c>
      <c r="D38" s="147">
        <v>130</v>
      </c>
      <c r="E38" s="105"/>
      <c r="F38" s="105">
        <f t="shared" si="2"/>
        <v>0</v>
      </c>
      <c r="G38" s="96"/>
      <c r="H38" s="91"/>
      <c r="I38" s="101"/>
      <c r="J38" s="92"/>
      <c r="K38" s="105"/>
    </row>
    <row r="39" spans="1:11">
      <c r="A39" s="126"/>
      <c r="B39" s="90"/>
      <c r="C39" s="91"/>
      <c r="D39" s="102"/>
      <c r="E39" s="105"/>
      <c r="F39" s="105"/>
      <c r="G39" s="96"/>
      <c r="H39" s="91"/>
      <c r="I39" s="101"/>
      <c r="J39" s="92"/>
      <c r="K39" s="105"/>
    </row>
    <row r="40" spans="1:11">
      <c r="A40" s="126"/>
      <c r="B40" s="127"/>
      <c r="C40" s="128"/>
      <c r="D40" s="129"/>
      <c r="E40" s="130"/>
      <c r="F40" s="105"/>
      <c r="G40" s="96"/>
      <c r="H40" s="91"/>
      <c r="I40" s="101"/>
      <c r="J40" s="92"/>
      <c r="K40" s="105"/>
    </row>
    <row r="41" spans="1:11">
      <c r="A41" s="165" t="s">
        <v>95</v>
      </c>
      <c r="B41" s="168" t="s">
        <v>104</v>
      </c>
      <c r="C41" s="169"/>
      <c r="D41" s="169"/>
      <c r="E41" s="170"/>
      <c r="F41" s="109">
        <f>SUM(F13:F40)</f>
        <v>0</v>
      </c>
      <c r="G41" s="171" t="s">
        <v>105</v>
      </c>
      <c r="H41" s="171"/>
      <c r="I41" s="171"/>
      <c r="J41" s="171"/>
      <c r="K41" s="109">
        <f>SUM(K13:K40)</f>
        <v>0</v>
      </c>
    </row>
    <row r="42" spans="1:11">
      <c r="A42" s="166"/>
      <c r="B42" s="168" t="s">
        <v>106</v>
      </c>
      <c r="C42" s="169"/>
      <c r="D42" s="169"/>
      <c r="E42" s="170"/>
      <c r="F42" s="109">
        <f>F41+K41</f>
        <v>0</v>
      </c>
      <c r="G42" s="171"/>
      <c r="H42" s="171"/>
      <c r="I42" s="171"/>
      <c r="J42" s="171"/>
      <c r="K42" s="97"/>
    </row>
    <row r="43" spans="1:11">
      <c r="A43" s="166"/>
      <c r="B43" s="168" t="s">
        <v>108</v>
      </c>
      <c r="C43" s="169"/>
      <c r="D43" s="169"/>
      <c r="E43" s="170"/>
      <c r="F43" s="109">
        <f>F42*0.2</f>
        <v>0</v>
      </c>
      <c r="G43" s="168"/>
      <c r="H43" s="169"/>
      <c r="I43" s="169"/>
      <c r="J43" s="170"/>
      <c r="K43" s="97"/>
    </row>
    <row r="44" spans="1:11">
      <c r="A44" s="167"/>
      <c r="B44" s="168" t="s">
        <v>107</v>
      </c>
      <c r="C44" s="169"/>
      <c r="D44" s="169"/>
      <c r="E44" s="170"/>
      <c r="F44" s="109">
        <f>F43+F42</f>
        <v>0</v>
      </c>
      <c r="G44" s="159"/>
      <c r="H44" s="160"/>
      <c r="I44" s="160"/>
      <c r="J44" s="161"/>
      <c r="K44" s="97"/>
    </row>
    <row r="46" spans="1:11">
      <c r="B46" s="113" t="s">
        <v>133</v>
      </c>
    </row>
    <row r="47" spans="1:11" s="110" customFormat="1" ht="28.25" customHeight="1">
      <c r="A47" s="80"/>
      <c r="B47" s="158" t="s">
        <v>110</v>
      </c>
      <c r="C47" s="158"/>
      <c r="D47" s="158"/>
      <c r="E47" s="158"/>
      <c r="F47" s="158"/>
      <c r="G47" s="158"/>
      <c r="H47" s="158"/>
      <c r="I47" s="158"/>
      <c r="J47" s="158"/>
      <c r="K47" s="158"/>
    </row>
    <row r="48" spans="1:11" s="110" customFormat="1" ht="17.75" customHeight="1">
      <c r="A48" s="80"/>
      <c r="B48" s="113" t="s">
        <v>146</v>
      </c>
      <c r="C48" s="111"/>
      <c r="D48" s="87"/>
      <c r="E48" s="87"/>
      <c r="F48" s="112"/>
      <c r="G48" s="86"/>
      <c r="H48" s="104"/>
      <c r="I48" s="100"/>
      <c r="J48" s="112"/>
      <c r="K48" s="112"/>
    </row>
    <row r="49" spans="1:11" s="110" customFormat="1" ht="17.75" customHeight="1">
      <c r="A49" s="80"/>
      <c r="B49" s="113" t="s">
        <v>145</v>
      </c>
      <c r="C49" s="111"/>
      <c r="D49" s="87"/>
      <c r="E49" s="87"/>
      <c r="F49" s="112"/>
      <c r="G49" s="86"/>
      <c r="H49" s="104"/>
      <c r="I49" s="100"/>
      <c r="J49" s="112"/>
      <c r="K49" s="112"/>
    </row>
    <row r="50" spans="1:11" s="110" customFormat="1" ht="17.75" customHeight="1">
      <c r="A50" s="80"/>
      <c r="B50" s="113"/>
      <c r="C50" s="111"/>
      <c r="D50" s="87"/>
      <c r="E50" s="87"/>
      <c r="F50" s="112"/>
      <c r="G50" s="86"/>
      <c r="H50" s="104"/>
      <c r="I50" s="100"/>
      <c r="J50" s="112"/>
      <c r="K50" s="112"/>
    </row>
    <row r="51" spans="1:11" s="110" customFormat="1" ht="14">
      <c r="A51" s="80"/>
      <c r="B51" s="114"/>
      <c r="C51" s="111"/>
      <c r="D51" s="115"/>
      <c r="E51" s="87"/>
      <c r="F51" s="112"/>
      <c r="G51" s="86"/>
      <c r="H51" s="104"/>
      <c r="I51" s="100"/>
      <c r="J51" s="112"/>
      <c r="K51" s="112"/>
    </row>
    <row r="52" spans="1:11" s="110" customFormat="1">
      <c r="A52" s="80"/>
      <c r="B52" s="114" t="s">
        <v>111</v>
      </c>
      <c r="C52" s="111"/>
      <c r="D52" s="115"/>
      <c r="E52" s="87"/>
      <c r="F52" s="112"/>
      <c r="G52" s="114" t="s">
        <v>112</v>
      </c>
      <c r="H52" s="104"/>
      <c r="J52" s="112"/>
      <c r="K52" s="112"/>
    </row>
    <row r="53" spans="1:11" s="110" customFormat="1" ht="14">
      <c r="A53" s="80"/>
      <c r="B53" s="116"/>
      <c r="C53" s="111"/>
      <c r="D53" s="115"/>
      <c r="E53" s="87"/>
      <c r="F53" s="112"/>
      <c r="G53" s="116"/>
      <c r="H53" s="104"/>
      <c r="J53" s="112"/>
      <c r="K53" s="112"/>
    </row>
    <row r="54" spans="1:11" s="110" customFormat="1" ht="14">
      <c r="A54" s="80"/>
      <c r="B54" s="116"/>
      <c r="C54" s="111"/>
      <c r="D54" s="115"/>
      <c r="E54" s="87"/>
      <c r="F54" s="112"/>
      <c r="G54" s="116"/>
      <c r="H54" s="104"/>
      <c r="J54" s="112"/>
      <c r="K54" s="112"/>
    </row>
    <row r="55" spans="1:11" s="110" customFormat="1" ht="14">
      <c r="A55" s="80"/>
      <c r="B55" s="117"/>
      <c r="C55" s="111"/>
      <c r="D55" s="115"/>
      <c r="E55" s="87"/>
      <c r="F55" s="112"/>
      <c r="G55" s="117"/>
      <c r="H55" s="104"/>
      <c r="J55" s="118"/>
      <c r="K55" s="112"/>
    </row>
    <row r="56" spans="1:11" s="110" customFormat="1" ht="14">
      <c r="A56" s="80"/>
      <c r="B56" s="114"/>
      <c r="C56" s="111"/>
      <c r="D56" s="115"/>
      <c r="E56" s="87"/>
      <c r="F56" s="112"/>
      <c r="G56" s="118"/>
      <c r="H56" s="104"/>
      <c r="J56" s="118"/>
      <c r="K56" s="112"/>
    </row>
    <row r="57" spans="1:11" s="110" customFormat="1" ht="14">
      <c r="A57" s="80"/>
      <c r="B57" s="114"/>
      <c r="C57" s="111"/>
      <c r="D57" s="115"/>
      <c r="E57" s="87"/>
      <c r="F57" s="112"/>
      <c r="G57" s="118"/>
      <c r="H57" s="104"/>
      <c r="J57" s="118"/>
      <c r="K57" s="112"/>
    </row>
    <row r="58" spans="1:11" s="110" customFormat="1" ht="14">
      <c r="A58" s="80"/>
      <c r="B58" s="114"/>
      <c r="C58" s="111"/>
      <c r="D58" s="115"/>
      <c r="E58" s="87"/>
      <c r="F58" s="112"/>
      <c r="G58" s="114"/>
      <c r="H58" s="104"/>
      <c r="J58" s="118"/>
      <c r="K58" s="112"/>
    </row>
    <row r="59" spans="1:11" s="110" customFormat="1" ht="14">
      <c r="A59" s="80"/>
      <c r="B59" s="119"/>
      <c r="C59" s="111"/>
      <c r="D59" s="115"/>
      <c r="E59" s="87"/>
      <c r="F59" s="112"/>
      <c r="G59" s="119"/>
      <c r="H59" s="104"/>
      <c r="J59" s="118"/>
      <c r="K59" s="112"/>
    </row>
  </sheetData>
  <autoFilter ref="A9:K44" xr:uid="{50EDD1CC-2098-4B37-AABF-C9FD82458B7A}"/>
  <mergeCells count="27">
    <mergeCell ref="B47:K47"/>
    <mergeCell ref="G44:J44"/>
    <mergeCell ref="B12:E12"/>
    <mergeCell ref="A41:A44"/>
    <mergeCell ref="B41:E41"/>
    <mergeCell ref="G41:J41"/>
    <mergeCell ref="B42:E42"/>
    <mergeCell ref="G42:J42"/>
    <mergeCell ref="B43:E43"/>
    <mergeCell ref="G43:J43"/>
    <mergeCell ref="B44:E44"/>
    <mergeCell ref="K9:K11"/>
    <mergeCell ref="G1:K1"/>
    <mergeCell ref="A4:K4"/>
    <mergeCell ref="A5:K5"/>
    <mergeCell ref="A6:K6"/>
    <mergeCell ref="A7:K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</mergeCells>
  <pageMargins left="0.11811023622047245" right="0.11811023622047245" top="0.19685039370078741" bottom="0.15748031496062992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68981-23AD-4FAD-A394-537CA851B516}">
  <dimension ref="A1:WUV41"/>
  <sheetViews>
    <sheetView topLeftCell="A4" zoomScale="70" zoomScaleNormal="70" workbookViewId="0">
      <selection activeCell="E39" sqref="E39:E60"/>
    </sheetView>
  </sheetViews>
  <sheetFormatPr baseColWidth="10" defaultColWidth="9.33203125" defaultRowHeight="13"/>
  <cols>
    <col min="1" max="1" width="6.33203125" style="14" customWidth="1"/>
    <col min="2" max="2" width="108.5" style="24" customWidth="1"/>
    <col min="3" max="3" width="7.6640625" style="20" customWidth="1"/>
    <col min="4" max="4" width="11.5" style="20" customWidth="1"/>
    <col min="5" max="7" width="23.6640625" style="19" customWidth="1"/>
    <col min="8" max="8" width="21.5" style="2" customWidth="1"/>
    <col min="9" max="230" width="9.33203125" style="2"/>
    <col min="231" max="231" width="7" style="2" customWidth="1"/>
    <col min="232" max="232" width="68.33203125" style="2" customWidth="1"/>
    <col min="233" max="233" width="14.33203125" style="2" bestFit="1" customWidth="1"/>
    <col min="234" max="234" width="10.33203125" style="2" customWidth="1"/>
    <col min="235" max="237" width="11.6640625" style="2" customWidth="1"/>
    <col min="238" max="238" width="15" style="2" customWidth="1"/>
    <col min="239" max="239" width="45" style="2" bestFit="1" customWidth="1"/>
    <col min="240" max="240" width="13.6640625" style="2" customWidth="1"/>
    <col min="241" max="241" width="11.33203125" style="2" customWidth="1"/>
    <col min="242" max="242" width="11.5" style="2" customWidth="1"/>
    <col min="243" max="243" width="21.33203125" style="2" customWidth="1"/>
    <col min="244" max="244" width="47" style="2" bestFit="1" customWidth="1"/>
    <col min="245" max="486" width="9.33203125" style="2"/>
    <col min="487" max="487" width="7" style="2" customWidth="1"/>
    <col min="488" max="488" width="68.33203125" style="2" customWidth="1"/>
    <col min="489" max="489" width="14.33203125" style="2" bestFit="1" customWidth="1"/>
    <col min="490" max="490" width="10.33203125" style="2" customWidth="1"/>
    <col min="491" max="493" width="11.6640625" style="2" customWidth="1"/>
    <col min="494" max="494" width="15" style="2" customWidth="1"/>
    <col min="495" max="495" width="45" style="2" bestFit="1" customWidth="1"/>
    <col min="496" max="496" width="13.6640625" style="2" customWidth="1"/>
    <col min="497" max="497" width="11.33203125" style="2" customWidth="1"/>
    <col min="498" max="498" width="11.5" style="2" customWidth="1"/>
    <col min="499" max="499" width="21.33203125" style="2" customWidth="1"/>
    <col min="500" max="500" width="47" style="2" bestFit="1" customWidth="1"/>
    <col min="501" max="742" width="9.33203125" style="2"/>
    <col min="743" max="743" width="7" style="2" customWidth="1"/>
    <col min="744" max="744" width="68.33203125" style="2" customWidth="1"/>
    <col min="745" max="745" width="14.33203125" style="2" bestFit="1" customWidth="1"/>
    <col min="746" max="746" width="10.33203125" style="2" customWidth="1"/>
    <col min="747" max="749" width="11.6640625" style="2" customWidth="1"/>
    <col min="750" max="750" width="15" style="2" customWidth="1"/>
    <col min="751" max="751" width="45" style="2" bestFit="1" customWidth="1"/>
    <col min="752" max="752" width="13.6640625" style="2" customWidth="1"/>
    <col min="753" max="753" width="11.33203125" style="2" customWidth="1"/>
    <col min="754" max="754" width="11.5" style="2" customWidth="1"/>
    <col min="755" max="755" width="21.33203125" style="2" customWidth="1"/>
    <col min="756" max="756" width="47" style="2" bestFit="1" customWidth="1"/>
    <col min="757" max="998" width="9.33203125" style="2"/>
    <col min="999" max="999" width="7" style="2" customWidth="1"/>
    <col min="1000" max="1000" width="68.33203125" style="2" customWidth="1"/>
    <col min="1001" max="1001" width="14.33203125" style="2" bestFit="1" customWidth="1"/>
    <col min="1002" max="1002" width="10.33203125" style="2" customWidth="1"/>
    <col min="1003" max="1005" width="11.6640625" style="2" customWidth="1"/>
    <col min="1006" max="1006" width="15" style="2" customWidth="1"/>
    <col min="1007" max="1007" width="45" style="2" bestFit="1" customWidth="1"/>
    <col min="1008" max="1008" width="13.6640625" style="2" customWidth="1"/>
    <col min="1009" max="1009" width="11.33203125" style="2" customWidth="1"/>
    <col min="1010" max="1010" width="11.5" style="2" customWidth="1"/>
    <col min="1011" max="1011" width="21.33203125" style="2" customWidth="1"/>
    <col min="1012" max="1012" width="47" style="2" bestFit="1" customWidth="1"/>
    <col min="1013" max="1254" width="9.33203125" style="2"/>
    <col min="1255" max="1255" width="7" style="2" customWidth="1"/>
    <col min="1256" max="1256" width="68.33203125" style="2" customWidth="1"/>
    <col min="1257" max="1257" width="14.33203125" style="2" bestFit="1" customWidth="1"/>
    <col min="1258" max="1258" width="10.33203125" style="2" customWidth="1"/>
    <col min="1259" max="1261" width="11.6640625" style="2" customWidth="1"/>
    <col min="1262" max="1262" width="15" style="2" customWidth="1"/>
    <col min="1263" max="1263" width="45" style="2" bestFit="1" customWidth="1"/>
    <col min="1264" max="1264" width="13.6640625" style="2" customWidth="1"/>
    <col min="1265" max="1265" width="11.33203125" style="2" customWidth="1"/>
    <col min="1266" max="1266" width="11.5" style="2" customWidth="1"/>
    <col min="1267" max="1267" width="21.33203125" style="2" customWidth="1"/>
    <col min="1268" max="1268" width="47" style="2" bestFit="1" customWidth="1"/>
    <col min="1269" max="1510" width="9.33203125" style="2"/>
    <col min="1511" max="1511" width="7" style="2" customWidth="1"/>
    <col min="1512" max="1512" width="68.33203125" style="2" customWidth="1"/>
    <col min="1513" max="1513" width="14.33203125" style="2" bestFit="1" customWidth="1"/>
    <col min="1514" max="1514" width="10.33203125" style="2" customWidth="1"/>
    <col min="1515" max="1517" width="11.6640625" style="2" customWidth="1"/>
    <col min="1518" max="1518" width="15" style="2" customWidth="1"/>
    <col min="1519" max="1519" width="45" style="2" bestFit="1" customWidth="1"/>
    <col min="1520" max="1520" width="13.6640625" style="2" customWidth="1"/>
    <col min="1521" max="1521" width="11.33203125" style="2" customWidth="1"/>
    <col min="1522" max="1522" width="11.5" style="2" customWidth="1"/>
    <col min="1523" max="1523" width="21.33203125" style="2" customWidth="1"/>
    <col min="1524" max="1524" width="47" style="2" bestFit="1" customWidth="1"/>
    <col min="1525" max="1766" width="9.33203125" style="2"/>
    <col min="1767" max="1767" width="7" style="2" customWidth="1"/>
    <col min="1768" max="1768" width="68.33203125" style="2" customWidth="1"/>
    <col min="1769" max="1769" width="14.33203125" style="2" bestFit="1" customWidth="1"/>
    <col min="1770" max="1770" width="10.33203125" style="2" customWidth="1"/>
    <col min="1771" max="1773" width="11.6640625" style="2" customWidth="1"/>
    <col min="1774" max="1774" width="15" style="2" customWidth="1"/>
    <col min="1775" max="1775" width="45" style="2" bestFit="1" customWidth="1"/>
    <col min="1776" max="1776" width="13.6640625" style="2" customWidth="1"/>
    <col min="1777" max="1777" width="11.33203125" style="2" customWidth="1"/>
    <col min="1778" max="1778" width="11.5" style="2" customWidth="1"/>
    <col min="1779" max="1779" width="21.33203125" style="2" customWidth="1"/>
    <col min="1780" max="1780" width="47" style="2" bestFit="1" customWidth="1"/>
    <col min="1781" max="2022" width="9.33203125" style="2"/>
    <col min="2023" max="2023" width="7" style="2" customWidth="1"/>
    <col min="2024" max="2024" width="68.33203125" style="2" customWidth="1"/>
    <col min="2025" max="2025" width="14.33203125" style="2" bestFit="1" customWidth="1"/>
    <col min="2026" max="2026" width="10.33203125" style="2" customWidth="1"/>
    <col min="2027" max="2029" width="11.6640625" style="2" customWidth="1"/>
    <col min="2030" max="2030" width="15" style="2" customWidth="1"/>
    <col min="2031" max="2031" width="45" style="2" bestFit="1" customWidth="1"/>
    <col min="2032" max="2032" width="13.6640625" style="2" customWidth="1"/>
    <col min="2033" max="2033" width="11.33203125" style="2" customWidth="1"/>
    <col min="2034" max="2034" width="11.5" style="2" customWidth="1"/>
    <col min="2035" max="2035" width="21.33203125" style="2" customWidth="1"/>
    <col min="2036" max="2036" width="47" style="2" bestFit="1" customWidth="1"/>
    <col min="2037" max="2278" width="9.33203125" style="2"/>
    <col min="2279" max="2279" width="7" style="2" customWidth="1"/>
    <col min="2280" max="2280" width="68.33203125" style="2" customWidth="1"/>
    <col min="2281" max="2281" width="14.33203125" style="2" bestFit="1" customWidth="1"/>
    <col min="2282" max="2282" width="10.33203125" style="2" customWidth="1"/>
    <col min="2283" max="2285" width="11.6640625" style="2" customWidth="1"/>
    <col min="2286" max="2286" width="15" style="2" customWidth="1"/>
    <col min="2287" max="2287" width="45" style="2" bestFit="1" customWidth="1"/>
    <col min="2288" max="2288" width="13.6640625" style="2" customWidth="1"/>
    <col min="2289" max="2289" width="11.33203125" style="2" customWidth="1"/>
    <col min="2290" max="2290" width="11.5" style="2" customWidth="1"/>
    <col min="2291" max="2291" width="21.33203125" style="2" customWidth="1"/>
    <col min="2292" max="2292" width="47" style="2" bestFit="1" customWidth="1"/>
    <col min="2293" max="2534" width="9.33203125" style="2"/>
    <col min="2535" max="2535" width="7" style="2" customWidth="1"/>
    <col min="2536" max="2536" width="68.33203125" style="2" customWidth="1"/>
    <col min="2537" max="2537" width="14.33203125" style="2" bestFit="1" customWidth="1"/>
    <col min="2538" max="2538" width="10.33203125" style="2" customWidth="1"/>
    <col min="2539" max="2541" width="11.6640625" style="2" customWidth="1"/>
    <col min="2542" max="2542" width="15" style="2" customWidth="1"/>
    <col min="2543" max="2543" width="45" style="2" bestFit="1" customWidth="1"/>
    <col min="2544" max="2544" width="13.6640625" style="2" customWidth="1"/>
    <col min="2545" max="2545" width="11.33203125" style="2" customWidth="1"/>
    <col min="2546" max="2546" width="11.5" style="2" customWidth="1"/>
    <col min="2547" max="2547" width="21.33203125" style="2" customWidth="1"/>
    <col min="2548" max="2548" width="47" style="2" bestFit="1" customWidth="1"/>
    <col min="2549" max="2790" width="9.33203125" style="2"/>
    <col min="2791" max="2791" width="7" style="2" customWidth="1"/>
    <col min="2792" max="2792" width="68.33203125" style="2" customWidth="1"/>
    <col min="2793" max="2793" width="14.33203125" style="2" bestFit="1" customWidth="1"/>
    <col min="2794" max="2794" width="10.33203125" style="2" customWidth="1"/>
    <col min="2795" max="2797" width="11.6640625" style="2" customWidth="1"/>
    <col min="2798" max="2798" width="15" style="2" customWidth="1"/>
    <col min="2799" max="2799" width="45" style="2" bestFit="1" customWidth="1"/>
    <col min="2800" max="2800" width="13.6640625" style="2" customWidth="1"/>
    <col min="2801" max="2801" width="11.33203125" style="2" customWidth="1"/>
    <col min="2802" max="2802" width="11.5" style="2" customWidth="1"/>
    <col min="2803" max="2803" width="21.33203125" style="2" customWidth="1"/>
    <col min="2804" max="2804" width="47" style="2" bestFit="1" customWidth="1"/>
    <col min="2805" max="3046" width="9.33203125" style="2"/>
    <col min="3047" max="3047" width="7" style="2" customWidth="1"/>
    <col min="3048" max="3048" width="68.33203125" style="2" customWidth="1"/>
    <col min="3049" max="3049" width="14.33203125" style="2" bestFit="1" customWidth="1"/>
    <col min="3050" max="3050" width="10.33203125" style="2" customWidth="1"/>
    <col min="3051" max="3053" width="11.6640625" style="2" customWidth="1"/>
    <col min="3054" max="3054" width="15" style="2" customWidth="1"/>
    <col min="3055" max="3055" width="45" style="2" bestFit="1" customWidth="1"/>
    <col min="3056" max="3056" width="13.6640625" style="2" customWidth="1"/>
    <col min="3057" max="3057" width="11.33203125" style="2" customWidth="1"/>
    <col min="3058" max="3058" width="11.5" style="2" customWidth="1"/>
    <col min="3059" max="3059" width="21.33203125" style="2" customWidth="1"/>
    <col min="3060" max="3060" width="47" style="2" bestFit="1" customWidth="1"/>
    <col min="3061" max="3302" width="9.33203125" style="2"/>
    <col min="3303" max="3303" width="7" style="2" customWidth="1"/>
    <col min="3304" max="3304" width="68.33203125" style="2" customWidth="1"/>
    <col min="3305" max="3305" width="14.33203125" style="2" bestFit="1" customWidth="1"/>
    <col min="3306" max="3306" width="10.33203125" style="2" customWidth="1"/>
    <col min="3307" max="3309" width="11.6640625" style="2" customWidth="1"/>
    <col min="3310" max="3310" width="15" style="2" customWidth="1"/>
    <col min="3311" max="3311" width="45" style="2" bestFit="1" customWidth="1"/>
    <col min="3312" max="3312" width="13.6640625" style="2" customWidth="1"/>
    <col min="3313" max="3313" width="11.33203125" style="2" customWidth="1"/>
    <col min="3314" max="3314" width="11.5" style="2" customWidth="1"/>
    <col min="3315" max="3315" width="21.33203125" style="2" customWidth="1"/>
    <col min="3316" max="3316" width="47" style="2" bestFit="1" customWidth="1"/>
    <col min="3317" max="3558" width="9.33203125" style="2"/>
    <col min="3559" max="3559" width="7" style="2" customWidth="1"/>
    <col min="3560" max="3560" width="68.33203125" style="2" customWidth="1"/>
    <col min="3561" max="3561" width="14.33203125" style="2" bestFit="1" customWidth="1"/>
    <col min="3562" max="3562" width="10.33203125" style="2" customWidth="1"/>
    <col min="3563" max="3565" width="11.6640625" style="2" customWidth="1"/>
    <col min="3566" max="3566" width="15" style="2" customWidth="1"/>
    <col min="3567" max="3567" width="45" style="2" bestFit="1" customWidth="1"/>
    <col min="3568" max="3568" width="13.6640625" style="2" customWidth="1"/>
    <col min="3569" max="3569" width="11.33203125" style="2" customWidth="1"/>
    <col min="3570" max="3570" width="11.5" style="2" customWidth="1"/>
    <col min="3571" max="3571" width="21.33203125" style="2" customWidth="1"/>
    <col min="3572" max="3572" width="47" style="2" bestFit="1" customWidth="1"/>
    <col min="3573" max="3814" width="9.33203125" style="2"/>
    <col min="3815" max="3815" width="7" style="2" customWidth="1"/>
    <col min="3816" max="3816" width="68.33203125" style="2" customWidth="1"/>
    <col min="3817" max="3817" width="14.33203125" style="2" bestFit="1" customWidth="1"/>
    <col min="3818" max="3818" width="10.33203125" style="2" customWidth="1"/>
    <col min="3819" max="3821" width="11.6640625" style="2" customWidth="1"/>
    <col min="3822" max="3822" width="15" style="2" customWidth="1"/>
    <col min="3823" max="3823" width="45" style="2" bestFit="1" customWidth="1"/>
    <col min="3824" max="3824" width="13.6640625" style="2" customWidth="1"/>
    <col min="3825" max="3825" width="11.33203125" style="2" customWidth="1"/>
    <col min="3826" max="3826" width="11.5" style="2" customWidth="1"/>
    <col min="3827" max="3827" width="21.33203125" style="2" customWidth="1"/>
    <col min="3828" max="3828" width="47" style="2" bestFit="1" customWidth="1"/>
    <col min="3829" max="4070" width="9.33203125" style="2"/>
    <col min="4071" max="4071" width="7" style="2" customWidth="1"/>
    <col min="4072" max="4072" width="68.33203125" style="2" customWidth="1"/>
    <col min="4073" max="4073" width="14.33203125" style="2" bestFit="1" customWidth="1"/>
    <col min="4074" max="4074" width="10.33203125" style="2" customWidth="1"/>
    <col min="4075" max="4077" width="11.6640625" style="2" customWidth="1"/>
    <col min="4078" max="4078" width="15" style="2" customWidth="1"/>
    <col min="4079" max="4079" width="45" style="2" bestFit="1" customWidth="1"/>
    <col min="4080" max="4080" width="13.6640625" style="2" customWidth="1"/>
    <col min="4081" max="4081" width="11.33203125" style="2" customWidth="1"/>
    <col min="4082" max="4082" width="11.5" style="2" customWidth="1"/>
    <col min="4083" max="4083" width="21.33203125" style="2" customWidth="1"/>
    <col min="4084" max="4084" width="47" style="2" bestFit="1" customWidth="1"/>
    <col min="4085" max="4326" width="9.33203125" style="2"/>
    <col min="4327" max="4327" width="7" style="2" customWidth="1"/>
    <col min="4328" max="4328" width="68.33203125" style="2" customWidth="1"/>
    <col min="4329" max="4329" width="14.33203125" style="2" bestFit="1" customWidth="1"/>
    <col min="4330" max="4330" width="10.33203125" style="2" customWidth="1"/>
    <col min="4331" max="4333" width="11.6640625" style="2" customWidth="1"/>
    <col min="4334" max="4334" width="15" style="2" customWidth="1"/>
    <col min="4335" max="4335" width="45" style="2" bestFit="1" customWidth="1"/>
    <col min="4336" max="4336" width="13.6640625" style="2" customWidth="1"/>
    <col min="4337" max="4337" width="11.33203125" style="2" customWidth="1"/>
    <col min="4338" max="4338" width="11.5" style="2" customWidth="1"/>
    <col min="4339" max="4339" width="21.33203125" style="2" customWidth="1"/>
    <col min="4340" max="4340" width="47" style="2" bestFit="1" customWidth="1"/>
    <col min="4341" max="4582" width="9.33203125" style="2"/>
    <col min="4583" max="4583" width="7" style="2" customWidth="1"/>
    <col min="4584" max="4584" width="68.33203125" style="2" customWidth="1"/>
    <col min="4585" max="4585" width="14.33203125" style="2" bestFit="1" customWidth="1"/>
    <col min="4586" max="4586" width="10.33203125" style="2" customWidth="1"/>
    <col min="4587" max="4589" width="11.6640625" style="2" customWidth="1"/>
    <col min="4590" max="4590" width="15" style="2" customWidth="1"/>
    <col min="4591" max="4591" width="45" style="2" bestFit="1" customWidth="1"/>
    <col min="4592" max="4592" width="13.6640625" style="2" customWidth="1"/>
    <col min="4593" max="4593" width="11.33203125" style="2" customWidth="1"/>
    <col min="4594" max="4594" width="11.5" style="2" customWidth="1"/>
    <col min="4595" max="4595" width="21.33203125" style="2" customWidth="1"/>
    <col min="4596" max="4596" width="47" style="2" bestFit="1" customWidth="1"/>
    <col min="4597" max="4838" width="9.33203125" style="2"/>
    <col min="4839" max="4839" width="7" style="2" customWidth="1"/>
    <col min="4840" max="4840" width="68.33203125" style="2" customWidth="1"/>
    <col min="4841" max="4841" width="14.33203125" style="2" bestFit="1" customWidth="1"/>
    <col min="4842" max="4842" width="10.33203125" style="2" customWidth="1"/>
    <col min="4843" max="4845" width="11.6640625" style="2" customWidth="1"/>
    <col min="4846" max="4846" width="15" style="2" customWidth="1"/>
    <col min="4847" max="4847" width="45" style="2" bestFit="1" customWidth="1"/>
    <col min="4848" max="4848" width="13.6640625" style="2" customWidth="1"/>
    <col min="4849" max="4849" width="11.33203125" style="2" customWidth="1"/>
    <col min="4850" max="4850" width="11.5" style="2" customWidth="1"/>
    <col min="4851" max="4851" width="21.33203125" style="2" customWidth="1"/>
    <col min="4852" max="4852" width="47" style="2" bestFit="1" customWidth="1"/>
    <col min="4853" max="5094" width="9.33203125" style="2"/>
    <col min="5095" max="5095" width="7" style="2" customWidth="1"/>
    <col min="5096" max="5096" width="68.33203125" style="2" customWidth="1"/>
    <col min="5097" max="5097" width="14.33203125" style="2" bestFit="1" customWidth="1"/>
    <col min="5098" max="5098" width="10.33203125" style="2" customWidth="1"/>
    <col min="5099" max="5101" width="11.6640625" style="2" customWidth="1"/>
    <col min="5102" max="5102" width="15" style="2" customWidth="1"/>
    <col min="5103" max="5103" width="45" style="2" bestFit="1" customWidth="1"/>
    <col min="5104" max="5104" width="13.6640625" style="2" customWidth="1"/>
    <col min="5105" max="5105" width="11.33203125" style="2" customWidth="1"/>
    <col min="5106" max="5106" width="11.5" style="2" customWidth="1"/>
    <col min="5107" max="5107" width="21.33203125" style="2" customWidth="1"/>
    <col min="5108" max="5108" width="47" style="2" bestFit="1" customWidth="1"/>
    <col min="5109" max="5350" width="9.33203125" style="2"/>
    <col min="5351" max="5351" width="7" style="2" customWidth="1"/>
    <col min="5352" max="5352" width="68.33203125" style="2" customWidth="1"/>
    <col min="5353" max="5353" width="14.33203125" style="2" bestFit="1" customWidth="1"/>
    <col min="5354" max="5354" width="10.33203125" style="2" customWidth="1"/>
    <col min="5355" max="5357" width="11.6640625" style="2" customWidth="1"/>
    <col min="5358" max="5358" width="15" style="2" customWidth="1"/>
    <col min="5359" max="5359" width="45" style="2" bestFit="1" customWidth="1"/>
    <col min="5360" max="5360" width="13.6640625" style="2" customWidth="1"/>
    <col min="5361" max="5361" width="11.33203125" style="2" customWidth="1"/>
    <col min="5362" max="5362" width="11.5" style="2" customWidth="1"/>
    <col min="5363" max="5363" width="21.33203125" style="2" customWidth="1"/>
    <col min="5364" max="5364" width="47" style="2" bestFit="1" customWidth="1"/>
    <col min="5365" max="5606" width="9.33203125" style="2"/>
    <col min="5607" max="5607" width="7" style="2" customWidth="1"/>
    <col min="5608" max="5608" width="68.33203125" style="2" customWidth="1"/>
    <col min="5609" max="5609" width="14.33203125" style="2" bestFit="1" customWidth="1"/>
    <col min="5610" max="5610" width="10.33203125" style="2" customWidth="1"/>
    <col min="5611" max="5613" width="11.6640625" style="2" customWidth="1"/>
    <col min="5614" max="5614" width="15" style="2" customWidth="1"/>
    <col min="5615" max="5615" width="45" style="2" bestFit="1" customWidth="1"/>
    <col min="5616" max="5616" width="13.6640625" style="2" customWidth="1"/>
    <col min="5617" max="5617" width="11.33203125" style="2" customWidth="1"/>
    <col min="5618" max="5618" width="11.5" style="2" customWidth="1"/>
    <col min="5619" max="5619" width="21.33203125" style="2" customWidth="1"/>
    <col min="5620" max="5620" width="47" style="2" bestFit="1" customWidth="1"/>
    <col min="5621" max="5862" width="9.33203125" style="2"/>
    <col min="5863" max="5863" width="7" style="2" customWidth="1"/>
    <col min="5864" max="5864" width="68.33203125" style="2" customWidth="1"/>
    <col min="5865" max="5865" width="14.33203125" style="2" bestFit="1" customWidth="1"/>
    <col min="5866" max="5866" width="10.33203125" style="2" customWidth="1"/>
    <col min="5867" max="5869" width="11.6640625" style="2" customWidth="1"/>
    <col min="5870" max="5870" width="15" style="2" customWidth="1"/>
    <col min="5871" max="5871" width="45" style="2" bestFit="1" customWidth="1"/>
    <col min="5872" max="5872" width="13.6640625" style="2" customWidth="1"/>
    <col min="5873" max="5873" width="11.33203125" style="2" customWidth="1"/>
    <col min="5874" max="5874" width="11.5" style="2" customWidth="1"/>
    <col min="5875" max="5875" width="21.33203125" style="2" customWidth="1"/>
    <col min="5876" max="5876" width="47" style="2" bestFit="1" customWidth="1"/>
    <col min="5877" max="6118" width="9.33203125" style="2"/>
    <col min="6119" max="6119" width="7" style="2" customWidth="1"/>
    <col min="6120" max="6120" width="68.33203125" style="2" customWidth="1"/>
    <col min="6121" max="6121" width="14.33203125" style="2" bestFit="1" customWidth="1"/>
    <col min="6122" max="6122" width="10.33203125" style="2" customWidth="1"/>
    <col min="6123" max="6125" width="11.6640625" style="2" customWidth="1"/>
    <col min="6126" max="6126" width="15" style="2" customWidth="1"/>
    <col min="6127" max="6127" width="45" style="2" bestFit="1" customWidth="1"/>
    <col min="6128" max="6128" width="13.6640625" style="2" customWidth="1"/>
    <col min="6129" max="6129" width="11.33203125" style="2" customWidth="1"/>
    <col min="6130" max="6130" width="11.5" style="2" customWidth="1"/>
    <col min="6131" max="6131" width="21.33203125" style="2" customWidth="1"/>
    <col min="6132" max="6132" width="47" style="2" bestFit="1" customWidth="1"/>
    <col min="6133" max="6374" width="9.33203125" style="2"/>
    <col min="6375" max="6375" width="7" style="2" customWidth="1"/>
    <col min="6376" max="6376" width="68.33203125" style="2" customWidth="1"/>
    <col min="6377" max="6377" width="14.33203125" style="2" bestFit="1" customWidth="1"/>
    <col min="6378" max="6378" width="10.33203125" style="2" customWidth="1"/>
    <col min="6379" max="6381" width="11.6640625" style="2" customWidth="1"/>
    <col min="6382" max="6382" width="15" style="2" customWidth="1"/>
    <col min="6383" max="6383" width="45" style="2" bestFit="1" customWidth="1"/>
    <col min="6384" max="6384" width="13.6640625" style="2" customWidth="1"/>
    <col min="6385" max="6385" width="11.33203125" style="2" customWidth="1"/>
    <col min="6386" max="6386" width="11.5" style="2" customWidth="1"/>
    <col min="6387" max="6387" width="21.33203125" style="2" customWidth="1"/>
    <col min="6388" max="6388" width="47" style="2" bestFit="1" customWidth="1"/>
    <col min="6389" max="6630" width="9.33203125" style="2"/>
    <col min="6631" max="6631" width="7" style="2" customWidth="1"/>
    <col min="6632" max="6632" width="68.33203125" style="2" customWidth="1"/>
    <col min="6633" max="6633" width="14.33203125" style="2" bestFit="1" customWidth="1"/>
    <col min="6634" max="6634" width="10.33203125" style="2" customWidth="1"/>
    <col min="6635" max="6637" width="11.6640625" style="2" customWidth="1"/>
    <col min="6638" max="6638" width="15" style="2" customWidth="1"/>
    <col min="6639" max="6639" width="45" style="2" bestFit="1" customWidth="1"/>
    <col min="6640" max="6640" width="13.6640625" style="2" customWidth="1"/>
    <col min="6641" max="6641" width="11.33203125" style="2" customWidth="1"/>
    <col min="6642" max="6642" width="11.5" style="2" customWidth="1"/>
    <col min="6643" max="6643" width="21.33203125" style="2" customWidth="1"/>
    <col min="6644" max="6644" width="47" style="2" bestFit="1" customWidth="1"/>
    <col min="6645" max="6886" width="9.33203125" style="2"/>
    <col min="6887" max="6887" width="7" style="2" customWidth="1"/>
    <col min="6888" max="6888" width="68.33203125" style="2" customWidth="1"/>
    <col min="6889" max="6889" width="14.33203125" style="2" bestFit="1" customWidth="1"/>
    <col min="6890" max="6890" width="10.33203125" style="2" customWidth="1"/>
    <col min="6891" max="6893" width="11.6640625" style="2" customWidth="1"/>
    <col min="6894" max="6894" width="15" style="2" customWidth="1"/>
    <col min="6895" max="6895" width="45" style="2" bestFit="1" customWidth="1"/>
    <col min="6896" max="6896" width="13.6640625" style="2" customWidth="1"/>
    <col min="6897" max="6897" width="11.33203125" style="2" customWidth="1"/>
    <col min="6898" max="6898" width="11.5" style="2" customWidth="1"/>
    <col min="6899" max="6899" width="21.33203125" style="2" customWidth="1"/>
    <col min="6900" max="6900" width="47" style="2" bestFit="1" customWidth="1"/>
    <col min="6901" max="7142" width="9.33203125" style="2"/>
    <col min="7143" max="7143" width="7" style="2" customWidth="1"/>
    <col min="7144" max="7144" width="68.33203125" style="2" customWidth="1"/>
    <col min="7145" max="7145" width="14.33203125" style="2" bestFit="1" customWidth="1"/>
    <col min="7146" max="7146" width="10.33203125" style="2" customWidth="1"/>
    <col min="7147" max="7149" width="11.6640625" style="2" customWidth="1"/>
    <col min="7150" max="7150" width="15" style="2" customWidth="1"/>
    <col min="7151" max="7151" width="45" style="2" bestFit="1" customWidth="1"/>
    <col min="7152" max="7152" width="13.6640625" style="2" customWidth="1"/>
    <col min="7153" max="7153" width="11.33203125" style="2" customWidth="1"/>
    <col min="7154" max="7154" width="11.5" style="2" customWidth="1"/>
    <col min="7155" max="7155" width="21.33203125" style="2" customWidth="1"/>
    <col min="7156" max="7156" width="47" style="2" bestFit="1" customWidth="1"/>
    <col min="7157" max="7398" width="9.33203125" style="2"/>
    <col min="7399" max="7399" width="7" style="2" customWidth="1"/>
    <col min="7400" max="7400" width="68.33203125" style="2" customWidth="1"/>
    <col min="7401" max="7401" width="14.33203125" style="2" bestFit="1" customWidth="1"/>
    <col min="7402" max="7402" width="10.33203125" style="2" customWidth="1"/>
    <col min="7403" max="7405" width="11.6640625" style="2" customWidth="1"/>
    <col min="7406" max="7406" width="15" style="2" customWidth="1"/>
    <col min="7407" max="7407" width="45" style="2" bestFit="1" customWidth="1"/>
    <col min="7408" max="7408" width="13.6640625" style="2" customWidth="1"/>
    <col min="7409" max="7409" width="11.33203125" style="2" customWidth="1"/>
    <col min="7410" max="7410" width="11.5" style="2" customWidth="1"/>
    <col min="7411" max="7411" width="21.33203125" style="2" customWidth="1"/>
    <col min="7412" max="7412" width="47" style="2" bestFit="1" customWidth="1"/>
    <col min="7413" max="7654" width="9.33203125" style="2"/>
    <col min="7655" max="7655" width="7" style="2" customWidth="1"/>
    <col min="7656" max="7656" width="68.33203125" style="2" customWidth="1"/>
    <col min="7657" max="7657" width="14.33203125" style="2" bestFit="1" customWidth="1"/>
    <col min="7658" max="7658" width="10.33203125" style="2" customWidth="1"/>
    <col min="7659" max="7661" width="11.6640625" style="2" customWidth="1"/>
    <col min="7662" max="7662" width="15" style="2" customWidth="1"/>
    <col min="7663" max="7663" width="45" style="2" bestFit="1" customWidth="1"/>
    <col min="7664" max="7664" width="13.6640625" style="2" customWidth="1"/>
    <col min="7665" max="7665" width="11.33203125" style="2" customWidth="1"/>
    <col min="7666" max="7666" width="11.5" style="2" customWidth="1"/>
    <col min="7667" max="7667" width="21.33203125" style="2" customWidth="1"/>
    <col min="7668" max="7668" width="47" style="2" bestFit="1" customWidth="1"/>
    <col min="7669" max="7910" width="9.33203125" style="2"/>
    <col min="7911" max="7911" width="7" style="2" customWidth="1"/>
    <col min="7912" max="7912" width="68.33203125" style="2" customWidth="1"/>
    <col min="7913" max="7913" width="14.33203125" style="2" bestFit="1" customWidth="1"/>
    <col min="7914" max="7914" width="10.33203125" style="2" customWidth="1"/>
    <col min="7915" max="7917" width="11.6640625" style="2" customWidth="1"/>
    <col min="7918" max="7918" width="15" style="2" customWidth="1"/>
    <col min="7919" max="7919" width="45" style="2" bestFit="1" customWidth="1"/>
    <col min="7920" max="7920" width="13.6640625" style="2" customWidth="1"/>
    <col min="7921" max="7921" width="11.33203125" style="2" customWidth="1"/>
    <col min="7922" max="7922" width="11.5" style="2" customWidth="1"/>
    <col min="7923" max="7923" width="21.33203125" style="2" customWidth="1"/>
    <col min="7924" max="7924" width="47" style="2" bestFit="1" customWidth="1"/>
    <col min="7925" max="8166" width="9.33203125" style="2"/>
    <col min="8167" max="8167" width="7" style="2" customWidth="1"/>
    <col min="8168" max="8168" width="68.33203125" style="2" customWidth="1"/>
    <col min="8169" max="8169" width="14.33203125" style="2" bestFit="1" customWidth="1"/>
    <col min="8170" max="8170" width="10.33203125" style="2" customWidth="1"/>
    <col min="8171" max="8173" width="11.6640625" style="2" customWidth="1"/>
    <col min="8174" max="8174" width="15" style="2" customWidth="1"/>
    <col min="8175" max="8175" width="45" style="2" bestFit="1" customWidth="1"/>
    <col min="8176" max="8176" width="13.6640625" style="2" customWidth="1"/>
    <col min="8177" max="8177" width="11.33203125" style="2" customWidth="1"/>
    <col min="8178" max="8178" width="11.5" style="2" customWidth="1"/>
    <col min="8179" max="8179" width="21.33203125" style="2" customWidth="1"/>
    <col min="8180" max="8180" width="47" style="2" bestFit="1" customWidth="1"/>
    <col min="8181" max="8422" width="9.33203125" style="2"/>
    <col min="8423" max="8423" width="7" style="2" customWidth="1"/>
    <col min="8424" max="8424" width="68.33203125" style="2" customWidth="1"/>
    <col min="8425" max="8425" width="14.33203125" style="2" bestFit="1" customWidth="1"/>
    <col min="8426" max="8426" width="10.33203125" style="2" customWidth="1"/>
    <col min="8427" max="8429" width="11.6640625" style="2" customWidth="1"/>
    <col min="8430" max="8430" width="15" style="2" customWidth="1"/>
    <col min="8431" max="8431" width="45" style="2" bestFit="1" customWidth="1"/>
    <col min="8432" max="8432" width="13.6640625" style="2" customWidth="1"/>
    <col min="8433" max="8433" width="11.33203125" style="2" customWidth="1"/>
    <col min="8434" max="8434" width="11.5" style="2" customWidth="1"/>
    <col min="8435" max="8435" width="21.33203125" style="2" customWidth="1"/>
    <col min="8436" max="8436" width="47" style="2" bestFit="1" customWidth="1"/>
    <col min="8437" max="8678" width="9.33203125" style="2"/>
    <col min="8679" max="8679" width="7" style="2" customWidth="1"/>
    <col min="8680" max="8680" width="68.33203125" style="2" customWidth="1"/>
    <col min="8681" max="8681" width="14.33203125" style="2" bestFit="1" customWidth="1"/>
    <col min="8682" max="8682" width="10.33203125" style="2" customWidth="1"/>
    <col min="8683" max="8685" width="11.6640625" style="2" customWidth="1"/>
    <col min="8686" max="8686" width="15" style="2" customWidth="1"/>
    <col min="8687" max="8687" width="45" style="2" bestFit="1" customWidth="1"/>
    <col min="8688" max="8688" width="13.6640625" style="2" customWidth="1"/>
    <col min="8689" max="8689" width="11.33203125" style="2" customWidth="1"/>
    <col min="8690" max="8690" width="11.5" style="2" customWidth="1"/>
    <col min="8691" max="8691" width="21.33203125" style="2" customWidth="1"/>
    <col min="8692" max="8692" width="47" style="2" bestFit="1" customWidth="1"/>
    <col min="8693" max="8934" width="9.33203125" style="2"/>
    <col min="8935" max="8935" width="7" style="2" customWidth="1"/>
    <col min="8936" max="8936" width="68.33203125" style="2" customWidth="1"/>
    <col min="8937" max="8937" width="14.33203125" style="2" bestFit="1" customWidth="1"/>
    <col min="8938" max="8938" width="10.33203125" style="2" customWidth="1"/>
    <col min="8939" max="8941" width="11.6640625" style="2" customWidth="1"/>
    <col min="8942" max="8942" width="15" style="2" customWidth="1"/>
    <col min="8943" max="8943" width="45" style="2" bestFit="1" customWidth="1"/>
    <col min="8944" max="8944" width="13.6640625" style="2" customWidth="1"/>
    <col min="8945" max="8945" width="11.33203125" style="2" customWidth="1"/>
    <col min="8946" max="8946" width="11.5" style="2" customWidth="1"/>
    <col min="8947" max="8947" width="21.33203125" style="2" customWidth="1"/>
    <col min="8948" max="8948" width="47" style="2" bestFit="1" customWidth="1"/>
    <col min="8949" max="9190" width="9.33203125" style="2"/>
    <col min="9191" max="9191" width="7" style="2" customWidth="1"/>
    <col min="9192" max="9192" width="68.33203125" style="2" customWidth="1"/>
    <col min="9193" max="9193" width="14.33203125" style="2" bestFit="1" customWidth="1"/>
    <col min="9194" max="9194" width="10.33203125" style="2" customWidth="1"/>
    <col min="9195" max="9197" width="11.6640625" style="2" customWidth="1"/>
    <col min="9198" max="9198" width="15" style="2" customWidth="1"/>
    <col min="9199" max="9199" width="45" style="2" bestFit="1" customWidth="1"/>
    <col min="9200" max="9200" width="13.6640625" style="2" customWidth="1"/>
    <col min="9201" max="9201" width="11.33203125" style="2" customWidth="1"/>
    <col min="9202" max="9202" width="11.5" style="2" customWidth="1"/>
    <col min="9203" max="9203" width="21.33203125" style="2" customWidth="1"/>
    <col min="9204" max="9204" width="47" style="2" bestFit="1" customWidth="1"/>
    <col min="9205" max="9446" width="9.33203125" style="2"/>
    <col min="9447" max="9447" width="7" style="2" customWidth="1"/>
    <col min="9448" max="9448" width="68.33203125" style="2" customWidth="1"/>
    <col min="9449" max="9449" width="14.33203125" style="2" bestFit="1" customWidth="1"/>
    <col min="9450" max="9450" width="10.33203125" style="2" customWidth="1"/>
    <col min="9451" max="9453" width="11.6640625" style="2" customWidth="1"/>
    <col min="9454" max="9454" width="15" style="2" customWidth="1"/>
    <col min="9455" max="9455" width="45" style="2" bestFit="1" customWidth="1"/>
    <col min="9456" max="9456" width="13.6640625" style="2" customWidth="1"/>
    <col min="9457" max="9457" width="11.33203125" style="2" customWidth="1"/>
    <col min="9458" max="9458" width="11.5" style="2" customWidth="1"/>
    <col min="9459" max="9459" width="21.33203125" style="2" customWidth="1"/>
    <col min="9460" max="9460" width="47" style="2" bestFit="1" customWidth="1"/>
    <col min="9461" max="9702" width="9.33203125" style="2"/>
    <col min="9703" max="9703" width="7" style="2" customWidth="1"/>
    <col min="9704" max="9704" width="68.33203125" style="2" customWidth="1"/>
    <col min="9705" max="9705" width="14.33203125" style="2" bestFit="1" customWidth="1"/>
    <col min="9706" max="9706" width="10.33203125" style="2" customWidth="1"/>
    <col min="9707" max="9709" width="11.6640625" style="2" customWidth="1"/>
    <col min="9710" max="9710" width="15" style="2" customWidth="1"/>
    <col min="9711" max="9711" width="45" style="2" bestFit="1" customWidth="1"/>
    <col min="9712" max="9712" width="13.6640625" style="2" customWidth="1"/>
    <col min="9713" max="9713" width="11.33203125" style="2" customWidth="1"/>
    <col min="9714" max="9714" width="11.5" style="2" customWidth="1"/>
    <col min="9715" max="9715" width="21.33203125" style="2" customWidth="1"/>
    <col min="9716" max="9716" width="47" style="2" bestFit="1" customWidth="1"/>
    <col min="9717" max="9958" width="9.33203125" style="2"/>
    <col min="9959" max="9959" width="7" style="2" customWidth="1"/>
    <col min="9960" max="9960" width="68.33203125" style="2" customWidth="1"/>
    <col min="9961" max="9961" width="14.33203125" style="2" bestFit="1" customWidth="1"/>
    <col min="9962" max="9962" width="10.33203125" style="2" customWidth="1"/>
    <col min="9963" max="9965" width="11.6640625" style="2" customWidth="1"/>
    <col min="9966" max="9966" width="15" style="2" customWidth="1"/>
    <col min="9967" max="9967" width="45" style="2" bestFit="1" customWidth="1"/>
    <col min="9968" max="9968" width="13.6640625" style="2" customWidth="1"/>
    <col min="9969" max="9969" width="11.33203125" style="2" customWidth="1"/>
    <col min="9970" max="9970" width="11.5" style="2" customWidth="1"/>
    <col min="9971" max="9971" width="21.33203125" style="2" customWidth="1"/>
    <col min="9972" max="9972" width="47" style="2" bestFit="1" customWidth="1"/>
    <col min="9973" max="10214" width="9.33203125" style="2"/>
    <col min="10215" max="10215" width="7" style="2" customWidth="1"/>
    <col min="10216" max="10216" width="68.33203125" style="2" customWidth="1"/>
    <col min="10217" max="10217" width="14.33203125" style="2" bestFit="1" customWidth="1"/>
    <col min="10218" max="10218" width="10.33203125" style="2" customWidth="1"/>
    <col min="10219" max="10221" width="11.6640625" style="2" customWidth="1"/>
    <col min="10222" max="10222" width="15" style="2" customWidth="1"/>
    <col min="10223" max="10223" width="45" style="2" bestFit="1" customWidth="1"/>
    <col min="10224" max="10224" width="13.6640625" style="2" customWidth="1"/>
    <col min="10225" max="10225" width="11.33203125" style="2" customWidth="1"/>
    <col min="10226" max="10226" width="11.5" style="2" customWidth="1"/>
    <col min="10227" max="10227" width="21.33203125" style="2" customWidth="1"/>
    <col min="10228" max="10228" width="47" style="2" bestFit="1" customWidth="1"/>
    <col min="10229" max="10470" width="9.33203125" style="2"/>
    <col min="10471" max="10471" width="7" style="2" customWidth="1"/>
    <col min="10472" max="10472" width="68.33203125" style="2" customWidth="1"/>
    <col min="10473" max="10473" width="14.33203125" style="2" bestFit="1" customWidth="1"/>
    <col min="10474" max="10474" width="10.33203125" style="2" customWidth="1"/>
    <col min="10475" max="10477" width="11.6640625" style="2" customWidth="1"/>
    <col min="10478" max="10478" width="15" style="2" customWidth="1"/>
    <col min="10479" max="10479" width="45" style="2" bestFit="1" customWidth="1"/>
    <col min="10480" max="10480" width="13.6640625" style="2" customWidth="1"/>
    <col min="10481" max="10481" width="11.33203125" style="2" customWidth="1"/>
    <col min="10482" max="10482" width="11.5" style="2" customWidth="1"/>
    <col min="10483" max="10483" width="21.33203125" style="2" customWidth="1"/>
    <col min="10484" max="10484" width="47" style="2" bestFit="1" customWidth="1"/>
    <col min="10485" max="10726" width="9.33203125" style="2"/>
    <col min="10727" max="10727" width="7" style="2" customWidth="1"/>
    <col min="10728" max="10728" width="68.33203125" style="2" customWidth="1"/>
    <col min="10729" max="10729" width="14.33203125" style="2" bestFit="1" customWidth="1"/>
    <col min="10730" max="10730" width="10.33203125" style="2" customWidth="1"/>
    <col min="10731" max="10733" width="11.6640625" style="2" customWidth="1"/>
    <col min="10734" max="10734" width="15" style="2" customWidth="1"/>
    <col min="10735" max="10735" width="45" style="2" bestFit="1" customWidth="1"/>
    <col min="10736" max="10736" width="13.6640625" style="2" customWidth="1"/>
    <col min="10737" max="10737" width="11.33203125" style="2" customWidth="1"/>
    <col min="10738" max="10738" width="11.5" style="2" customWidth="1"/>
    <col min="10739" max="10739" width="21.33203125" style="2" customWidth="1"/>
    <col min="10740" max="10740" width="47" style="2" bestFit="1" customWidth="1"/>
    <col min="10741" max="10982" width="9.33203125" style="2"/>
    <col min="10983" max="10983" width="7" style="2" customWidth="1"/>
    <col min="10984" max="10984" width="68.33203125" style="2" customWidth="1"/>
    <col min="10985" max="10985" width="14.33203125" style="2" bestFit="1" customWidth="1"/>
    <col min="10986" max="10986" width="10.33203125" style="2" customWidth="1"/>
    <col min="10987" max="10989" width="11.6640625" style="2" customWidth="1"/>
    <col min="10990" max="10990" width="15" style="2" customWidth="1"/>
    <col min="10991" max="10991" width="45" style="2" bestFit="1" customWidth="1"/>
    <col min="10992" max="10992" width="13.6640625" style="2" customWidth="1"/>
    <col min="10993" max="10993" width="11.33203125" style="2" customWidth="1"/>
    <col min="10994" max="10994" width="11.5" style="2" customWidth="1"/>
    <col min="10995" max="10995" width="21.33203125" style="2" customWidth="1"/>
    <col min="10996" max="10996" width="47" style="2" bestFit="1" customWidth="1"/>
    <col min="10997" max="11238" width="9.33203125" style="2"/>
    <col min="11239" max="11239" width="7" style="2" customWidth="1"/>
    <col min="11240" max="11240" width="68.33203125" style="2" customWidth="1"/>
    <col min="11241" max="11241" width="14.33203125" style="2" bestFit="1" customWidth="1"/>
    <col min="11242" max="11242" width="10.33203125" style="2" customWidth="1"/>
    <col min="11243" max="11245" width="11.6640625" style="2" customWidth="1"/>
    <col min="11246" max="11246" width="15" style="2" customWidth="1"/>
    <col min="11247" max="11247" width="45" style="2" bestFit="1" customWidth="1"/>
    <col min="11248" max="11248" width="13.6640625" style="2" customWidth="1"/>
    <col min="11249" max="11249" width="11.33203125" style="2" customWidth="1"/>
    <col min="11250" max="11250" width="11.5" style="2" customWidth="1"/>
    <col min="11251" max="11251" width="21.33203125" style="2" customWidth="1"/>
    <col min="11252" max="11252" width="47" style="2" bestFit="1" customWidth="1"/>
    <col min="11253" max="11494" width="9.33203125" style="2"/>
    <col min="11495" max="11495" width="7" style="2" customWidth="1"/>
    <col min="11496" max="11496" width="68.33203125" style="2" customWidth="1"/>
    <col min="11497" max="11497" width="14.33203125" style="2" bestFit="1" customWidth="1"/>
    <col min="11498" max="11498" width="10.33203125" style="2" customWidth="1"/>
    <col min="11499" max="11501" width="11.6640625" style="2" customWidth="1"/>
    <col min="11502" max="11502" width="15" style="2" customWidth="1"/>
    <col min="11503" max="11503" width="45" style="2" bestFit="1" customWidth="1"/>
    <col min="11504" max="11504" width="13.6640625" style="2" customWidth="1"/>
    <col min="11505" max="11505" width="11.33203125" style="2" customWidth="1"/>
    <col min="11506" max="11506" width="11.5" style="2" customWidth="1"/>
    <col min="11507" max="11507" width="21.33203125" style="2" customWidth="1"/>
    <col min="11508" max="11508" width="47" style="2" bestFit="1" customWidth="1"/>
    <col min="11509" max="11750" width="9.33203125" style="2"/>
    <col min="11751" max="11751" width="7" style="2" customWidth="1"/>
    <col min="11752" max="11752" width="68.33203125" style="2" customWidth="1"/>
    <col min="11753" max="11753" width="14.33203125" style="2" bestFit="1" customWidth="1"/>
    <col min="11754" max="11754" width="10.33203125" style="2" customWidth="1"/>
    <col min="11755" max="11757" width="11.6640625" style="2" customWidth="1"/>
    <col min="11758" max="11758" width="15" style="2" customWidth="1"/>
    <col min="11759" max="11759" width="45" style="2" bestFit="1" customWidth="1"/>
    <col min="11760" max="11760" width="13.6640625" style="2" customWidth="1"/>
    <col min="11761" max="11761" width="11.33203125" style="2" customWidth="1"/>
    <col min="11762" max="11762" width="11.5" style="2" customWidth="1"/>
    <col min="11763" max="11763" width="21.33203125" style="2" customWidth="1"/>
    <col min="11764" max="11764" width="47" style="2" bestFit="1" customWidth="1"/>
    <col min="11765" max="12006" width="9.33203125" style="2"/>
    <col min="12007" max="12007" width="7" style="2" customWidth="1"/>
    <col min="12008" max="12008" width="68.33203125" style="2" customWidth="1"/>
    <col min="12009" max="12009" width="14.33203125" style="2" bestFit="1" customWidth="1"/>
    <col min="12010" max="12010" width="10.33203125" style="2" customWidth="1"/>
    <col min="12011" max="12013" width="11.6640625" style="2" customWidth="1"/>
    <col min="12014" max="12014" width="15" style="2" customWidth="1"/>
    <col min="12015" max="12015" width="45" style="2" bestFit="1" customWidth="1"/>
    <col min="12016" max="12016" width="13.6640625" style="2" customWidth="1"/>
    <col min="12017" max="12017" width="11.33203125" style="2" customWidth="1"/>
    <col min="12018" max="12018" width="11.5" style="2" customWidth="1"/>
    <col min="12019" max="12019" width="21.33203125" style="2" customWidth="1"/>
    <col min="12020" max="12020" width="47" style="2" bestFit="1" customWidth="1"/>
    <col min="12021" max="12262" width="9.33203125" style="2"/>
    <col min="12263" max="12263" width="7" style="2" customWidth="1"/>
    <col min="12264" max="12264" width="68.33203125" style="2" customWidth="1"/>
    <col min="12265" max="12265" width="14.33203125" style="2" bestFit="1" customWidth="1"/>
    <col min="12266" max="12266" width="10.33203125" style="2" customWidth="1"/>
    <col min="12267" max="12269" width="11.6640625" style="2" customWidth="1"/>
    <col min="12270" max="12270" width="15" style="2" customWidth="1"/>
    <col min="12271" max="12271" width="45" style="2" bestFit="1" customWidth="1"/>
    <col min="12272" max="12272" width="13.6640625" style="2" customWidth="1"/>
    <col min="12273" max="12273" width="11.33203125" style="2" customWidth="1"/>
    <col min="12274" max="12274" width="11.5" style="2" customWidth="1"/>
    <col min="12275" max="12275" width="21.33203125" style="2" customWidth="1"/>
    <col min="12276" max="12276" width="47" style="2" bestFit="1" customWidth="1"/>
    <col min="12277" max="12518" width="9.33203125" style="2"/>
    <col min="12519" max="12519" width="7" style="2" customWidth="1"/>
    <col min="12520" max="12520" width="68.33203125" style="2" customWidth="1"/>
    <col min="12521" max="12521" width="14.33203125" style="2" bestFit="1" customWidth="1"/>
    <col min="12522" max="12522" width="10.33203125" style="2" customWidth="1"/>
    <col min="12523" max="12525" width="11.6640625" style="2" customWidth="1"/>
    <col min="12526" max="12526" width="15" style="2" customWidth="1"/>
    <col min="12527" max="12527" width="45" style="2" bestFit="1" customWidth="1"/>
    <col min="12528" max="12528" width="13.6640625" style="2" customWidth="1"/>
    <col min="12529" max="12529" width="11.33203125" style="2" customWidth="1"/>
    <col min="12530" max="12530" width="11.5" style="2" customWidth="1"/>
    <col min="12531" max="12531" width="21.33203125" style="2" customWidth="1"/>
    <col min="12532" max="12532" width="47" style="2" bestFit="1" customWidth="1"/>
    <col min="12533" max="12774" width="9.33203125" style="2"/>
    <col min="12775" max="12775" width="7" style="2" customWidth="1"/>
    <col min="12776" max="12776" width="68.33203125" style="2" customWidth="1"/>
    <col min="12777" max="12777" width="14.33203125" style="2" bestFit="1" customWidth="1"/>
    <col min="12778" max="12778" width="10.33203125" style="2" customWidth="1"/>
    <col min="12779" max="12781" width="11.6640625" style="2" customWidth="1"/>
    <col min="12782" max="12782" width="15" style="2" customWidth="1"/>
    <col min="12783" max="12783" width="45" style="2" bestFit="1" customWidth="1"/>
    <col min="12784" max="12784" width="13.6640625" style="2" customWidth="1"/>
    <col min="12785" max="12785" width="11.33203125" style="2" customWidth="1"/>
    <col min="12786" max="12786" width="11.5" style="2" customWidth="1"/>
    <col min="12787" max="12787" width="21.33203125" style="2" customWidth="1"/>
    <col min="12788" max="12788" width="47" style="2" bestFit="1" customWidth="1"/>
    <col min="12789" max="13030" width="9.33203125" style="2"/>
    <col min="13031" max="13031" width="7" style="2" customWidth="1"/>
    <col min="13032" max="13032" width="68.33203125" style="2" customWidth="1"/>
    <col min="13033" max="13033" width="14.33203125" style="2" bestFit="1" customWidth="1"/>
    <col min="13034" max="13034" width="10.33203125" style="2" customWidth="1"/>
    <col min="13035" max="13037" width="11.6640625" style="2" customWidth="1"/>
    <col min="13038" max="13038" width="15" style="2" customWidth="1"/>
    <col min="13039" max="13039" width="45" style="2" bestFit="1" customWidth="1"/>
    <col min="13040" max="13040" width="13.6640625" style="2" customWidth="1"/>
    <col min="13041" max="13041" width="11.33203125" style="2" customWidth="1"/>
    <col min="13042" max="13042" width="11.5" style="2" customWidth="1"/>
    <col min="13043" max="13043" width="21.33203125" style="2" customWidth="1"/>
    <col min="13044" max="13044" width="47" style="2" bestFit="1" customWidth="1"/>
    <col min="13045" max="13286" width="9.33203125" style="2"/>
    <col min="13287" max="13287" width="7" style="2" customWidth="1"/>
    <col min="13288" max="13288" width="68.33203125" style="2" customWidth="1"/>
    <col min="13289" max="13289" width="14.33203125" style="2" bestFit="1" customWidth="1"/>
    <col min="13290" max="13290" width="10.33203125" style="2" customWidth="1"/>
    <col min="13291" max="13293" width="11.6640625" style="2" customWidth="1"/>
    <col min="13294" max="13294" width="15" style="2" customWidth="1"/>
    <col min="13295" max="13295" width="45" style="2" bestFit="1" customWidth="1"/>
    <col min="13296" max="13296" width="13.6640625" style="2" customWidth="1"/>
    <col min="13297" max="13297" width="11.33203125" style="2" customWidth="1"/>
    <col min="13298" max="13298" width="11.5" style="2" customWidth="1"/>
    <col min="13299" max="13299" width="21.33203125" style="2" customWidth="1"/>
    <col min="13300" max="13300" width="47" style="2" bestFit="1" customWidth="1"/>
    <col min="13301" max="13542" width="9.33203125" style="2"/>
    <col min="13543" max="13543" width="7" style="2" customWidth="1"/>
    <col min="13544" max="13544" width="68.33203125" style="2" customWidth="1"/>
    <col min="13545" max="13545" width="14.33203125" style="2" bestFit="1" customWidth="1"/>
    <col min="13546" max="13546" width="10.33203125" style="2" customWidth="1"/>
    <col min="13547" max="13549" width="11.6640625" style="2" customWidth="1"/>
    <col min="13550" max="13550" width="15" style="2" customWidth="1"/>
    <col min="13551" max="13551" width="45" style="2" bestFit="1" customWidth="1"/>
    <col min="13552" max="13552" width="13.6640625" style="2" customWidth="1"/>
    <col min="13553" max="13553" width="11.33203125" style="2" customWidth="1"/>
    <col min="13554" max="13554" width="11.5" style="2" customWidth="1"/>
    <col min="13555" max="13555" width="21.33203125" style="2" customWidth="1"/>
    <col min="13556" max="13556" width="47" style="2" bestFit="1" customWidth="1"/>
    <col min="13557" max="13798" width="9.33203125" style="2"/>
    <col min="13799" max="13799" width="7" style="2" customWidth="1"/>
    <col min="13800" max="13800" width="68.33203125" style="2" customWidth="1"/>
    <col min="13801" max="13801" width="14.33203125" style="2" bestFit="1" customWidth="1"/>
    <col min="13802" max="13802" width="10.33203125" style="2" customWidth="1"/>
    <col min="13803" max="13805" width="11.6640625" style="2" customWidth="1"/>
    <col min="13806" max="13806" width="15" style="2" customWidth="1"/>
    <col min="13807" max="13807" width="45" style="2" bestFit="1" customWidth="1"/>
    <col min="13808" max="13808" width="13.6640625" style="2" customWidth="1"/>
    <col min="13809" max="13809" width="11.33203125" style="2" customWidth="1"/>
    <col min="13810" max="13810" width="11.5" style="2" customWidth="1"/>
    <col min="13811" max="13811" width="21.33203125" style="2" customWidth="1"/>
    <col min="13812" max="13812" width="47" style="2" bestFit="1" customWidth="1"/>
    <col min="13813" max="14054" width="9.33203125" style="2"/>
    <col min="14055" max="14055" width="7" style="2" customWidth="1"/>
    <col min="14056" max="14056" width="68.33203125" style="2" customWidth="1"/>
    <col min="14057" max="14057" width="14.33203125" style="2" bestFit="1" customWidth="1"/>
    <col min="14058" max="14058" width="10.33203125" style="2" customWidth="1"/>
    <col min="14059" max="14061" width="11.6640625" style="2" customWidth="1"/>
    <col min="14062" max="14062" width="15" style="2" customWidth="1"/>
    <col min="14063" max="14063" width="45" style="2" bestFit="1" customWidth="1"/>
    <col min="14064" max="14064" width="13.6640625" style="2" customWidth="1"/>
    <col min="14065" max="14065" width="11.33203125" style="2" customWidth="1"/>
    <col min="14066" max="14066" width="11.5" style="2" customWidth="1"/>
    <col min="14067" max="14067" width="21.33203125" style="2" customWidth="1"/>
    <col min="14068" max="14068" width="47" style="2" bestFit="1" customWidth="1"/>
    <col min="14069" max="14310" width="9.33203125" style="2"/>
    <col min="14311" max="14311" width="7" style="2" customWidth="1"/>
    <col min="14312" max="14312" width="68.33203125" style="2" customWidth="1"/>
    <col min="14313" max="14313" width="14.33203125" style="2" bestFit="1" customWidth="1"/>
    <col min="14314" max="14314" width="10.33203125" style="2" customWidth="1"/>
    <col min="14315" max="14317" width="11.6640625" style="2" customWidth="1"/>
    <col min="14318" max="14318" width="15" style="2" customWidth="1"/>
    <col min="14319" max="14319" width="45" style="2" bestFit="1" customWidth="1"/>
    <col min="14320" max="14320" width="13.6640625" style="2" customWidth="1"/>
    <col min="14321" max="14321" width="11.33203125" style="2" customWidth="1"/>
    <col min="14322" max="14322" width="11.5" style="2" customWidth="1"/>
    <col min="14323" max="14323" width="21.33203125" style="2" customWidth="1"/>
    <col min="14324" max="14324" width="47" style="2" bestFit="1" customWidth="1"/>
    <col min="14325" max="14566" width="9.33203125" style="2"/>
    <col min="14567" max="14567" width="7" style="2" customWidth="1"/>
    <col min="14568" max="14568" width="68.33203125" style="2" customWidth="1"/>
    <col min="14569" max="14569" width="14.33203125" style="2" bestFit="1" customWidth="1"/>
    <col min="14570" max="14570" width="10.33203125" style="2" customWidth="1"/>
    <col min="14571" max="14573" width="11.6640625" style="2" customWidth="1"/>
    <col min="14574" max="14574" width="15" style="2" customWidth="1"/>
    <col min="14575" max="14575" width="45" style="2" bestFit="1" customWidth="1"/>
    <col min="14576" max="14576" width="13.6640625" style="2" customWidth="1"/>
    <col min="14577" max="14577" width="11.33203125" style="2" customWidth="1"/>
    <col min="14578" max="14578" width="11.5" style="2" customWidth="1"/>
    <col min="14579" max="14579" width="21.33203125" style="2" customWidth="1"/>
    <col min="14580" max="14580" width="47" style="2" bestFit="1" customWidth="1"/>
    <col min="14581" max="14822" width="9.33203125" style="2"/>
    <col min="14823" max="14823" width="7" style="2" customWidth="1"/>
    <col min="14824" max="14824" width="68.33203125" style="2" customWidth="1"/>
    <col min="14825" max="14825" width="14.33203125" style="2" bestFit="1" customWidth="1"/>
    <col min="14826" max="14826" width="10.33203125" style="2" customWidth="1"/>
    <col min="14827" max="14829" width="11.6640625" style="2" customWidth="1"/>
    <col min="14830" max="14830" width="15" style="2" customWidth="1"/>
    <col min="14831" max="14831" width="45" style="2" bestFit="1" customWidth="1"/>
    <col min="14832" max="14832" width="13.6640625" style="2" customWidth="1"/>
    <col min="14833" max="14833" width="11.33203125" style="2" customWidth="1"/>
    <col min="14834" max="14834" width="11.5" style="2" customWidth="1"/>
    <col min="14835" max="14835" width="21.33203125" style="2" customWidth="1"/>
    <col min="14836" max="14836" width="47" style="2" bestFit="1" customWidth="1"/>
    <col min="14837" max="15078" width="9.33203125" style="2"/>
    <col min="15079" max="15079" width="7" style="2" customWidth="1"/>
    <col min="15080" max="15080" width="68.33203125" style="2" customWidth="1"/>
    <col min="15081" max="15081" width="14.33203125" style="2" bestFit="1" customWidth="1"/>
    <col min="15082" max="15082" width="10.33203125" style="2" customWidth="1"/>
    <col min="15083" max="15085" width="11.6640625" style="2" customWidth="1"/>
    <col min="15086" max="15086" width="15" style="2" customWidth="1"/>
    <col min="15087" max="15087" width="45" style="2" bestFit="1" customWidth="1"/>
    <col min="15088" max="15088" width="13.6640625" style="2" customWidth="1"/>
    <col min="15089" max="15089" width="11.33203125" style="2" customWidth="1"/>
    <col min="15090" max="15090" width="11.5" style="2" customWidth="1"/>
    <col min="15091" max="15091" width="21.33203125" style="2" customWidth="1"/>
    <col min="15092" max="15092" width="47" style="2" bestFit="1" customWidth="1"/>
    <col min="15093" max="15334" width="9.33203125" style="2"/>
    <col min="15335" max="15335" width="7" style="2" customWidth="1"/>
    <col min="15336" max="15336" width="68.33203125" style="2" customWidth="1"/>
    <col min="15337" max="15337" width="14.33203125" style="2" bestFit="1" customWidth="1"/>
    <col min="15338" max="15338" width="10.33203125" style="2" customWidth="1"/>
    <col min="15339" max="15341" width="11.6640625" style="2" customWidth="1"/>
    <col min="15342" max="15342" width="15" style="2" customWidth="1"/>
    <col min="15343" max="15343" width="45" style="2" bestFit="1" customWidth="1"/>
    <col min="15344" max="15344" width="13.6640625" style="2" customWidth="1"/>
    <col min="15345" max="15345" width="11.33203125" style="2" customWidth="1"/>
    <col min="15346" max="15346" width="11.5" style="2" customWidth="1"/>
    <col min="15347" max="15347" width="21.33203125" style="2" customWidth="1"/>
    <col min="15348" max="15348" width="47" style="2" bestFit="1" customWidth="1"/>
    <col min="15349" max="15590" width="9.33203125" style="2"/>
    <col min="15591" max="15591" width="7" style="2" customWidth="1"/>
    <col min="15592" max="15592" width="68.33203125" style="2" customWidth="1"/>
    <col min="15593" max="15593" width="14.33203125" style="2" bestFit="1" customWidth="1"/>
    <col min="15594" max="15594" width="10.33203125" style="2" customWidth="1"/>
    <col min="15595" max="15597" width="11.6640625" style="2" customWidth="1"/>
    <col min="15598" max="15598" width="15" style="2" customWidth="1"/>
    <col min="15599" max="15599" width="45" style="2" bestFit="1" customWidth="1"/>
    <col min="15600" max="15600" width="13.6640625" style="2" customWidth="1"/>
    <col min="15601" max="15601" width="11.33203125" style="2" customWidth="1"/>
    <col min="15602" max="15602" width="11.5" style="2" customWidth="1"/>
    <col min="15603" max="15603" width="21.33203125" style="2" customWidth="1"/>
    <col min="15604" max="15604" width="47" style="2" bestFit="1" customWidth="1"/>
    <col min="15605" max="15846" width="9.33203125" style="2"/>
    <col min="15847" max="15847" width="7" style="2" customWidth="1"/>
    <col min="15848" max="15848" width="68.33203125" style="2" customWidth="1"/>
    <col min="15849" max="15849" width="14.33203125" style="2" bestFit="1" customWidth="1"/>
    <col min="15850" max="15850" width="10.33203125" style="2" customWidth="1"/>
    <col min="15851" max="15853" width="11.6640625" style="2" customWidth="1"/>
    <col min="15854" max="15854" width="15" style="2" customWidth="1"/>
    <col min="15855" max="15855" width="45" style="2" bestFit="1" customWidth="1"/>
    <col min="15856" max="15856" width="13.6640625" style="2" customWidth="1"/>
    <col min="15857" max="15857" width="11.33203125" style="2" customWidth="1"/>
    <col min="15858" max="15858" width="11.5" style="2" customWidth="1"/>
    <col min="15859" max="15859" width="21.33203125" style="2" customWidth="1"/>
    <col min="15860" max="15860" width="47" style="2" bestFit="1" customWidth="1"/>
    <col min="15861" max="16102" width="9.33203125" style="2"/>
    <col min="16103" max="16103" width="7" style="2" customWidth="1"/>
    <col min="16104" max="16104" width="68.33203125" style="2" customWidth="1"/>
    <col min="16105" max="16105" width="14.33203125" style="2" bestFit="1" customWidth="1"/>
    <col min="16106" max="16106" width="10.33203125" style="2" customWidth="1"/>
    <col min="16107" max="16109" width="11.6640625" style="2" customWidth="1"/>
    <col min="16110" max="16110" width="15" style="2" customWidth="1"/>
    <col min="16111" max="16111" width="45" style="2" bestFit="1" customWidth="1"/>
    <col min="16112" max="16112" width="13.6640625" style="2" customWidth="1"/>
    <col min="16113" max="16113" width="11.33203125" style="2" customWidth="1"/>
    <col min="16114" max="16114" width="11.5" style="2" customWidth="1"/>
    <col min="16115" max="16115" width="21.33203125" style="2" customWidth="1"/>
    <col min="16116" max="16116" width="47" style="2" bestFit="1" customWidth="1"/>
    <col min="16117" max="16384" width="9.33203125" style="2"/>
  </cols>
  <sheetData>
    <row r="1" spans="1:8" ht="32.25" customHeight="1" thickBot="1">
      <c r="A1" s="178" t="s">
        <v>2</v>
      </c>
      <c r="B1" s="180" t="s">
        <v>3</v>
      </c>
      <c r="C1" s="180" t="s">
        <v>4</v>
      </c>
      <c r="D1" s="182" t="s">
        <v>0</v>
      </c>
      <c r="E1" s="172" t="s">
        <v>91</v>
      </c>
      <c r="F1" s="173"/>
      <c r="G1" s="172" t="s">
        <v>85</v>
      </c>
      <c r="H1" s="173"/>
    </row>
    <row r="2" spans="1:8" ht="21.75" customHeight="1" thickBot="1">
      <c r="A2" s="179"/>
      <c r="B2" s="181"/>
      <c r="C2" s="181"/>
      <c r="D2" s="183"/>
      <c r="E2" s="66" t="s">
        <v>5</v>
      </c>
      <c r="F2" s="66" t="s">
        <v>93</v>
      </c>
      <c r="G2" s="67" t="s">
        <v>5</v>
      </c>
      <c r="H2" s="66" t="s">
        <v>93</v>
      </c>
    </row>
    <row r="3" spans="1:8" s="3" customFormat="1" ht="18.75" customHeight="1" thickBot="1">
      <c r="A3" s="174" t="s">
        <v>6</v>
      </c>
      <c r="B3" s="175"/>
      <c r="C3" s="175"/>
      <c r="D3" s="175"/>
      <c r="E3" s="175"/>
      <c r="F3" s="175"/>
      <c r="G3" s="175"/>
      <c r="H3" s="176"/>
    </row>
    <row r="4" spans="1:8" s="3" customFormat="1" ht="31.5" customHeight="1" thickBot="1">
      <c r="A4" s="26" t="s">
        <v>7</v>
      </c>
      <c r="B4" s="27" t="s">
        <v>88</v>
      </c>
      <c r="C4" s="28" t="s">
        <v>8</v>
      </c>
      <c r="D4" s="29">
        <v>1409.77</v>
      </c>
      <c r="E4" s="68">
        <v>36</v>
      </c>
      <c r="F4" s="30">
        <f>E4*D4</f>
        <v>50752</v>
      </c>
      <c r="G4" s="73">
        <v>82</v>
      </c>
      <c r="H4" s="74">
        <f>G4*D4</f>
        <v>115601</v>
      </c>
    </row>
    <row r="5" spans="1:8" s="3" customFormat="1" ht="34.5" customHeight="1" thickBot="1">
      <c r="A5" s="31" t="s">
        <v>9</v>
      </c>
      <c r="B5" s="32" t="s">
        <v>10</v>
      </c>
      <c r="C5" s="33" t="s">
        <v>8</v>
      </c>
      <c r="D5" s="34">
        <v>150.81</v>
      </c>
      <c r="E5" s="68">
        <v>36</v>
      </c>
      <c r="F5" s="30">
        <f t="shared" ref="F5:F16" si="0">E5*D5</f>
        <v>5429</v>
      </c>
      <c r="G5" s="73">
        <v>240</v>
      </c>
      <c r="H5" s="75">
        <f t="shared" ref="H5:H16" si="1">G5*D5</f>
        <v>36194</v>
      </c>
    </row>
    <row r="6" spans="1:8" s="3" customFormat="1" ht="22.5" customHeight="1" thickBot="1">
      <c r="A6" s="31" t="s">
        <v>11</v>
      </c>
      <c r="B6" s="32" t="s">
        <v>12</v>
      </c>
      <c r="C6" s="33" t="s">
        <v>8</v>
      </c>
      <c r="D6" s="35">
        <v>152.69</v>
      </c>
      <c r="E6" s="68">
        <v>150</v>
      </c>
      <c r="F6" s="30">
        <f t="shared" si="0"/>
        <v>22904</v>
      </c>
      <c r="G6" s="73">
        <v>187</v>
      </c>
      <c r="H6" s="75">
        <f t="shared" si="1"/>
        <v>28553</v>
      </c>
    </row>
    <row r="7" spans="1:8" s="3" customFormat="1" ht="39" customHeight="1" thickBot="1">
      <c r="A7" s="31" t="s">
        <v>13</v>
      </c>
      <c r="B7" s="32" t="s">
        <v>89</v>
      </c>
      <c r="C7" s="33" t="s">
        <v>8</v>
      </c>
      <c r="D7" s="35">
        <v>562</v>
      </c>
      <c r="E7" s="68">
        <v>36</v>
      </c>
      <c r="F7" s="30">
        <f t="shared" si="0"/>
        <v>20232</v>
      </c>
      <c r="G7" s="73">
        <v>67</v>
      </c>
      <c r="H7" s="75">
        <f t="shared" si="1"/>
        <v>37654</v>
      </c>
    </row>
    <row r="8" spans="1:8" s="3" customFormat="1" ht="22.5" customHeight="1" thickBot="1">
      <c r="A8" s="31" t="s">
        <v>14</v>
      </c>
      <c r="B8" s="32" t="s">
        <v>15</v>
      </c>
      <c r="C8" s="33" t="s">
        <v>8</v>
      </c>
      <c r="D8" s="34">
        <f>D5</f>
        <v>150.81</v>
      </c>
      <c r="E8" s="68">
        <v>36</v>
      </c>
      <c r="F8" s="30">
        <f t="shared" si="0"/>
        <v>5429</v>
      </c>
      <c r="G8" s="73">
        <v>138</v>
      </c>
      <c r="H8" s="75">
        <f t="shared" si="1"/>
        <v>20812</v>
      </c>
    </row>
    <row r="9" spans="1:8" s="3" customFormat="1" ht="22.5" customHeight="1" thickBot="1">
      <c r="A9" s="31" t="s">
        <v>16</v>
      </c>
      <c r="B9" s="32" t="s">
        <v>17</v>
      </c>
      <c r="C9" s="33" t="s">
        <v>8</v>
      </c>
      <c r="D9" s="34">
        <f>D4</f>
        <v>1409.77</v>
      </c>
      <c r="E9" s="68">
        <v>36</v>
      </c>
      <c r="F9" s="30">
        <f t="shared" si="0"/>
        <v>50752</v>
      </c>
      <c r="G9" s="73">
        <v>37</v>
      </c>
      <c r="H9" s="75">
        <f t="shared" si="1"/>
        <v>52161</v>
      </c>
    </row>
    <row r="10" spans="1:8" s="3" customFormat="1" ht="22.5" customHeight="1" thickBot="1">
      <c r="A10" s="31" t="s">
        <v>18</v>
      </c>
      <c r="B10" s="32" t="s">
        <v>19</v>
      </c>
      <c r="C10" s="33" t="s">
        <v>8</v>
      </c>
      <c r="D10" s="35">
        <f>D8+D9</f>
        <v>1560.58</v>
      </c>
      <c r="E10" s="68">
        <v>15</v>
      </c>
      <c r="F10" s="30">
        <f t="shared" si="0"/>
        <v>23409</v>
      </c>
      <c r="G10" s="73">
        <v>40</v>
      </c>
      <c r="H10" s="75">
        <f t="shared" si="1"/>
        <v>62423</v>
      </c>
    </row>
    <row r="11" spans="1:8" s="3" customFormat="1" ht="22.5" customHeight="1" thickBot="1">
      <c r="A11" s="31" t="s">
        <v>20</v>
      </c>
      <c r="B11" s="32" t="s">
        <v>21</v>
      </c>
      <c r="C11" s="33" t="s">
        <v>22</v>
      </c>
      <c r="D11" s="35">
        <v>1526.88</v>
      </c>
      <c r="E11" s="68">
        <v>5</v>
      </c>
      <c r="F11" s="30">
        <f t="shared" si="0"/>
        <v>7634</v>
      </c>
      <c r="G11" s="73">
        <v>45</v>
      </c>
      <c r="H11" s="75">
        <f t="shared" si="1"/>
        <v>68710</v>
      </c>
    </row>
    <row r="12" spans="1:8" s="3" customFormat="1" ht="22.5" customHeight="1" thickBot="1">
      <c r="A12" s="36" t="s">
        <v>23</v>
      </c>
      <c r="B12" s="37" t="s">
        <v>24</v>
      </c>
      <c r="C12" s="38" t="s">
        <v>25</v>
      </c>
      <c r="D12" s="39">
        <v>1584</v>
      </c>
      <c r="E12" s="68">
        <v>210</v>
      </c>
      <c r="F12" s="30">
        <f t="shared" si="0"/>
        <v>332640</v>
      </c>
      <c r="G12" s="73">
        <v>165</v>
      </c>
      <c r="H12" s="75">
        <f t="shared" si="1"/>
        <v>261360</v>
      </c>
    </row>
    <row r="13" spans="1:8" s="3" customFormat="1" ht="33" customHeight="1" thickBot="1">
      <c r="A13" s="36" t="s">
        <v>27</v>
      </c>
      <c r="B13" s="37" t="s">
        <v>28</v>
      </c>
      <c r="C13" s="38" t="s">
        <v>29</v>
      </c>
      <c r="D13" s="39">
        <v>90</v>
      </c>
      <c r="E13" s="68">
        <v>400</v>
      </c>
      <c r="F13" s="30">
        <f t="shared" si="0"/>
        <v>36000</v>
      </c>
      <c r="G13" s="73">
        <v>441</v>
      </c>
      <c r="H13" s="75">
        <f t="shared" si="1"/>
        <v>39690</v>
      </c>
    </row>
    <row r="14" spans="1:8" s="3" customFormat="1" ht="22.5" customHeight="1" thickBot="1">
      <c r="A14" s="36" t="s">
        <v>31</v>
      </c>
      <c r="B14" s="37" t="s">
        <v>32</v>
      </c>
      <c r="C14" s="38" t="s">
        <v>25</v>
      </c>
      <c r="D14" s="40">
        <f>40</f>
        <v>40</v>
      </c>
      <c r="E14" s="68">
        <v>150</v>
      </c>
      <c r="F14" s="30">
        <f t="shared" si="0"/>
        <v>6000</v>
      </c>
      <c r="G14" s="73">
        <v>295</v>
      </c>
      <c r="H14" s="75">
        <f t="shared" si="1"/>
        <v>11800</v>
      </c>
    </row>
    <row r="15" spans="1:8" s="3" customFormat="1" ht="22.5" customHeight="1" thickBot="1">
      <c r="A15" s="36" t="s">
        <v>34</v>
      </c>
      <c r="B15" s="37" t="s">
        <v>90</v>
      </c>
      <c r="C15" s="38" t="s">
        <v>35</v>
      </c>
      <c r="D15" s="41">
        <v>30</v>
      </c>
      <c r="E15" s="68">
        <v>600</v>
      </c>
      <c r="F15" s="30">
        <f t="shared" si="0"/>
        <v>18000</v>
      </c>
      <c r="G15" s="73">
        <v>194</v>
      </c>
      <c r="H15" s="75">
        <f t="shared" si="1"/>
        <v>5820</v>
      </c>
    </row>
    <row r="16" spans="1:8" s="3" customFormat="1" ht="22.5" customHeight="1" thickBot="1">
      <c r="A16" s="42" t="s">
        <v>36</v>
      </c>
      <c r="B16" s="43" t="s">
        <v>37</v>
      </c>
      <c r="C16" s="44" t="s">
        <v>22</v>
      </c>
      <c r="D16" s="45">
        <v>62.17</v>
      </c>
      <c r="E16" s="68">
        <v>150</v>
      </c>
      <c r="F16" s="30">
        <f t="shared" si="0"/>
        <v>9326</v>
      </c>
      <c r="G16" s="73">
        <v>77</v>
      </c>
      <c r="H16" s="76">
        <f t="shared" si="1"/>
        <v>4787</v>
      </c>
    </row>
    <row r="17" spans="1:16116" s="3" customFormat="1" ht="22.5" customHeight="1" thickBot="1">
      <c r="A17" s="174" t="s">
        <v>40</v>
      </c>
      <c r="B17" s="175"/>
      <c r="C17" s="175"/>
      <c r="D17" s="175"/>
      <c r="E17" s="175"/>
      <c r="F17" s="175"/>
      <c r="G17" s="175"/>
      <c r="H17" s="177"/>
    </row>
    <row r="18" spans="1:16116" s="3" customFormat="1" ht="29.25" customHeight="1" thickBot="1">
      <c r="A18" s="69" t="s">
        <v>41</v>
      </c>
      <c r="B18" s="70" t="s">
        <v>86</v>
      </c>
      <c r="C18" s="71" t="s">
        <v>35</v>
      </c>
      <c r="D18" s="72">
        <f>10-4</f>
        <v>6</v>
      </c>
      <c r="E18" s="68">
        <v>16000</v>
      </c>
      <c r="F18" s="30">
        <f>E18*D18</f>
        <v>96000</v>
      </c>
      <c r="G18" s="73">
        <v>6000</v>
      </c>
      <c r="H18" s="77">
        <f>G18*D18</f>
        <v>36000</v>
      </c>
    </row>
    <row r="19" spans="1:16116" s="3" customFormat="1" ht="22.5" customHeight="1" thickBot="1">
      <c r="A19" s="46" t="s">
        <v>46</v>
      </c>
      <c r="B19" s="47" t="s">
        <v>47</v>
      </c>
      <c r="C19" s="48" t="s">
        <v>35</v>
      </c>
      <c r="D19" s="49">
        <v>6</v>
      </c>
      <c r="E19" s="68">
        <v>4900</v>
      </c>
      <c r="F19" s="30">
        <f t="shared" ref="F19:F23" si="2">E19*D19</f>
        <v>29400</v>
      </c>
      <c r="G19" s="73">
        <v>600</v>
      </c>
      <c r="H19" s="78">
        <f t="shared" ref="H19:H23" si="3">G19*D19</f>
        <v>3600</v>
      </c>
    </row>
    <row r="20" spans="1:16116" s="3" customFormat="1" ht="22.5" customHeight="1" thickBot="1">
      <c r="A20" s="46" t="s">
        <v>49</v>
      </c>
      <c r="B20" s="50" t="s">
        <v>87</v>
      </c>
      <c r="C20" s="48" t="s">
        <v>35</v>
      </c>
      <c r="D20" s="49">
        <v>1</v>
      </c>
      <c r="E20" s="68">
        <v>19000</v>
      </c>
      <c r="F20" s="30">
        <f t="shared" si="2"/>
        <v>19000</v>
      </c>
      <c r="G20" s="73">
        <v>6000</v>
      </c>
      <c r="H20" s="78">
        <f t="shared" si="3"/>
        <v>6000</v>
      </c>
    </row>
    <row r="21" spans="1:16116" s="3" customFormat="1" ht="22.5" customHeight="1" thickBot="1">
      <c r="A21" s="46" t="s">
        <v>53</v>
      </c>
      <c r="B21" s="51" t="s">
        <v>54</v>
      </c>
      <c r="C21" s="38" t="s">
        <v>35</v>
      </c>
      <c r="D21" s="52">
        <f>11-4</f>
        <v>7</v>
      </c>
      <c r="E21" s="68">
        <v>1100</v>
      </c>
      <c r="F21" s="30">
        <f t="shared" si="2"/>
        <v>7700</v>
      </c>
      <c r="G21" s="73">
        <v>488</v>
      </c>
      <c r="H21" s="78">
        <f t="shared" si="3"/>
        <v>3416</v>
      </c>
    </row>
    <row r="22" spans="1:16116" s="3" customFormat="1" ht="22.5" customHeight="1" thickBot="1">
      <c r="A22" s="46" t="s">
        <v>57</v>
      </c>
      <c r="B22" s="51" t="s">
        <v>58</v>
      </c>
      <c r="C22" s="38" t="s">
        <v>35</v>
      </c>
      <c r="D22" s="52">
        <f>11-4</f>
        <v>7</v>
      </c>
      <c r="E22" s="68">
        <v>1100</v>
      </c>
      <c r="F22" s="30">
        <f t="shared" si="2"/>
        <v>7700</v>
      </c>
      <c r="G22" s="73">
        <v>300</v>
      </c>
      <c r="H22" s="78">
        <f t="shared" si="3"/>
        <v>2100</v>
      </c>
    </row>
    <row r="23" spans="1:16116" s="3" customFormat="1" ht="22.5" customHeight="1" thickBot="1">
      <c r="A23" s="53" t="s">
        <v>61</v>
      </c>
      <c r="B23" s="54" t="s">
        <v>62</v>
      </c>
      <c r="C23" s="55" t="s">
        <v>63</v>
      </c>
      <c r="D23" s="56">
        <v>7</v>
      </c>
      <c r="E23" s="68">
        <v>14800</v>
      </c>
      <c r="F23" s="30">
        <f t="shared" si="2"/>
        <v>103600</v>
      </c>
      <c r="G23" s="73">
        <v>6000</v>
      </c>
      <c r="H23" s="79">
        <f t="shared" si="3"/>
        <v>42000</v>
      </c>
    </row>
    <row r="24" spans="1:16116" s="1" customFormat="1" ht="18">
      <c r="A24" s="8"/>
      <c r="B24" s="9"/>
      <c r="C24" s="10"/>
      <c r="D24" s="11"/>
      <c r="E24" s="7"/>
      <c r="F24" s="7"/>
      <c r="G24" s="7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</row>
    <row r="25" spans="1:16116" s="1" customFormat="1" ht="16">
      <c r="A25" s="4"/>
      <c r="B25" s="12"/>
      <c r="C25" s="5"/>
      <c r="D25" s="6"/>
      <c r="E25" s="7"/>
      <c r="F25" s="7"/>
      <c r="G25" s="7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</row>
    <row r="26" spans="1:16116" s="1" customFormat="1" ht="16">
      <c r="A26" s="4"/>
      <c r="B26" s="12"/>
      <c r="C26" s="5"/>
      <c r="D26" s="6"/>
      <c r="E26" s="7"/>
      <c r="F26" s="7"/>
      <c r="G26" s="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</row>
    <row r="27" spans="1:16116" s="1" customFormat="1" ht="16">
      <c r="A27" s="4"/>
      <c r="B27" s="13"/>
      <c r="C27" s="5"/>
      <c r="D27" s="6"/>
      <c r="E27" s="7"/>
      <c r="F27" s="7"/>
      <c r="G27" s="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</row>
    <row r="28" spans="1:16116" s="1" customFormat="1">
      <c r="A28" s="14"/>
      <c r="B28" s="15"/>
      <c r="C28" s="16"/>
      <c r="D28" s="17"/>
      <c r="E28" s="18"/>
      <c r="F28" s="18"/>
      <c r="G28" s="1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</row>
    <row r="29" spans="1:16116" s="1" customFormat="1">
      <c r="A29" s="14"/>
      <c r="B29" s="15"/>
      <c r="C29" s="16"/>
      <c r="D29" s="17"/>
      <c r="E29" s="18"/>
      <c r="F29" s="18"/>
      <c r="G29" s="1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</row>
    <row r="30" spans="1:16116" s="1" customFormat="1">
      <c r="A30" s="14"/>
      <c r="B30" s="15"/>
      <c r="C30" s="16"/>
      <c r="D30" s="17"/>
      <c r="E30" s="18"/>
      <c r="F30" s="18"/>
      <c r="G30" s="18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</row>
    <row r="31" spans="1:16116" s="1" customFormat="1">
      <c r="A31" s="14"/>
      <c r="B31" s="23"/>
      <c r="C31" s="16"/>
      <c r="D31" s="17"/>
      <c r="E31" s="18"/>
      <c r="F31" s="18"/>
      <c r="G31" s="18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</row>
    <row r="32" spans="1:16116" s="1" customFormat="1">
      <c r="A32" s="14"/>
      <c r="B32" s="24"/>
      <c r="C32" s="20"/>
      <c r="D32" s="20"/>
      <c r="E32" s="19"/>
      <c r="F32" s="19"/>
      <c r="G32" s="1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</row>
    <row r="33" spans="1:16116" s="1" customFormat="1">
      <c r="A33" s="25"/>
      <c r="B33" s="25"/>
      <c r="C33" s="25"/>
      <c r="D33" s="2"/>
      <c r="E33" s="19"/>
      <c r="F33" s="19"/>
      <c r="G33" s="1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</row>
    <row r="34" spans="1:16116" s="1" customFormat="1">
      <c r="A34" s="25"/>
      <c r="B34" s="25"/>
      <c r="C34" s="25"/>
      <c r="D34" s="2"/>
      <c r="E34" s="19"/>
      <c r="F34" s="19"/>
      <c r="G34" s="1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</row>
    <row r="35" spans="1:16116" s="1" customFormat="1">
      <c r="A35" s="14"/>
      <c r="B35" s="24"/>
      <c r="C35" s="20"/>
      <c r="D35" s="20"/>
      <c r="E35" s="19"/>
      <c r="F35" s="19"/>
      <c r="G35" s="1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</row>
    <row r="36" spans="1:16116" s="1" customFormat="1">
      <c r="A36" s="14"/>
      <c r="B36" s="24"/>
      <c r="C36" s="20"/>
      <c r="D36" s="20"/>
      <c r="E36" s="19"/>
      <c r="F36" s="19"/>
      <c r="G36" s="1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</row>
    <row r="37" spans="1:16116" s="1" customFormat="1">
      <c r="A37" s="14"/>
      <c r="B37" s="24"/>
      <c r="C37" s="20"/>
      <c r="D37" s="20"/>
      <c r="E37" s="19"/>
      <c r="F37" s="19"/>
      <c r="G37" s="1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</row>
    <row r="38" spans="1:16116" s="22" customFormat="1">
      <c r="A38" s="14"/>
      <c r="B38" s="24"/>
      <c r="C38" s="20"/>
      <c r="D38" s="20"/>
      <c r="E38" s="19"/>
      <c r="F38" s="19"/>
      <c r="G38" s="1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</row>
    <row r="39" spans="1:16116" s="22" customFormat="1">
      <c r="A39" s="14"/>
      <c r="B39" s="24"/>
      <c r="C39" s="20"/>
      <c r="D39" s="20"/>
      <c r="E39" s="19"/>
      <c r="F39" s="19"/>
      <c r="G39" s="1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</row>
    <row r="40" spans="1:16116" s="22" customFormat="1">
      <c r="A40" s="14"/>
      <c r="B40" s="24"/>
      <c r="C40" s="20"/>
      <c r="D40" s="20"/>
      <c r="E40" s="19"/>
      <c r="F40" s="19"/>
      <c r="G40" s="1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</row>
    <row r="41" spans="1:16116" s="22" customFormat="1">
      <c r="A41" s="14"/>
      <c r="B41" s="24"/>
      <c r="C41" s="20"/>
      <c r="D41" s="20"/>
      <c r="E41" s="19"/>
      <c r="F41" s="19"/>
      <c r="G41" s="1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</row>
  </sheetData>
  <mergeCells count="8">
    <mergeCell ref="G1:H1"/>
    <mergeCell ref="A3:H3"/>
    <mergeCell ref="A17:H17"/>
    <mergeCell ref="A1:A2"/>
    <mergeCell ref="B1:B2"/>
    <mergeCell ref="C1:C2"/>
    <mergeCell ref="D1:D2"/>
    <mergeCell ref="E1:F1"/>
  </mergeCells>
  <conditionalFormatting sqref="E4 N15 G4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 G5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 G6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 G9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 G11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 G1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 E7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 E8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 E10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3 E1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4 E14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5 E1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6 E1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8 E1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9 E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0 E2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1 E2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2 E2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3 E2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ABCD8-37A3-4EBE-8716-E1356F2E3147}">
  <dimension ref="A1:WUZ43"/>
  <sheetViews>
    <sheetView zoomScale="70" zoomScaleNormal="70" workbookViewId="0">
      <selection activeCell="E39" sqref="E39:E60"/>
    </sheetView>
  </sheetViews>
  <sheetFormatPr baseColWidth="10" defaultColWidth="9.33203125" defaultRowHeight="13"/>
  <cols>
    <col min="1" max="1" width="80.83203125" style="2" customWidth="1"/>
    <col min="2" max="2" width="8.1640625" style="20" customWidth="1"/>
    <col min="3" max="3" width="10" style="22" customWidth="1"/>
    <col min="4" max="5" width="25.83203125" style="19" customWidth="1"/>
    <col min="6" max="234" width="9.33203125" style="2"/>
    <col min="235" max="235" width="7" style="2" customWidth="1"/>
    <col min="236" max="236" width="68.33203125" style="2" customWidth="1"/>
    <col min="237" max="237" width="14.33203125" style="2" bestFit="1" customWidth="1"/>
    <col min="238" max="238" width="10.33203125" style="2" customWidth="1"/>
    <col min="239" max="241" width="11.6640625" style="2" customWidth="1"/>
    <col min="242" max="242" width="15" style="2" customWidth="1"/>
    <col min="243" max="243" width="45" style="2" bestFit="1" customWidth="1"/>
    <col min="244" max="244" width="13.6640625" style="2" customWidth="1"/>
    <col min="245" max="245" width="11.33203125" style="2" customWidth="1"/>
    <col min="246" max="246" width="11.5" style="2" customWidth="1"/>
    <col min="247" max="247" width="21.33203125" style="2" customWidth="1"/>
    <col min="248" max="248" width="47" style="2" bestFit="1" customWidth="1"/>
    <col min="249" max="490" width="9.33203125" style="2"/>
    <col min="491" max="491" width="7" style="2" customWidth="1"/>
    <col min="492" max="492" width="68.33203125" style="2" customWidth="1"/>
    <col min="493" max="493" width="14.33203125" style="2" bestFit="1" customWidth="1"/>
    <col min="494" max="494" width="10.33203125" style="2" customWidth="1"/>
    <col min="495" max="497" width="11.6640625" style="2" customWidth="1"/>
    <col min="498" max="498" width="15" style="2" customWidth="1"/>
    <col min="499" max="499" width="45" style="2" bestFit="1" customWidth="1"/>
    <col min="500" max="500" width="13.6640625" style="2" customWidth="1"/>
    <col min="501" max="501" width="11.33203125" style="2" customWidth="1"/>
    <col min="502" max="502" width="11.5" style="2" customWidth="1"/>
    <col min="503" max="503" width="21.33203125" style="2" customWidth="1"/>
    <col min="504" max="504" width="47" style="2" bestFit="1" customWidth="1"/>
    <col min="505" max="746" width="9.33203125" style="2"/>
    <col min="747" max="747" width="7" style="2" customWidth="1"/>
    <col min="748" max="748" width="68.33203125" style="2" customWidth="1"/>
    <col min="749" max="749" width="14.33203125" style="2" bestFit="1" customWidth="1"/>
    <col min="750" max="750" width="10.33203125" style="2" customWidth="1"/>
    <col min="751" max="753" width="11.6640625" style="2" customWidth="1"/>
    <col min="754" max="754" width="15" style="2" customWidth="1"/>
    <col min="755" max="755" width="45" style="2" bestFit="1" customWidth="1"/>
    <col min="756" max="756" width="13.6640625" style="2" customWidth="1"/>
    <col min="757" max="757" width="11.33203125" style="2" customWidth="1"/>
    <col min="758" max="758" width="11.5" style="2" customWidth="1"/>
    <col min="759" max="759" width="21.33203125" style="2" customWidth="1"/>
    <col min="760" max="760" width="47" style="2" bestFit="1" customWidth="1"/>
    <col min="761" max="1002" width="9.33203125" style="2"/>
    <col min="1003" max="1003" width="7" style="2" customWidth="1"/>
    <col min="1004" max="1004" width="68.33203125" style="2" customWidth="1"/>
    <col min="1005" max="1005" width="14.33203125" style="2" bestFit="1" customWidth="1"/>
    <col min="1006" max="1006" width="10.33203125" style="2" customWidth="1"/>
    <col min="1007" max="1009" width="11.6640625" style="2" customWidth="1"/>
    <col min="1010" max="1010" width="15" style="2" customWidth="1"/>
    <col min="1011" max="1011" width="45" style="2" bestFit="1" customWidth="1"/>
    <col min="1012" max="1012" width="13.6640625" style="2" customWidth="1"/>
    <col min="1013" max="1013" width="11.33203125" style="2" customWidth="1"/>
    <col min="1014" max="1014" width="11.5" style="2" customWidth="1"/>
    <col min="1015" max="1015" width="21.33203125" style="2" customWidth="1"/>
    <col min="1016" max="1016" width="47" style="2" bestFit="1" customWidth="1"/>
    <col min="1017" max="1258" width="9.33203125" style="2"/>
    <col min="1259" max="1259" width="7" style="2" customWidth="1"/>
    <col min="1260" max="1260" width="68.33203125" style="2" customWidth="1"/>
    <col min="1261" max="1261" width="14.33203125" style="2" bestFit="1" customWidth="1"/>
    <col min="1262" max="1262" width="10.33203125" style="2" customWidth="1"/>
    <col min="1263" max="1265" width="11.6640625" style="2" customWidth="1"/>
    <col min="1266" max="1266" width="15" style="2" customWidth="1"/>
    <col min="1267" max="1267" width="45" style="2" bestFit="1" customWidth="1"/>
    <col min="1268" max="1268" width="13.6640625" style="2" customWidth="1"/>
    <col min="1269" max="1269" width="11.33203125" style="2" customWidth="1"/>
    <col min="1270" max="1270" width="11.5" style="2" customWidth="1"/>
    <col min="1271" max="1271" width="21.33203125" style="2" customWidth="1"/>
    <col min="1272" max="1272" width="47" style="2" bestFit="1" customWidth="1"/>
    <col min="1273" max="1514" width="9.33203125" style="2"/>
    <col min="1515" max="1515" width="7" style="2" customWidth="1"/>
    <col min="1516" max="1516" width="68.33203125" style="2" customWidth="1"/>
    <col min="1517" max="1517" width="14.33203125" style="2" bestFit="1" customWidth="1"/>
    <col min="1518" max="1518" width="10.33203125" style="2" customWidth="1"/>
    <col min="1519" max="1521" width="11.6640625" style="2" customWidth="1"/>
    <col min="1522" max="1522" width="15" style="2" customWidth="1"/>
    <col min="1523" max="1523" width="45" style="2" bestFit="1" customWidth="1"/>
    <col min="1524" max="1524" width="13.6640625" style="2" customWidth="1"/>
    <col min="1525" max="1525" width="11.33203125" style="2" customWidth="1"/>
    <col min="1526" max="1526" width="11.5" style="2" customWidth="1"/>
    <col min="1527" max="1527" width="21.33203125" style="2" customWidth="1"/>
    <col min="1528" max="1528" width="47" style="2" bestFit="1" customWidth="1"/>
    <col min="1529" max="1770" width="9.33203125" style="2"/>
    <col min="1771" max="1771" width="7" style="2" customWidth="1"/>
    <col min="1772" max="1772" width="68.33203125" style="2" customWidth="1"/>
    <col min="1773" max="1773" width="14.33203125" style="2" bestFit="1" customWidth="1"/>
    <col min="1774" max="1774" width="10.33203125" style="2" customWidth="1"/>
    <col min="1775" max="1777" width="11.6640625" style="2" customWidth="1"/>
    <col min="1778" max="1778" width="15" style="2" customWidth="1"/>
    <col min="1779" max="1779" width="45" style="2" bestFit="1" customWidth="1"/>
    <col min="1780" max="1780" width="13.6640625" style="2" customWidth="1"/>
    <col min="1781" max="1781" width="11.33203125" style="2" customWidth="1"/>
    <col min="1782" max="1782" width="11.5" style="2" customWidth="1"/>
    <col min="1783" max="1783" width="21.33203125" style="2" customWidth="1"/>
    <col min="1784" max="1784" width="47" style="2" bestFit="1" customWidth="1"/>
    <col min="1785" max="2026" width="9.33203125" style="2"/>
    <col min="2027" max="2027" width="7" style="2" customWidth="1"/>
    <col min="2028" max="2028" width="68.33203125" style="2" customWidth="1"/>
    <col min="2029" max="2029" width="14.33203125" style="2" bestFit="1" customWidth="1"/>
    <col min="2030" max="2030" width="10.33203125" style="2" customWidth="1"/>
    <col min="2031" max="2033" width="11.6640625" style="2" customWidth="1"/>
    <col min="2034" max="2034" width="15" style="2" customWidth="1"/>
    <col min="2035" max="2035" width="45" style="2" bestFit="1" customWidth="1"/>
    <col min="2036" max="2036" width="13.6640625" style="2" customWidth="1"/>
    <col min="2037" max="2037" width="11.33203125" style="2" customWidth="1"/>
    <col min="2038" max="2038" width="11.5" style="2" customWidth="1"/>
    <col min="2039" max="2039" width="21.33203125" style="2" customWidth="1"/>
    <col min="2040" max="2040" width="47" style="2" bestFit="1" customWidth="1"/>
    <col min="2041" max="2282" width="9.33203125" style="2"/>
    <col min="2283" max="2283" width="7" style="2" customWidth="1"/>
    <col min="2284" max="2284" width="68.33203125" style="2" customWidth="1"/>
    <col min="2285" max="2285" width="14.33203125" style="2" bestFit="1" customWidth="1"/>
    <col min="2286" max="2286" width="10.33203125" style="2" customWidth="1"/>
    <col min="2287" max="2289" width="11.6640625" style="2" customWidth="1"/>
    <col min="2290" max="2290" width="15" style="2" customWidth="1"/>
    <col min="2291" max="2291" width="45" style="2" bestFit="1" customWidth="1"/>
    <col min="2292" max="2292" width="13.6640625" style="2" customWidth="1"/>
    <col min="2293" max="2293" width="11.33203125" style="2" customWidth="1"/>
    <col min="2294" max="2294" width="11.5" style="2" customWidth="1"/>
    <col min="2295" max="2295" width="21.33203125" style="2" customWidth="1"/>
    <col min="2296" max="2296" width="47" style="2" bestFit="1" customWidth="1"/>
    <col min="2297" max="2538" width="9.33203125" style="2"/>
    <col min="2539" max="2539" width="7" style="2" customWidth="1"/>
    <col min="2540" max="2540" width="68.33203125" style="2" customWidth="1"/>
    <col min="2541" max="2541" width="14.33203125" style="2" bestFit="1" customWidth="1"/>
    <col min="2542" max="2542" width="10.33203125" style="2" customWidth="1"/>
    <col min="2543" max="2545" width="11.6640625" style="2" customWidth="1"/>
    <col min="2546" max="2546" width="15" style="2" customWidth="1"/>
    <col min="2547" max="2547" width="45" style="2" bestFit="1" customWidth="1"/>
    <col min="2548" max="2548" width="13.6640625" style="2" customWidth="1"/>
    <col min="2549" max="2549" width="11.33203125" style="2" customWidth="1"/>
    <col min="2550" max="2550" width="11.5" style="2" customWidth="1"/>
    <col min="2551" max="2551" width="21.33203125" style="2" customWidth="1"/>
    <col min="2552" max="2552" width="47" style="2" bestFit="1" customWidth="1"/>
    <col min="2553" max="2794" width="9.33203125" style="2"/>
    <col min="2795" max="2795" width="7" style="2" customWidth="1"/>
    <col min="2796" max="2796" width="68.33203125" style="2" customWidth="1"/>
    <col min="2797" max="2797" width="14.33203125" style="2" bestFit="1" customWidth="1"/>
    <col min="2798" max="2798" width="10.33203125" style="2" customWidth="1"/>
    <col min="2799" max="2801" width="11.6640625" style="2" customWidth="1"/>
    <col min="2802" max="2802" width="15" style="2" customWidth="1"/>
    <col min="2803" max="2803" width="45" style="2" bestFit="1" customWidth="1"/>
    <col min="2804" max="2804" width="13.6640625" style="2" customWidth="1"/>
    <col min="2805" max="2805" width="11.33203125" style="2" customWidth="1"/>
    <col min="2806" max="2806" width="11.5" style="2" customWidth="1"/>
    <col min="2807" max="2807" width="21.33203125" style="2" customWidth="1"/>
    <col min="2808" max="2808" width="47" style="2" bestFit="1" customWidth="1"/>
    <col min="2809" max="3050" width="9.33203125" style="2"/>
    <col min="3051" max="3051" width="7" style="2" customWidth="1"/>
    <col min="3052" max="3052" width="68.33203125" style="2" customWidth="1"/>
    <col min="3053" max="3053" width="14.33203125" style="2" bestFit="1" customWidth="1"/>
    <col min="3054" max="3054" width="10.33203125" style="2" customWidth="1"/>
    <col min="3055" max="3057" width="11.6640625" style="2" customWidth="1"/>
    <col min="3058" max="3058" width="15" style="2" customWidth="1"/>
    <col min="3059" max="3059" width="45" style="2" bestFit="1" customWidth="1"/>
    <col min="3060" max="3060" width="13.6640625" style="2" customWidth="1"/>
    <col min="3061" max="3061" width="11.33203125" style="2" customWidth="1"/>
    <col min="3062" max="3062" width="11.5" style="2" customWidth="1"/>
    <col min="3063" max="3063" width="21.33203125" style="2" customWidth="1"/>
    <col min="3064" max="3064" width="47" style="2" bestFit="1" customWidth="1"/>
    <col min="3065" max="3306" width="9.33203125" style="2"/>
    <col min="3307" max="3307" width="7" style="2" customWidth="1"/>
    <col min="3308" max="3308" width="68.33203125" style="2" customWidth="1"/>
    <col min="3309" max="3309" width="14.33203125" style="2" bestFit="1" customWidth="1"/>
    <col min="3310" max="3310" width="10.33203125" style="2" customWidth="1"/>
    <col min="3311" max="3313" width="11.6640625" style="2" customWidth="1"/>
    <col min="3314" max="3314" width="15" style="2" customWidth="1"/>
    <col min="3315" max="3315" width="45" style="2" bestFit="1" customWidth="1"/>
    <col min="3316" max="3316" width="13.6640625" style="2" customWidth="1"/>
    <col min="3317" max="3317" width="11.33203125" style="2" customWidth="1"/>
    <col min="3318" max="3318" width="11.5" style="2" customWidth="1"/>
    <col min="3319" max="3319" width="21.33203125" style="2" customWidth="1"/>
    <col min="3320" max="3320" width="47" style="2" bestFit="1" customWidth="1"/>
    <col min="3321" max="3562" width="9.33203125" style="2"/>
    <col min="3563" max="3563" width="7" style="2" customWidth="1"/>
    <col min="3564" max="3564" width="68.33203125" style="2" customWidth="1"/>
    <col min="3565" max="3565" width="14.33203125" style="2" bestFit="1" customWidth="1"/>
    <col min="3566" max="3566" width="10.33203125" style="2" customWidth="1"/>
    <col min="3567" max="3569" width="11.6640625" style="2" customWidth="1"/>
    <col min="3570" max="3570" width="15" style="2" customWidth="1"/>
    <col min="3571" max="3571" width="45" style="2" bestFit="1" customWidth="1"/>
    <col min="3572" max="3572" width="13.6640625" style="2" customWidth="1"/>
    <col min="3573" max="3573" width="11.33203125" style="2" customWidth="1"/>
    <col min="3574" max="3574" width="11.5" style="2" customWidth="1"/>
    <col min="3575" max="3575" width="21.33203125" style="2" customWidth="1"/>
    <col min="3576" max="3576" width="47" style="2" bestFit="1" customWidth="1"/>
    <col min="3577" max="3818" width="9.33203125" style="2"/>
    <col min="3819" max="3819" width="7" style="2" customWidth="1"/>
    <col min="3820" max="3820" width="68.33203125" style="2" customWidth="1"/>
    <col min="3821" max="3821" width="14.33203125" style="2" bestFit="1" customWidth="1"/>
    <col min="3822" max="3822" width="10.33203125" style="2" customWidth="1"/>
    <col min="3823" max="3825" width="11.6640625" style="2" customWidth="1"/>
    <col min="3826" max="3826" width="15" style="2" customWidth="1"/>
    <col min="3827" max="3827" width="45" style="2" bestFit="1" customWidth="1"/>
    <col min="3828" max="3828" width="13.6640625" style="2" customWidth="1"/>
    <col min="3829" max="3829" width="11.33203125" style="2" customWidth="1"/>
    <col min="3830" max="3830" width="11.5" style="2" customWidth="1"/>
    <col min="3831" max="3831" width="21.33203125" style="2" customWidth="1"/>
    <col min="3832" max="3832" width="47" style="2" bestFit="1" customWidth="1"/>
    <col min="3833" max="4074" width="9.33203125" style="2"/>
    <col min="4075" max="4075" width="7" style="2" customWidth="1"/>
    <col min="4076" max="4076" width="68.33203125" style="2" customWidth="1"/>
    <col min="4077" max="4077" width="14.33203125" style="2" bestFit="1" customWidth="1"/>
    <col min="4078" max="4078" width="10.33203125" style="2" customWidth="1"/>
    <col min="4079" max="4081" width="11.6640625" style="2" customWidth="1"/>
    <col min="4082" max="4082" width="15" style="2" customWidth="1"/>
    <col min="4083" max="4083" width="45" style="2" bestFit="1" customWidth="1"/>
    <col min="4084" max="4084" width="13.6640625" style="2" customWidth="1"/>
    <col min="4085" max="4085" width="11.33203125" style="2" customWidth="1"/>
    <col min="4086" max="4086" width="11.5" style="2" customWidth="1"/>
    <col min="4087" max="4087" width="21.33203125" style="2" customWidth="1"/>
    <col min="4088" max="4088" width="47" style="2" bestFit="1" customWidth="1"/>
    <col min="4089" max="4330" width="9.33203125" style="2"/>
    <col min="4331" max="4331" width="7" style="2" customWidth="1"/>
    <col min="4332" max="4332" width="68.33203125" style="2" customWidth="1"/>
    <col min="4333" max="4333" width="14.33203125" style="2" bestFit="1" customWidth="1"/>
    <col min="4334" max="4334" width="10.33203125" style="2" customWidth="1"/>
    <col min="4335" max="4337" width="11.6640625" style="2" customWidth="1"/>
    <col min="4338" max="4338" width="15" style="2" customWidth="1"/>
    <col min="4339" max="4339" width="45" style="2" bestFit="1" customWidth="1"/>
    <col min="4340" max="4340" width="13.6640625" style="2" customWidth="1"/>
    <col min="4341" max="4341" width="11.33203125" style="2" customWidth="1"/>
    <col min="4342" max="4342" width="11.5" style="2" customWidth="1"/>
    <col min="4343" max="4343" width="21.33203125" style="2" customWidth="1"/>
    <col min="4344" max="4344" width="47" style="2" bestFit="1" customWidth="1"/>
    <col min="4345" max="4586" width="9.33203125" style="2"/>
    <col min="4587" max="4587" width="7" style="2" customWidth="1"/>
    <col min="4588" max="4588" width="68.33203125" style="2" customWidth="1"/>
    <col min="4589" max="4589" width="14.33203125" style="2" bestFit="1" customWidth="1"/>
    <col min="4590" max="4590" width="10.33203125" style="2" customWidth="1"/>
    <col min="4591" max="4593" width="11.6640625" style="2" customWidth="1"/>
    <col min="4594" max="4594" width="15" style="2" customWidth="1"/>
    <col min="4595" max="4595" width="45" style="2" bestFit="1" customWidth="1"/>
    <col min="4596" max="4596" width="13.6640625" style="2" customWidth="1"/>
    <col min="4597" max="4597" width="11.33203125" style="2" customWidth="1"/>
    <col min="4598" max="4598" width="11.5" style="2" customWidth="1"/>
    <col min="4599" max="4599" width="21.33203125" style="2" customWidth="1"/>
    <col min="4600" max="4600" width="47" style="2" bestFit="1" customWidth="1"/>
    <col min="4601" max="4842" width="9.33203125" style="2"/>
    <col min="4843" max="4843" width="7" style="2" customWidth="1"/>
    <col min="4844" max="4844" width="68.33203125" style="2" customWidth="1"/>
    <col min="4845" max="4845" width="14.33203125" style="2" bestFit="1" customWidth="1"/>
    <col min="4846" max="4846" width="10.33203125" style="2" customWidth="1"/>
    <col min="4847" max="4849" width="11.6640625" style="2" customWidth="1"/>
    <col min="4850" max="4850" width="15" style="2" customWidth="1"/>
    <col min="4851" max="4851" width="45" style="2" bestFit="1" customWidth="1"/>
    <col min="4852" max="4852" width="13.6640625" style="2" customWidth="1"/>
    <col min="4853" max="4853" width="11.33203125" style="2" customWidth="1"/>
    <col min="4854" max="4854" width="11.5" style="2" customWidth="1"/>
    <col min="4855" max="4855" width="21.33203125" style="2" customWidth="1"/>
    <col min="4856" max="4856" width="47" style="2" bestFit="1" customWidth="1"/>
    <col min="4857" max="5098" width="9.33203125" style="2"/>
    <col min="5099" max="5099" width="7" style="2" customWidth="1"/>
    <col min="5100" max="5100" width="68.33203125" style="2" customWidth="1"/>
    <col min="5101" max="5101" width="14.33203125" style="2" bestFit="1" customWidth="1"/>
    <col min="5102" max="5102" width="10.33203125" style="2" customWidth="1"/>
    <col min="5103" max="5105" width="11.6640625" style="2" customWidth="1"/>
    <col min="5106" max="5106" width="15" style="2" customWidth="1"/>
    <col min="5107" max="5107" width="45" style="2" bestFit="1" customWidth="1"/>
    <col min="5108" max="5108" width="13.6640625" style="2" customWidth="1"/>
    <col min="5109" max="5109" width="11.33203125" style="2" customWidth="1"/>
    <col min="5110" max="5110" width="11.5" style="2" customWidth="1"/>
    <col min="5111" max="5111" width="21.33203125" style="2" customWidth="1"/>
    <col min="5112" max="5112" width="47" style="2" bestFit="1" customWidth="1"/>
    <col min="5113" max="5354" width="9.33203125" style="2"/>
    <col min="5355" max="5355" width="7" style="2" customWidth="1"/>
    <col min="5356" max="5356" width="68.33203125" style="2" customWidth="1"/>
    <col min="5357" max="5357" width="14.33203125" style="2" bestFit="1" customWidth="1"/>
    <col min="5358" max="5358" width="10.33203125" style="2" customWidth="1"/>
    <col min="5359" max="5361" width="11.6640625" style="2" customWidth="1"/>
    <col min="5362" max="5362" width="15" style="2" customWidth="1"/>
    <col min="5363" max="5363" width="45" style="2" bestFit="1" customWidth="1"/>
    <col min="5364" max="5364" width="13.6640625" style="2" customWidth="1"/>
    <col min="5365" max="5365" width="11.33203125" style="2" customWidth="1"/>
    <col min="5366" max="5366" width="11.5" style="2" customWidth="1"/>
    <col min="5367" max="5367" width="21.33203125" style="2" customWidth="1"/>
    <col min="5368" max="5368" width="47" style="2" bestFit="1" customWidth="1"/>
    <col min="5369" max="5610" width="9.33203125" style="2"/>
    <col min="5611" max="5611" width="7" style="2" customWidth="1"/>
    <col min="5612" max="5612" width="68.33203125" style="2" customWidth="1"/>
    <col min="5613" max="5613" width="14.33203125" style="2" bestFit="1" customWidth="1"/>
    <col min="5614" max="5614" width="10.33203125" style="2" customWidth="1"/>
    <col min="5615" max="5617" width="11.6640625" style="2" customWidth="1"/>
    <col min="5618" max="5618" width="15" style="2" customWidth="1"/>
    <col min="5619" max="5619" width="45" style="2" bestFit="1" customWidth="1"/>
    <col min="5620" max="5620" width="13.6640625" style="2" customWidth="1"/>
    <col min="5621" max="5621" width="11.33203125" style="2" customWidth="1"/>
    <col min="5622" max="5622" width="11.5" style="2" customWidth="1"/>
    <col min="5623" max="5623" width="21.33203125" style="2" customWidth="1"/>
    <col min="5624" max="5624" width="47" style="2" bestFit="1" customWidth="1"/>
    <col min="5625" max="5866" width="9.33203125" style="2"/>
    <col min="5867" max="5867" width="7" style="2" customWidth="1"/>
    <col min="5868" max="5868" width="68.33203125" style="2" customWidth="1"/>
    <col min="5869" max="5869" width="14.33203125" style="2" bestFit="1" customWidth="1"/>
    <col min="5870" max="5870" width="10.33203125" style="2" customWidth="1"/>
    <col min="5871" max="5873" width="11.6640625" style="2" customWidth="1"/>
    <col min="5874" max="5874" width="15" style="2" customWidth="1"/>
    <col min="5875" max="5875" width="45" style="2" bestFit="1" customWidth="1"/>
    <col min="5876" max="5876" width="13.6640625" style="2" customWidth="1"/>
    <col min="5877" max="5877" width="11.33203125" style="2" customWidth="1"/>
    <col min="5878" max="5878" width="11.5" style="2" customWidth="1"/>
    <col min="5879" max="5879" width="21.33203125" style="2" customWidth="1"/>
    <col min="5880" max="5880" width="47" style="2" bestFit="1" customWidth="1"/>
    <col min="5881" max="6122" width="9.33203125" style="2"/>
    <col min="6123" max="6123" width="7" style="2" customWidth="1"/>
    <col min="6124" max="6124" width="68.33203125" style="2" customWidth="1"/>
    <col min="6125" max="6125" width="14.33203125" style="2" bestFit="1" customWidth="1"/>
    <col min="6126" max="6126" width="10.33203125" style="2" customWidth="1"/>
    <col min="6127" max="6129" width="11.6640625" style="2" customWidth="1"/>
    <col min="6130" max="6130" width="15" style="2" customWidth="1"/>
    <col min="6131" max="6131" width="45" style="2" bestFit="1" customWidth="1"/>
    <col min="6132" max="6132" width="13.6640625" style="2" customWidth="1"/>
    <col min="6133" max="6133" width="11.33203125" style="2" customWidth="1"/>
    <col min="6134" max="6134" width="11.5" style="2" customWidth="1"/>
    <col min="6135" max="6135" width="21.33203125" style="2" customWidth="1"/>
    <col min="6136" max="6136" width="47" style="2" bestFit="1" customWidth="1"/>
    <col min="6137" max="6378" width="9.33203125" style="2"/>
    <col min="6379" max="6379" width="7" style="2" customWidth="1"/>
    <col min="6380" max="6380" width="68.33203125" style="2" customWidth="1"/>
    <col min="6381" max="6381" width="14.33203125" style="2" bestFit="1" customWidth="1"/>
    <col min="6382" max="6382" width="10.33203125" style="2" customWidth="1"/>
    <col min="6383" max="6385" width="11.6640625" style="2" customWidth="1"/>
    <col min="6386" max="6386" width="15" style="2" customWidth="1"/>
    <col min="6387" max="6387" width="45" style="2" bestFit="1" customWidth="1"/>
    <col min="6388" max="6388" width="13.6640625" style="2" customWidth="1"/>
    <col min="6389" max="6389" width="11.33203125" style="2" customWidth="1"/>
    <col min="6390" max="6390" width="11.5" style="2" customWidth="1"/>
    <col min="6391" max="6391" width="21.33203125" style="2" customWidth="1"/>
    <col min="6392" max="6392" width="47" style="2" bestFit="1" customWidth="1"/>
    <col min="6393" max="6634" width="9.33203125" style="2"/>
    <col min="6635" max="6635" width="7" style="2" customWidth="1"/>
    <col min="6636" max="6636" width="68.33203125" style="2" customWidth="1"/>
    <col min="6637" max="6637" width="14.33203125" style="2" bestFit="1" customWidth="1"/>
    <col min="6638" max="6638" width="10.33203125" style="2" customWidth="1"/>
    <col min="6639" max="6641" width="11.6640625" style="2" customWidth="1"/>
    <col min="6642" max="6642" width="15" style="2" customWidth="1"/>
    <col min="6643" max="6643" width="45" style="2" bestFit="1" customWidth="1"/>
    <col min="6644" max="6644" width="13.6640625" style="2" customWidth="1"/>
    <col min="6645" max="6645" width="11.33203125" style="2" customWidth="1"/>
    <col min="6646" max="6646" width="11.5" style="2" customWidth="1"/>
    <col min="6647" max="6647" width="21.33203125" style="2" customWidth="1"/>
    <col min="6648" max="6648" width="47" style="2" bestFit="1" customWidth="1"/>
    <col min="6649" max="6890" width="9.33203125" style="2"/>
    <col min="6891" max="6891" width="7" style="2" customWidth="1"/>
    <col min="6892" max="6892" width="68.33203125" style="2" customWidth="1"/>
    <col min="6893" max="6893" width="14.33203125" style="2" bestFit="1" customWidth="1"/>
    <col min="6894" max="6894" width="10.33203125" style="2" customWidth="1"/>
    <col min="6895" max="6897" width="11.6640625" style="2" customWidth="1"/>
    <col min="6898" max="6898" width="15" style="2" customWidth="1"/>
    <col min="6899" max="6899" width="45" style="2" bestFit="1" customWidth="1"/>
    <col min="6900" max="6900" width="13.6640625" style="2" customWidth="1"/>
    <col min="6901" max="6901" width="11.33203125" style="2" customWidth="1"/>
    <col min="6902" max="6902" width="11.5" style="2" customWidth="1"/>
    <col min="6903" max="6903" width="21.33203125" style="2" customWidth="1"/>
    <col min="6904" max="6904" width="47" style="2" bestFit="1" customWidth="1"/>
    <col min="6905" max="7146" width="9.33203125" style="2"/>
    <col min="7147" max="7147" width="7" style="2" customWidth="1"/>
    <col min="7148" max="7148" width="68.33203125" style="2" customWidth="1"/>
    <col min="7149" max="7149" width="14.33203125" style="2" bestFit="1" customWidth="1"/>
    <col min="7150" max="7150" width="10.33203125" style="2" customWidth="1"/>
    <col min="7151" max="7153" width="11.6640625" style="2" customWidth="1"/>
    <col min="7154" max="7154" width="15" style="2" customWidth="1"/>
    <col min="7155" max="7155" width="45" style="2" bestFit="1" customWidth="1"/>
    <col min="7156" max="7156" width="13.6640625" style="2" customWidth="1"/>
    <col min="7157" max="7157" width="11.33203125" style="2" customWidth="1"/>
    <col min="7158" max="7158" width="11.5" style="2" customWidth="1"/>
    <col min="7159" max="7159" width="21.33203125" style="2" customWidth="1"/>
    <col min="7160" max="7160" width="47" style="2" bestFit="1" customWidth="1"/>
    <col min="7161" max="7402" width="9.33203125" style="2"/>
    <col min="7403" max="7403" width="7" style="2" customWidth="1"/>
    <col min="7404" max="7404" width="68.33203125" style="2" customWidth="1"/>
    <col min="7405" max="7405" width="14.33203125" style="2" bestFit="1" customWidth="1"/>
    <col min="7406" max="7406" width="10.33203125" style="2" customWidth="1"/>
    <col min="7407" max="7409" width="11.6640625" style="2" customWidth="1"/>
    <col min="7410" max="7410" width="15" style="2" customWidth="1"/>
    <col min="7411" max="7411" width="45" style="2" bestFit="1" customWidth="1"/>
    <col min="7412" max="7412" width="13.6640625" style="2" customWidth="1"/>
    <col min="7413" max="7413" width="11.33203125" style="2" customWidth="1"/>
    <col min="7414" max="7414" width="11.5" style="2" customWidth="1"/>
    <col min="7415" max="7415" width="21.33203125" style="2" customWidth="1"/>
    <col min="7416" max="7416" width="47" style="2" bestFit="1" customWidth="1"/>
    <col min="7417" max="7658" width="9.33203125" style="2"/>
    <col min="7659" max="7659" width="7" style="2" customWidth="1"/>
    <col min="7660" max="7660" width="68.33203125" style="2" customWidth="1"/>
    <col min="7661" max="7661" width="14.33203125" style="2" bestFit="1" customWidth="1"/>
    <col min="7662" max="7662" width="10.33203125" style="2" customWidth="1"/>
    <col min="7663" max="7665" width="11.6640625" style="2" customWidth="1"/>
    <col min="7666" max="7666" width="15" style="2" customWidth="1"/>
    <col min="7667" max="7667" width="45" style="2" bestFit="1" customWidth="1"/>
    <col min="7668" max="7668" width="13.6640625" style="2" customWidth="1"/>
    <col min="7669" max="7669" width="11.33203125" style="2" customWidth="1"/>
    <col min="7670" max="7670" width="11.5" style="2" customWidth="1"/>
    <col min="7671" max="7671" width="21.33203125" style="2" customWidth="1"/>
    <col min="7672" max="7672" width="47" style="2" bestFit="1" customWidth="1"/>
    <col min="7673" max="7914" width="9.33203125" style="2"/>
    <col min="7915" max="7915" width="7" style="2" customWidth="1"/>
    <col min="7916" max="7916" width="68.33203125" style="2" customWidth="1"/>
    <col min="7917" max="7917" width="14.33203125" style="2" bestFit="1" customWidth="1"/>
    <col min="7918" max="7918" width="10.33203125" style="2" customWidth="1"/>
    <col min="7919" max="7921" width="11.6640625" style="2" customWidth="1"/>
    <col min="7922" max="7922" width="15" style="2" customWidth="1"/>
    <col min="7923" max="7923" width="45" style="2" bestFit="1" customWidth="1"/>
    <col min="7924" max="7924" width="13.6640625" style="2" customWidth="1"/>
    <col min="7925" max="7925" width="11.33203125" style="2" customWidth="1"/>
    <col min="7926" max="7926" width="11.5" style="2" customWidth="1"/>
    <col min="7927" max="7927" width="21.33203125" style="2" customWidth="1"/>
    <col min="7928" max="7928" width="47" style="2" bestFit="1" customWidth="1"/>
    <col min="7929" max="8170" width="9.33203125" style="2"/>
    <col min="8171" max="8171" width="7" style="2" customWidth="1"/>
    <col min="8172" max="8172" width="68.33203125" style="2" customWidth="1"/>
    <col min="8173" max="8173" width="14.33203125" style="2" bestFit="1" customWidth="1"/>
    <col min="8174" max="8174" width="10.33203125" style="2" customWidth="1"/>
    <col min="8175" max="8177" width="11.6640625" style="2" customWidth="1"/>
    <col min="8178" max="8178" width="15" style="2" customWidth="1"/>
    <col min="8179" max="8179" width="45" style="2" bestFit="1" customWidth="1"/>
    <col min="8180" max="8180" width="13.6640625" style="2" customWidth="1"/>
    <col min="8181" max="8181" width="11.33203125" style="2" customWidth="1"/>
    <col min="8182" max="8182" width="11.5" style="2" customWidth="1"/>
    <col min="8183" max="8183" width="21.33203125" style="2" customWidth="1"/>
    <col min="8184" max="8184" width="47" style="2" bestFit="1" customWidth="1"/>
    <col min="8185" max="8426" width="9.33203125" style="2"/>
    <col min="8427" max="8427" width="7" style="2" customWidth="1"/>
    <col min="8428" max="8428" width="68.33203125" style="2" customWidth="1"/>
    <col min="8429" max="8429" width="14.33203125" style="2" bestFit="1" customWidth="1"/>
    <col min="8430" max="8430" width="10.33203125" style="2" customWidth="1"/>
    <col min="8431" max="8433" width="11.6640625" style="2" customWidth="1"/>
    <col min="8434" max="8434" width="15" style="2" customWidth="1"/>
    <col min="8435" max="8435" width="45" style="2" bestFit="1" customWidth="1"/>
    <col min="8436" max="8436" width="13.6640625" style="2" customWidth="1"/>
    <col min="8437" max="8437" width="11.33203125" style="2" customWidth="1"/>
    <col min="8438" max="8438" width="11.5" style="2" customWidth="1"/>
    <col min="8439" max="8439" width="21.33203125" style="2" customWidth="1"/>
    <col min="8440" max="8440" width="47" style="2" bestFit="1" customWidth="1"/>
    <col min="8441" max="8682" width="9.33203125" style="2"/>
    <col min="8683" max="8683" width="7" style="2" customWidth="1"/>
    <col min="8684" max="8684" width="68.33203125" style="2" customWidth="1"/>
    <col min="8685" max="8685" width="14.33203125" style="2" bestFit="1" customWidth="1"/>
    <col min="8686" max="8686" width="10.33203125" style="2" customWidth="1"/>
    <col min="8687" max="8689" width="11.6640625" style="2" customWidth="1"/>
    <col min="8690" max="8690" width="15" style="2" customWidth="1"/>
    <col min="8691" max="8691" width="45" style="2" bestFit="1" customWidth="1"/>
    <col min="8692" max="8692" width="13.6640625" style="2" customWidth="1"/>
    <col min="8693" max="8693" width="11.33203125" style="2" customWidth="1"/>
    <col min="8694" max="8694" width="11.5" style="2" customWidth="1"/>
    <col min="8695" max="8695" width="21.33203125" style="2" customWidth="1"/>
    <col min="8696" max="8696" width="47" style="2" bestFit="1" customWidth="1"/>
    <col min="8697" max="8938" width="9.33203125" style="2"/>
    <col min="8939" max="8939" width="7" style="2" customWidth="1"/>
    <col min="8940" max="8940" width="68.33203125" style="2" customWidth="1"/>
    <col min="8941" max="8941" width="14.33203125" style="2" bestFit="1" customWidth="1"/>
    <col min="8942" max="8942" width="10.33203125" style="2" customWidth="1"/>
    <col min="8943" max="8945" width="11.6640625" style="2" customWidth="1"/>
    <col min="8946" max="8946" width="15" style="2" customWidth="1"/>
    <col min="8947" max="8947" width="45" style="2" bestFit="1" customWidth="1"/>
    <col min="8948" max="8948" width="13.6640625" style="2" customWidth="1"/>
    <col min="8949" max="8949" width="11.33203125" style="2" customWidth="1"/>
    <col min="8950" max="8950" width="11.5" style="2" customWidth="1"/>
    <col min="8951" max="8951" width="21.33203125" style="2" customWidth="1"/>
    <col min="8952" max="8952" width="47" style="2" bestFit="1" customWidth="1"/>
    <col min="8953" max="9194" width="9.33203125" style="2"/>
    <col min="9195" max="9195" width="7" style="2" customWidth="1"/>
    <col min="9196" max="9196" width="68.33203125" style="2" customWidth="1"/>
    <col min="9197" max="9197" width="14.33203125" style="2" bestFit="1" customWidth="1"/>
    <col min="9198" max="9198" width="10.33203125" style="2" customWidth="1"/>
    <col min="9199" max="9201" width="11.6640625" style="2" customWidth="1"/>
    <col min="9202" max="9202" width="15" style="2" customWidth="1"/>
    <col min="9203" max="9203" width="45" style="2" bestFit="1" customWidth="1"/>
    <col min="9204" max="9204" width="13.6640625" style="2" customWidth="1"/>
    <col min="9205" max="9205" width="11.33203125" style="2" customWidth="1"/>
    <col min="9206" max="9206" width="11.5" style="2" customWidth="1"/>
    <col min="9207" max="9207" width="21.33203125" style="2" customWidth="1"/>
    <col min="9208" max="9208" width="47" style="2" bestFit="1" customWidth="1"/>
    <col min="9209" max="9450" width="9.33203125" style="2"/>
    <col min="9451" max="9451" width="7" style="2" customWidth="1"/>
    <col min="9452" max="9452" width="68.33203125" style="2" customWidth="1"/>
    <col min="9453" max="9453" width="14.33203125" style="2" bestFit="1" customWidth="1"/>
    <col min="9454" max="9454" width="10.33203125" style="2" customWidth="1"/>
    <col min="9455" max="9457" width="11.6640625" style="2" customWidth="1"/>
    <col min="9458" max="9458" width="15" style="2" customWidth="1"/>
    <col min="9459" max="9459" width="45" style="2" bestFit="1" customWidth="1"/>
    <col min="9460" max="9460" width="13.6640625" style="2" customWidth="1"/>
    <col min="9461" max="9461" width="11.33203125" style="2" customWidth="1"/>
    <col min="9462" max="9462" width="11.5" style="2" customWidth="1"/>
    <col min="9463" max="9463" width="21.33203125" style="2" customWidth="1"/>
    <col min="9464" max="9464" width="47" style="2" bestFit="1" customWidth="1"/>
    <col min="9465" max="9706" width="9.33203125" style="2"/>
    <col min="9707" max="9707" width="7" style="2" customWidth="1"/>
    <col min="9708" max="9708" width="68.33203125" style="2" customWidth="1"/>
    <col min="9709" max="9709" width="14.33203125" style="2" bestFit="1" customWidth="1"/>
    <col min="9710" max="9710" width="10.33203125" style="2" customWidth="1"/>
    <col min="9711" max="9713" width="11.6640625" style="2" customWidth="1"/>
    <col min="9714" max="9714" width="15" style="2" customWidth="1"/>
    <col min="9715" max="9715" width="45" style="2" bestFit="1" customWidth="1"/>
    <col min="9716" max="9716" width="13.6640625" style="2" customWidth="1"/>
    <col min="9717" max="9717" width="11.33203125" style="2" customWidth="1"/>
    <col min="9718" max="9718" width="11.5" style="2" customWidth="1"/>
    <col min="9719" max="9719" width="21.33203125" style="2" customWidth="1"/>
    <col min="9720" max="9720" width="47" style="2" bestFit="1" customWidth="1"/>
    <col min="9721" max="9962" width="9.33203125" style="2"/>
    <col min="9963" max="9963" width="7" style="2" customWidth="1"/>
    <col min="9964" max="9964" width="68.33203125" style="2" customWidth="1"/>
    <col min="9965" max="9965" width="14.33203125" style="2" bestFit="1" customWidth="1"/>
    <col min="9966" max="9966" width="10.33203125" style="2" customWidth="1"/>
    <col min="9967" max="9969" width="11.6640625" style="2" customWidth="1"/>
    <col min="9970" max="9970" width="15" style="2" customWidth="1"/>
    <col min="9971" max="9971" width="45" style="2" bestFit="1" customWidth="1"/>
    <col min="9972" max="9972" width="13.6640625" style="2" customWidth="1"/>
    <col min="9973" max="9973" width="11.33203125" style="2" customWidth="1"/>
    <col min="9974" max="9974" width="11.5" style="2" customWidth="1"/>
    <col min="9975" max="9975" width="21.33203125" style="2" customWidth="1"/>
    <col min="9976" max="9976" width="47" style="2" bestFit="1" customWidth="1"/>
    <col min="9977" max="10218" width="9.33203125" style="2"/>
    <col min="10219" max="10219" width="7" style="2" customWidth="1"/>
    <col min="10220" max="10220" width="68.33203125" style="2" customWidth="1"/>
    <col min="10221" max="10221" width="14.33203125" style="2" bestFit="1" customWidth="1"/>
    <col min="10222" max="10222" width="10.33203125" style="2" customWidth="1"/>
    <col min="10223" max="10225" width="11.6640625" style="2" customWidth="1"/>
    <col min="10226" max="10226" width="15" style="2" customWidth="1"/>
    <col min="10227" max="10227" width="45" style="2" bestFit="1" customWidth="1"/>
    <col min="10228" max="10228" width="13.6640625" style="2" customWidth="1"/>
    <col min="10229" max="10229" width="11.33203125" style="2" customWidth="1"/>
    <col min="10230" max="10230" width="11.5" style="2" customWidth="1"/>
    <col min="10231" max="10231" width="21.33203125" style="2" customWidth="1"/>
    <col min="10232" max="10232" width="47" style="2" bestFit="1" customWidth="1"/>
    <col min="10233" max="10474" width="9.33203125" style="2"/>
    <col min="10475" max="10475" width="7" style="2" customWidth="1"/>
    <col min="10476" max="10476" width="68.33203125" style="2" customWidth="1"/>
    <col min="10477" max="10477" width="14.33203125" style="2" bestFit="1" customWidth="1"/>
    <col min="10478" max="10478" width="10.33203125" style="2" customWidth="1"/>
    <col min="10479" max="10481" width="11.6640625" style="2" customWidth="1"/>
    <col min="10482" max="10482" width="15" style="2" customWidth="1"/>
    <col min="10483" max="10483" width="45" style="2" bestFit="1" customWidth="1"/>
    <col min="10484" max="10484" width="13.6640625" style="2" customWidth="1"/>
    <col min="10485" max="10485" width="11.33203125" style="2" customWidth="1"/>
    <col min="10486" max="10486" width="11.5" style="2" customWidth="1"/>
    <col min="10487" max="10487" width="21.33203125" style="2" customWidth="1"/>
    <col min="10488" max="10488" width="47" style="2" bestFit="1" customWidth="1"/>
    <col min="10489" max="10730" width="9.33203125" style="2"/>
    <col min="10731" max="10731" width="7" style="2" customWidth="1"/>
    <col min="10732" max="10732" width="68.33203125" style="2" customWidth="1"/>
    <col min="10733" max="10733" width="14.33203125" style="2" bestFit="1" customWidth="1"/>
    <col min="10734" max="10734" width="10.33203125" style="2" customWidth="1"/>
    <col min="10735" max="10737" width="11.6640625" style="2" customWidth="1"/>
    <col min="10738" max="10738" width="15" style="2" customWidth="1"/>
    <col min="10739" max="10739" width="45" style="2" bestFit="1" customWidth="1"/>
    <col min="10740" max="10740" width="13.6640625" style="2" customWidth="1"/>
    <col min="10741" max="10741" width="11.33203125" style="2" customWidth="1"/>
    <col min="10742" max="10742" width="11.5" style="2" customWidth="1"/>
    <col min="10743" max="10743" width="21.33203125" style="2" customWidth="1"/>
    <col min="10744" max="10744" width="47" style="2" bestFit="1" customWidth="1"/>
    <col min="10745" max="10986" width="9.33203125" style="2"/>
    <col min="10987" max="10987" width="7" style="2" customWidth="1"/>
    <col min="10988" max="10988" width="68.33203125" style="2" customWidth="1"/>
    <col min="10989" max="10989" width="14.33203125" style="2" bestFit="1" customWidth="1"/>
    <col min="10990" max="10990" width="10.33203125" style="2" customWidth="1"/>
    <col min="10991" max="10993" width="11.6640625" style="2" customWidth="1"/>
    <col min="10994" max="10994" width="15" style="2" customWidth="1"/>
    <col min="10995" max="10995" width="45" style="2" bestFit="1" customWidth="1"/>
    <col min="10996" max="10996" width="13.6640625" style="2" customWidth="1"/>
    <col min="10997" max="10997" width="11.33203125" style="2" customWidth="1"/>
    <col min="10998" max="10998" width="11.5" style="2" customWidth="1"/>
    <col min="10999" max="10999" width="21.33203125" style="2" customWidth="1"/>
    <col min="11000" max="11000" width="47" style="2" bestFit="1" customWidth="1"/>
    <col min="11001" max="11242" width="9.33203125" style="2"/>
    <col min="11243" max="11243" width="7" style="2" customWidth="1"/>
    <col min="11244" max="11244" width="68.33203125" style="2" customWidth="1"/>
    <col min="11245" max="11245" width="14.33203125" style="2" bestFit="1" customWidth="1"/>
    <col min="11246" max="11246" width="10.33203125" style="2" customWidth="1"/>
    <col min="11247" max="11249" width="11.6640625" style="2" customWidth="1"/>
    <col min="11250" max="11250" width="15" style="2" customWidth="1"/>
    <col min="11251" max="11251" width="45" style="2" bestFit="1" customWidth="1"/>
    <col min="11252" max="11252" width="13.6640625" style="2" customWidth="1"/>
    <col min="11253" max="11253" width="11.33203125" style="2" customWidth="1"/>
    <col min="11254" max="11254" width="11.5" style="2" customWidth="1"/>
    <col min="11255" max="11255" width="21.33203125" style="2" customWidth="1"/>
    <col min="11256" max="11256" width="47" style="2" bestFit="1" customWidth="1"/>
    <col min="11257" max="11498" width="9.33203125" style="2"/>
    <col min="11499" max="11499" width="7" style="2" customWidth="1"/>
    <col min="11500" max="11500" width="68.33203125" style="2" customWidth="1"/>
    <col min="11501" max="11501" width="14.33203125" style="2" bestFit="1" customWidth="1"/>
    <col min="11502" max="11502" width="10.33203125" style="2" customWidth="1"/>
    <col min="11503" max="11505" width="11.6640625" style="2" customWidth="1"/>
    <col min="11506" max="11506" width="15" style="2" customWidth="1"/>
    <col min="11507" max="11507" width="45" style="2" bestFit="1" customWidth="1"/>
    <col min="11508" max="11508" width="13.6640625" style="2" customWidth="1"/>
    <col min="11509" max="11509" width="11.33203125" style="2" customWidth="1"/>
    <col min="11510" max="11510" width="11.5" style="2" customWidth="1"/>
    <col min="11511" max="11511" width="21.33203125" style="2" customWidth="1"/>
    <col min="11512" max="11512" width="47" style="2" bestFit="1" customWidth="1"/>
    <col min="11513" max="11754" width="9.33203125" style="2"/>
    <col min="11755" max="11755" width="7" style="2" customWidth="1"/>
    <col min="11756" max="11756" width="68.33203125" style="2" customWidth="1"/>
    <col min="11757" max="11757" width="14.33203125" style="2" bestFit="1" customWidth="1"/>
    <col min="11758" max="11758" width="10.33203125" style="2" customWidth="1"/>
    <col min="11759" max="11761" width="11.6640625" style="2" customWidth="1"/>
    <col min="11762" max="11762" width="15" style="2" customWidth="1"/>
    <col min="11763" max="11763" width="45" style="2" bestFit="1" customWidth="1"/>
    <col min="11764" max="11764" width="13.6640625" style="2" customWidth="1"/>
    <col min="11765" max="11765" width="11.33203125" style="2" customWidth="1"/>
    <col min="11766" max="11766" width="11.5" style="2" customWidth="1"/>
    <col min="11767" max="11767" width="21.33203125" style="2" customWidth="1"/>
    <col min="11768" max="11768" width="47" style="2" bestFit="1" customWidth="1"/>
    <col min="11769" max="12010" width="9.33203125" style="2"/>
    <col min="12011" max="12011" width="7" style="2" customWidth="1"/>
    <col min="12012" max="12012" width="68.33203125" style="2" customWidth="1"/>
    <col min="12013" max="12013" width="14.33203125" style="2" bestFit="1" customWidth="1"/>
    <col min="12014" max="12014" width="10.33203125" style="2" customWidth="1"/>
    <col min="12015" max="12017" width="11.6640625" style="2" customWidth="1"/>
    <col min="12018" max="12018" width="15" style="2" customWidth="1"/>
    <col min="12019" max="12019" width="45" style="2" bestFit="1" customWidth="1"/>
    <col min="12020" max="12020" width="13.6640625" style="2" customWidth="1"/>
    <col min="12021" max="12021" width="11.33203125" style="2" customWidth="1"/>
    <col min="12022" max="12022" width="11.5" style="2" customWidth="1"/>
    <col min="12023" max="12023" width="21.33203125" style="2" customWidth="1"/>
    <col min="12024" max="12024" width="47" style="2" bestFit="1" customWidth="1"/>
    <col min="12025" max="12266" width="9.33203125" style="2"/>
    <col min="12267" max="12267" width="7" style="2" customWidth="1"/>
    <col min="12268" max="12268" width="68.33203125" style="2" customWidth="1"/>
    <col min="12269" max="12269" width="14.33203125" style="2" bestFit="1" customWidth="1"/>
    <col min="12270" max="12270" width="10.33203125" style="2" customWidth="1"/>
    <col min="12271" max="12273" width="11.6640625" style="2" customWidth="1"/>
    <col min="12274" max="12274" width="15" style="2" customWidth="1"/>
    <col min="12275" max="12275" width="45" style="2" bestFit="1" customWidth="1"/>
    <col min="12276" max="12276" width="13.6640625" style="2" customWidth="1"/>
    <col min="12277" max="12277" width="11.33203125" style="2" customWidth="1"/>
    <col min="12278" max="12278" width="11.5" style="2" customWidth="1"/>
    <col min="12279" max="12279" width="21.33203125" style="2" customWidth="1"/>
    <col min="12280" max="12280" width="47" style="2" bestFit="1" customWidth="1"/>
    <col min="12281" max="12522" width="9.33203125" style="2"/>
    <col min="12523" max="12523" width="7" style="2" customWidth="1"/>
    <col min="12524" max="12524" width="68.33203125" style="2" customWidth="1"/>
    <col min="12525" max="12525" width="14.33203125" style="2" bestFit="1" customWidth="1"/>
    <col min="12526" max="12526" width="10.33203125" style="2" customWidth="1"/>
    <col min="12527" max="12529" width="11.6640625" style="2" customWidth="1"/>
    <col min="12530" max="12530" width="15" style="2" customWidth="1"/>
    <col min="12531" max="12531" width="45" style="2" bestFit="1" customWidth="1"/>
    <col min="12532" max="12532" width="13.6640625" style="2" customWidth="1"/>
    <col min="12533" max="12533" width="11.33203125" style="2" customWidth="1"/>
    <col min="12534" max="12534" width="11.5" style="2" customWidth="1"/>
    <col min="12535" max="12535" width="21.33203125" style="2" customWidth="1"/>
    <col min="12536" max="12536" width="47" style="2" bestFit="1" customWidth="1"/>
    <col min="12537" max="12778" width="9.33203125" style="2"/>
    <col min="12779" max="12779" width="7" style="2" customWidth="1"/>
    <col min="12780" max="12780" width="68.33203125" style="2" customWidth="1"/>
    <col min="12781" max="12781" width="14.33203125" style="2" bestFit="1" customWidth="1"/>
    <col min="12782" max="12782" width="10.33203125" style="2" customWidth="1"/>
    <col min="12783" max="12785" width="11.6640625" style="2" customWidth="1"/>
    <col min="12786" max="12786" width="15" style="2" customWidth="1"/>
    <col min="12787" max="12787" width="45" style="2" bestFit="1" customWidth="1"/>
    <col min="12788" max="12788" width="13.6640625" style="2" customWidth="1"/>
    <col min="12789" max="12789" width="11.33203125" style="2" customWidth="1"/>
    <col min="12790" max="12790" width="11.5" style="2" customWidth="1"/>
    <col min="12791" max="12791" width="21.33203125" style="2" customWidth="1"/>
    <col min="12792" max="12792" width="47" style="2" bestFit="1" customWidth="1"/>
    <col min="12793" max="13034" width="9.33203125" style="2"/>
    <col min="13035" max="13035" width="7" style="2" customWidth="1"/>
    <col min="13036" max="13036" width="68.33203125" style="2" customWidth="1"/>
    <col min="13037" max="13037" width="14.33203125" style="2" bestFit="1" customWidth="1"/>
    <col min="13038" max="13038" width="10.33203125" style="2" customWidth="1"/>
    <col min="13039" max="13041" width="11.6640625" style="2" customWidth="1"/>
    <col min="13042" max="13042" width="15" style="2" customWidth="1"/>
    <col min="13043" max="13043" width="45" style="2" bestFit="1" customWidth="1"/>
    <col min="13044" max="13044" width="13.6640625" style="2" customWidth="1"/>
    <col min="13045" max="13045" width="11.33203125" style="2" customWidth="1"/>
    <col min="13046" max="13046" width="11.5" style="2" customWidth="1"/>
    <col min="13047" max="13047" width="21.33203125" style="2" customWidth="1"/>
    <col min="13048" max="13048" width="47" style="2" bestFit="1" customWidth="1"/>
    <col min="13049" max="13290" width="9.33203125" style="2"/>
    <col min="13291" max="13291" width="7" style="2" customWidth="1"/>
    <col min="13292" max="13292" width="68.33203125" style="2" customWidth="1"/>
    <col min="13293" max="13293" width="14.33203125" style="2" bestFit="1" customWidth="1"/>
    <col min="13294" max="13294" width="10.33203125" style="2" customWidth="1"/>
    <col min="13295" max="13297" width="11.6640625" style="2" customWidth="1"/>
    <col min="13298" max="13298" width="15" style="2" customWidth="1"/>
    <col min="13299" max="13299" width="45" style="2" bestFit="1" customWidth="1"/>
    <col min="13300" max="13300" width="13.6640625" style="2" customWidth="1"/>
    <col min="13301" max="13301" width="11.33203125" style="2" customWidth="1"/>
    <col min="13302" max="13302" width="11.5" style="2" customWidth="1"/>
    <col min="13303" max="13303" width="21.33203125" style="2" customWidth="1"/>
    <col min="13304" max="13304" width="47" style="2" bestFit="1" customWidth="1"/>
    <col min="13305" max="13546" width="9.33203125" style="2"/>
    <col min="13547" max="13547" width="7" style="2" customWidth="1"/>
    <col min="13548" max="13548" width="68.33203125" style="2" customWidth="1"/>
    <col min="13549" max="13549" width="14.33203125" style="2" bestFit="1" customWidth="1"/>
    <col min="13550" max="13550" width="10.33203125" style="2" customWidth="1"/>
    <col min="13551" max="13553" width="11.6640625" style="2" customWidth="1"/>
    <col min="13554" max="13554" width="15" style="2" customWidth="1"/>
    <col min="13555" max="13555" width="45" style="2" bestFit="1" customWidth="1"/>
    <col min="13556" max="13556" width="13.6640625" style="2" customWidth="1"/>
    <col min="13557" max="13557" width="11.33203125" style="2" customWidth="1"/>
    <col min="13558" max="13558" width="11.5" style="2" customWidth="1"/>
    <col min="13559" max="13559" width="21.33203125" style="2" customWidth="1"/>
    <col min="13560" max="13560" width="47" style="2" bestFit="1" customWidth="1"/>
    <col min="13561" max="13802" width="9.33203125" style="2"/>
    <col min="13803" max="13803" width="7" style="2" customWidth="1"/>
    <col min="13804" max="13804" width="68.33203125" style="2" customWidth="1"/>
    <col min="13805" max="13805" width="14.33203125" style="2" bestFit="1" customWidth="1"/>
    <col min="13806" max="13806" width="10.33203125" style="2" customWidth="1"/>
    <col min="13807" max="13809" width="11.6640625" style="2" customWidth="1"/>
    <col min="13810" max="13810" width="15" style="2" customWidth="1"/>
    <col min="13811" max="13811" width="45" style="2" bestFit="1" customWidth="1"/>
    <col min="13812" max="13812" width="13.6640625" style="2" customWidth="1"/>
    <col min="13813" max="13813" width="11.33203125" style="2" customWidth="1"/>
    <col min="13814" max="13814" width="11.5" style="2" customWidth="1"/>
    <col min="13815" max="13815" width="21.33203125" style="2" customWidth="1"/>
    <col min="13816" max="13816" width="47" style="2" bestFit="1" customWidth="1"/>
    <col min="13817" max="14058" width="9.33203125" style="2"/>
    <col min="14059" max="14059" width="7" style="2" customWidth="1"/>
    <col min="14060" max="14060" width="68.33203125" style="2" customWidth="1"/>
    <col min="14061" max="14061" width="14.33203125" style="2" bestFit="1" customWidth="1"/>
    <col min="14062" max="14062" width="10.33203125" style="2" customWidth="1"/>
    <col min="14063" max="14065" width="11.6640625" style="2" customWidth="1"/>
    <col min="14066" max="14066" width="15" style="2" customWidth="1"/>
    <col min="14067" max="14067" width="45" style="2" bestFit="1" customWidth="1"/>
    <col min="14068" max="14068" width="13.6640625" style="2" customWidth="1"/>
    <col min="14069" max="14069" width="11.33203125" style="2" customWidth="1"/>
    <col min="14070" max="14070" width="11.5" style="2" customWidth="1"/>
    <col min="14071" max="14071" width="21.33203125" style="2" customWidth="1"/>
    <col min="14072" max="14072" width="47" style="2" bestFit="1" customWidth="1"/>
    <col min="14073" max="14314" width="9.33203125" style="2"/>
    <col min="14315" max="14315" width="7" style="2" customWidth="1"/>
    <col min="14316" max="14316" width="68.33203125" style="2" customWidth="1"/>
    <col min="14317" max="14317" width="14.33203125" style="2" bestFit="1" customWidth="1"/>
    <col min="14318" max="14318" width="10.33203125" style="2" customWidth="1"/>
    <col min="14319" max="14321" width="11.6640625" style="2" customWidth="1"/>
    <col min="14322" max="14322" width="15" style="2" customWidth="1"/>
    <col min="14323" max="14323" width="45" style="2" bestFit="1" customWidth="1"/>
    <col min="14324" max="14324" width="13.6640625" style="2" customWidth="1"/>
    <col min="14325" max="14325" width="11.33203125" style="2" customWidth="1"/>
    <col min="14326" max="14326" width="11.5" style="2" customWidth="1"/>
    <col min="14327" max="14327" width="21.33203125" style="2" customWidth="1"/>
    <col min="14328" max="14328" width="47" style="2" bestFit="1" customWidth="1"/>
    <col min="14329" max="14570" width="9.33203125" style="2"/>
    <col min="14571" max="14571" width="7" style="2" customWidth="1"/>
    <col min="14572" max="14572" width="68.33203125" style="2" customWidth="1"/>
    <col min="14573" max="14573" width="14.33203125" style="2" bestFit="1" customWidth="1"/>
    <col min="14574" max="14574" width="10.33203125" style="2" customWidth="1"/>
    <col min="14575" max="14577" width="11.6640625" style="2" customWidth="1"/>
    <col min="14578" max="14578" width="15" style="2" customWidth="1"/>
    <col min="14579" max="14579" width="45" style="2" bestFit="1" customWidth="1"/>
    <col min="14580" max="14580" width="13.6640625" style="2" customWidth="1"/>
    <col min="14581" max="14581" width="11.33203125" style="2" customWidth="1"/>
    <col min="14582" max="14582" width="11.5" style="2" customWidth="1"/>
    <col min="14583" max="14583" width="21.33203125" style="2" customWidth="1"/>
    <col min="14584" max="14584" width="47" style="2" bestFit="1" customWidth="1"/>
    <col min="14585" max="14826" width="9.33203125" style="2"/>
    <col min="14827" max="14827" width="7" style="2" customWidth="1"/>
    <col min="14828" max="14828" width="68.33203125" style="2" customWidth="1"/>
    <col min="14829" max="14829" width="14.33203125" style="2" bestFit="1" customWidth="1"/>
    <col min="14830" max="14830" width="10.33203125" style="2" customWidth="1"/>
    <col min="14831" max="14833" width="11.6640625" style="2" customWidth="1"/>
    <col min="14834" max="14834" width="15" style="2" customWidth="1"/>
    <col min="14835" max="14835" width="45" style="2" bestFit="1" customWidth="1"/>
    <col min="14836" max="14836" width="13.6640625" style="2" customWidth="1"/>
    <col min="14837" max="14837" width="11.33203125" style="2" customWidth="1"/>
    <col min="14838" max="14838" width="11.5" style="2" customWidth="1"/>
    <col min="14839" max="14839" width="21.33203125" style="2" customWidth="1"/>
    <col min="14840" max="14840" width="47" style="2" bestFit="1" customWidth="1"/>
    <col min="14841" max="15082" width="9.33203125" style="2"/>
    <col min="15083" max="15083" width="7" style="2" customWidth="1"/>
    <col min="15084" max="15084" width="68.33203125" style="2" customWidth="1"/>
    <col min="15085" max="15085" width="14.33203125" style="2" bestFit="1" customWidth="1"/>
    <col min="15086" max="15086" width="10.33203125" style="2" customWidth="1"/>
    <col min="15087" max="15089" width="11.6640625" style="2" customWidth="1"/>
    <col min="15090" max="15090" width="15" style="2" customWidth="1"/>
    <col min="15091" max="15091" width="45" style="2" bestFit="1" customWidth="1"/>
    <col min="15092" max="15092" width="13.6640625" style="2" customWidth="1"/>
    <col min="15093" max="15093" width="11.33203125" style="2" customWidth="1"/>
    <col min="15094" max="15094" width="11.5" style="2" customWidth="1"/>
    <col min="15095" max="15095" width="21.33203125" style="2" customWidth="1"/>
    <col min="15096" max="15096" width="47" style="2" bestFit="1" customWidth="1"/>
    <col min="15097" max="15338" width="9.33203125" style="2"/>
    <col min="15339" max="15339" width="7" style="2" customWidth="1"/>
    <col min="15340" max="15340" width="68.33203125" style="2" customWidth="1"/>
    <col min="15341" max="15341" width="14.33203125" style="2" bestFit="1" customWidth="1"/>
    <col min="15342" max="15342" width="10.33203125" style="2" customWidth="1"/>
    <col min="15343" max="15345" width="11.6640625" style="2" customWidth="1"/>
    <col min="15346" max="15346" width="15" style="2" customWidth="1"/>
    <col min="15347" max="15347" width="45" style="2" bestFit="1" customWidth="1"/>
    <col min="15348" max="15348" width="13.6640625" style="2" customWidth="1"/>
    <col min="15349" max="15349" width="11.33203125" style="2" customWidth="1"/>
    <col min="15350" max="15350" width="11.5" style="2" customWidth="1"/>
    <col min="15351" max="15351" width="21.33203125" style="2" customWidth="1"/>
    <col min="15352" max="15352" width="47" style="2" bestFit="1" customWidth="1"/>
    <col min="15353" max="15594" width="9.33203125" style="2"/>
    <col min="15595" max="15595" width="7" style="2" customWidth="1"/>
    <col min="15596" max="15596" width="68.33203125" style="2" customWidth="1"/>
    <col min="15597" max="15597" width="14.33203125" style="2" bestFit="1" customWidth="1"/>
    <col min="15598" max="15598" width="10.33203125" style="2" customWidth="1"/>
    <col min="15599" max="15601" width="11.6640625" style="2" customWidth="1"/>
    <col min="15602" max="15602" width="15" style="2" customWidth="1"/>
    <col min="15603" max="15603" width="45" style="2" bestFit="1" customWidth="1"/>
    <col min="15604" max="15604" width="13.6640625" style="2" customWidth="1"/>
    <col min="15605" max="15605" width="11.33203125" style="2" customWidth="1"/>
    <col min="15606" max="15606" width="11.5" style="2" customWidth="1"/>
    <col min="15607" max="15607" width="21.33203125" style="2" customWidth="1"/>
    <col min="15608" max="15608" width="47" style="2" bestFit="1" customWidth="1"/>
    <col min="15609" max="15850" width="9.33203125" style="2"/>
    <col min="15851" max="15851" width="7" style="2" customWidth="1"/>
    <col min="15852" max="15852" width="68.33203125" style="2" customWidth="1"/>
    <col min="15853" max="15853" width="14.33203125" style="2" bestFit="1" customWidth="1"/>
    <col min="15854" max="15854" width="10.33203125" style="2" customWidth="1"/>
    <col min="15855" max="15857" width="11.6640625" style="2" customWidth="1"/>
    <col min="15858" max="15858" width="15" style="2" customWidth="1"/>
    <col min="15859" max="15859" width="45" style="2" bestFit="1" customWidth="1"/>
    <col min="15860" max="15860" width="13.6640625" style="2" customWidth="1"/>
    <col min="15861" max="15861" width="11.33203125" style="2" customWidth="1"/>
    <col min="15862" max="15862" width="11.5" style="2" customWidth="1"/>
    <col min="15863" max="15863" width="21.33203125" style="2" customWidth="1"/>
    <col min="15864" max="15864" width="47" style="2" bestFit="1" customWidth="1"/>
    <col min="15865" max="16106" width="9.33203125" style="2"/>
    <col min="16107" max="16107" width="7" style="2" customWidth="1"/>
    <col min="16108" max="16108" width="68.33203125" style="2" customWidth="1"/>
    <col min="16109" max="16109" width="14.33203125" style="2" bestFit="1" customWidth="1"/>
    <col min="16110" max="16110" width="10.33203125" style="2" customWidth="1"/>
    <col min="16111" max="16113" width="11.6640625" style="2" customWidth="1"/>
    <col min="16114" max="16114" width="15" style="2" customWidth="1"/>
    <col min="16115" max="16115" width="45" style="2" bestFit="1" customWidth="1"/>
    <col min="16116" max="16116" width="13.6640625" style="2" customWidth="1"/>
    <col min="16117" max="16117" width="11.33203125" style="2" customWidth="1"/>
    <col min="16118" max="16118" width="11.5" style="2" customWidth="1"/>
    <col min="16119" max="16119" width="21.33203125" style="2" customWidth="1"/>
    <col min="16120" max="16120" width="47" style="2" bestFit="1" customWidth="1"/>
    <col min="16121" max="16384" width="9.33203125" style="2"/>
  </cols>
  <sheetData>
    <row r="1" spans="1:5" ht="24.75" customHeight="1" thickBot="1">
      <c r="A1" s="180" t="s">
        <v>3</v>
      </c>
      <c r="B1" s="180" t="s">
        <v>4</v>
      </c>
      <c r="C1" s="182" t="s">
        <v>0</v>
      </c>
      <c r="D1" s="65" t="s">
        <v>91</v>
      </c>
      <c r="E1" s="57" t="s">
        <v>85</v>
      </c>
    </row>
    <row r="2" spans="1:5" ht="22.5" customHeight="1" thickBot="1">
      <c r="A2" s="181"/>
      <c r="B2" s="181"/>
      <c r="C2" s="183"/>
      <c r="D2" s="66" t="s">
        <v>5</v>
      </c>
      <c r="E2" s="67" t="s">
        <v>5</v>
      </c>
    </row>
    <row r="3" spans="1:5" s="3" customFormat="1" ht="22.5" customHeight="1">
      <c r="A3" s="37" t="s">
        <v>26</v>
      </c>
      <c r="B3" s="38" t="s">
        <v>25</v>
      </c>
      <c r="C3" s="58">
        <v>1584</v>
      </c>
      <c r="D3" s="58">
        <v>390</v>
      </c>
      <c r="E3" s="63">
        <v>485</v>
      </c>
    </row>
    <row r="4" spans="1:5" s="3" customFormat="1" ht="22.5" customHeight="1">
      <c r="A4" s="37" t="s">
        <v>30</v>
      </c>
      <c r="B4" s="38" t="s">
        <v>29</v>
      </c>
      <c r="C4" s="58">
        <v>90</v>
      </c>
      <c r="D4" s="58">
        <v>825</v>
      </c>
      <c r="E4" s="63">
        <v>8931</v>
      </c>
    </row>
    <row r="5" spans="1:5" s="3" customFormat="1" ht="22.5" customHeight="1">
      <c r="A5" s="51" t="s">
        <v>33</v>
      </c>
      <c r="B5" s="38" t="s">
        <v>25</v>
      </c>
      <c r="C5" s="58">
        <v>40</v>
      </c>
      <c r="D5" s="58">
        <v>99</v>
      </c>
      <c r="E5" s="63">
        <v>186</v>
      </c>
    </row>
    <row r="6" spans="1:5" s="3" customFormat="1" ht="22.5" customHeight="1">
      <c r="A6" s="59" t="s">
        <v>38</v>
      </c>
      <c r="B6" s="60" t="s">
        <v>39</v>
      </c>
      <c r="C6" s="61">
        <v>155.43</v>
      </c>
      <c r="D6" s="58">
        <v>42</v>
      </c>
      <c r="E6" s="63">
        <v>52</v>
      </c>
    </row>
    <row r="7" spans="1:5" s="3" customFormat="1" ht="22.5" customHeight="1">
      <c r="A7" s="47" t="s">
        <v>42</v>
      </c>
      <c r="B7" s="48" t="s">
        <v>35</v>
      </c>
      <c r="C7" s="62">
        <v>3</v>
      </c>
      <c r="D7" s="58">
        <v>1300</v>
      </c>
      <c r="E7" s="63">
        <v>1485</v>
      </c>
    </row>
    <row r="8" spans="1:5" s="3" customFormat="1" ht="22.5" customHeight="1">
      <c r="A8" s="47" t="s">
        <v>43</v>
      </c>
      <c r="B8" s="48" t="s">
        <v>35</v>
      </c>
      <c r="C8" s="62">
        <v>16</v>
      </c>
      <c r="D8" s="58">
        <v>4906</v>
      </c>
      <c r="E8" s="63">
        <v>5175</v>
      </c>
    </row>
    <row r="9" spans="1:5" s="3" customFormat="1" ht="22.5" customHeight="1">
      <c r="A9" s="47" t="s">
        <v>44</v>
      </c>
      <c r="B9" s="48" t="s">
        <v>35</v>
      </c>
      <c r="C9" s="62">
        <v>6</v>
      </c>
      <c r="D9" s="58">
        <v>2900</v>
      </c>
      <c r="E9" s="63">
        <v>3354</v>
      </c>
    </row>
    <row r="10" spans="1:5" s="3" customFormat="1" ht="22.5" customHeight="1">
      <c r="A10" s="47" t="s">
        <v>45</v>
      </c>
      <c r="B10" s="48" t="s">
        <v>35</v>
      </c>
      <c r="C10" s="62">
        <v>7</v>
      </c>
      <c r="D10" s="58">
        <v>295</v>
      </c>
      <c r="E10" s="63">
        <v>377</v>
      </c>
    </row>
    <row r="11" spans="1:5" s="3" customFormat="1" ht="22.5" customHeight="1">
      <c r="A11" s="47" t="s">
        <v>48</v>
      </c>
      <c r="B11" s="48" t="s">
        <v>35</v>
      </c>
      <c r="C11" s="62">
        <v>6</v>
      </c>
      <c r="D11" s="58">
        <v>9300</v>
      </c>
      <c r="E11" s="63">
        <v>11308</v>
      </c>
    </row>
    <row r="12" spans="1:5" s="3" customFormat="1" ht="22.5" customHeight="1">
      <c r="A12" s="47" t="s">
        <v>50</v>
      </c>
      <c r="B12" s="48" t="s">
        <v>35</v>
      </c>
      <c r="C12" s="62">
        <v>2</v>
      </c>
      <c r="D12" s="58">
        <v>10045</v>
      </c>
      <c r="E12" s="63">
        <v>10494</v>
      </c>
    </row>
    <row r="13" spans="1:5" s="3" customFormat="1" ht="22.5" customHeight="1">
      <c r="A13" s="47" t="s">
        <v>51</v>
      </c>
      <c r="B13" s="48" t="s">
        <v>35</v>
      </c>
      <c r="C13" s="62">
        <v>1</v>
      </c>
      <c r="D13" s="58">
        <v>2898</v>
      </c>
      <c r="E13" s="63">
        <v>3114</v>
      </c>
    </row>
    <row r="14" spans="1:5" s="3" customFormat="1" ht="22.5" customHeight="1">
      <c r="A14" s="47" t="s">
        <v>52</v>
      </c>
      <c r="B14" s="48" t="s">
        <v>35</v>
      </c>
      <c r="C14" s="62">
        <v>1</v>
      </c>
      <c r="D14" s="58">
        <v>6600</v>
      </c>
      <c r="E14" s="63">
        <v>7666</v>
      </c>
    </row>
    <row r="15" spans="1:5" s="3" customFormat="1" ht="22.5" customHeight="1">
      <c r="A15" s="47" t="s">
        <v>45</v>
      </c>
      <c r="B15" s="48" t="s">
        <v>35</v>
      </c>
      <c r="C15" s="62">
        <v>2</v>
      </c>
      <c r="D15" s="58">
        <v>295</v>
      </c>
      <c r="E15" s="63">
        <f>E10</f>
        <v>377</v>
      </c>
    </row>
    <row r="16" spans="1:5" s="3" customFormat="1" ht="22.5" customHeight="1">
      <c r="A16" s="47" t="s">
        <v>48</v>
      </c>
      <c r="B16" s="48" t="s">
        <v>35</v>
      </c>
      <c r="C16" s="62">
        <v>1</v>
      </c>
      <c r="D16" s="58">
        <v>9300</v>
      </c>
      <c r="E16" s="63">
        <f>E11</f>
        <v>11308</v>
      </c>
    </row>
    <row r="17" spans="1:5" s="3" customFormat="1" ht="22.5" customHeight="1">
      <c r="A17" s="59" t="s">
        <v>55</v>
      </c>
      <c r="B17" s="48" t="s">
        <v>35</v>
      </c>
      <c r="C17" s="60">
        <v>6</v>
      </c>
      <c r="D17" s="58">
        <v>4600</v>
      </c>
      <c r="E17" s="63">
        <v>5500</v>
      </c>
    </row>
    <row r="18" spans="1:5" s="3" customFormat="1" ht="22.5" customHeight="1">
      <c r="A18" s="59" t="s">
        <v>56</v>
      </c>
      <c r="B18" s="48" t="s">
        <v>35</v>
      </c>
      <c r="C18" s="60">
        <v>1</v>
      </c>
      <c r="D18" s="58">
        <v>5800</v>
      </c>
      <c r="E18" s="63">
        <v>6500</v>
      </c>
    </row>
    <row r="19" spans="1:5" s="3" customFormat="1" ht="22.5" customHeight="1">
      <c r="A19" s="59" t="s">
        <v>59</v>
      </c>
      <c r="B19" s="48" t="s">
        <v>35</v>
      </c>
      <c r="C19" s="60">
        <v>3</v>
      </c>
      <c r="D19" s="58">
        <v>2110</v>
      </c>
      <c r="E19" s="63">
        <v>2500</v>
      </c>
    </row>
    <row r="20" spans="1:5" s="3" customFormat="1" ht="22.5" customHeight="1">
      <c r="A20" s="59" t="s">
        <v>60</v>
      </c>
      <c r="B20" s="48" t="s">
        <v>35</v>
      </c>
      <c r="C20" s="60">
        <v>3</v>
      </c>
      <c r="D20" s="58">
        <v>2780</v>
      </c>
      <c r="E20" s="63">
        <v>2500</v>
      </c>
    </row>
    <row r="21" spans="1:5" s="3" customFormat="1" ht="22.5" customHeight="1">
      <c r="A21" s="47" t="s">
        <v>64</v>
      </c>
      <c r="B21" s="48" t="s">
        <v>35</v>
      </c>
      <c r="C21" s="62">
        <v>2</v>
      </c>
      <c r="D21" s="58">
        <v>801</v>
      </c>
      <c r="E21" s="63">
        <v>1100</v>
      </c>
    </row>
    <row r="22" spans="1:5" s="3" customFormat="1" ht="22.5" customHeight="1">
      <c r="A22" s="47" t="s">
        <v>65</v>
      </c>
      <c r="B22" s="48" t="s">
        <v>35</v>
      </c>
      <c r="C22" s="62">
        <v>2</v>
      </c>
      <c r="D22" s="58">
        <v>223</v>
      </c>
      <c r="E22" s="63">
        <v>167</v>
      </c>
    </row>
    <row r="23" spans="1:5" s="3" customFormat="1" ht="22.5" customHeight="1">
      <c r="A23" s="47" t="s">
        <v>66</v>
      </c>
      <c r="B23" s="48" t="s">
        <v>35</v>
      </c>
      <c r="C23" s="62">
        <v>1</v>
      </c>
      <c r="D23" s="58">
        <v>8860</v>
      </c>
      <c r="E23" s="63">
        <v>1800</v>
      </c>
    </row>
    <row r="24" spans="1:5" s="3" customFormat="1" ht="22.5" customHeight="1">
      <c r="A24" s="47" t="s">
        <v>67</v>
      </c>
      <c r="B24" s="48" t="s">
        <v>35</v>
      </c>
      <c r="C24" s="62">
        <v>2</v>
      </c>
      <c r="D24" s="58">
        <v>72000</v>
      </c>
      <c r="E24" s="63">
        <v>3000</v>
      </c>
    </row>
    <row r="25" spans="1:5" s="3" customFormat="1" ht="22.5" customHeight="1">
      <c r="A25" s="47" t="s">
        <v>68</v>
      </c>
      <c r="B25" s="48" t="s">
        <v>35</v>
      </c>
      <c r="C25" s="62">
        <v>2</v>
      </c>
      <c r="D25" s="58">
        <v>4980</v>
      </c>
      <c r="E25" s="63">
        <v>6462</v>
      </c>
    </row>
    <row r="26" spans="1:5" s="3" customFormat="1" ht="22.5" customHeight="1">
      <c r="A26" s="47" t="s">
        <v>69</v>
      </c>
      <c r="B26" s="48" t="s">
        <v>35</v>
      </c>
      <c r="C26" s="62">
        <v>2</v>
      </c>
      <c r="D26" s="58">
        <v>1400</v>
      </c>
      <c r="E26" s="63">
        <v>1670</v>
      </c>
    </row>
    <row r="27" spans="1:5" s="3" customFormat="1" ht="22.5" customHeight="1">
      <c r="A27" s="47" t="s">
        <v>70</v>
      </c>
      <c r="B27" s="48" t="s">
        <v>35</v>
      </c>
      <c r="C27" s="62">
        <v>9</v>
      </c>
      <c r="D27" s="58">
        <v>6256</v>
      </c>
      <c r="E27" s="63">
        <v>5900</v>
      </c>
    </row>
    <row r="28" spans="1:5" s="3" customFormat="1" ht="22.5" customHeight="1">
      <c r="A28" s="47" t="s">
        <v>71</v>
      </c>
      <c r="B28" s="48" t="s">
        <v>35</v>
      </c>
      <c r="C28" s="62">
        <v>2</v>
      </c>
      <c r="D28" s="58">
        <v>19100</v>
      </c>
      <c r="E28" s="63">
        <v>15106</v>
      </c>
    </row>
    <row r="29" spans="1:5" s="3" customFormat="1" ht="22.5" customHeight="1">
      <c r="A29" s="47" t="s">
        <v>72</v>
      </c>
      <c r="B29" s="48" t="s">
        <v>35</v>
      </c>
      <c r="C29" s="62">
        <v>2</v>
      </c>
      <c r="D29" s="58">
        <v>720</v>
      </c>
      <c r="E29" s="63">
        <v>620</v>
      </c>
    </row>
    <row r="30" spans="1:5" s="3" customFormat="1" ht="22.5" customHeight="1">
      <c r="A30" s="47" t="s">
        <v>73</v>
      </c>
      <c r="B30" s="48" t="s">
        <v>35</v>
      </c>
      <c r="C30" s="62">
        <v>1</v>
      </c>
      <c r="D30" s="58">
        <v>860</v>
      </c>
      <c r="E30" s="63">
        <v>3042</v>
      </c>
    </row>
    <row r="31" spans="1:5" s="3" customFormat="1" ht="22.5" customHeight="1">
      <c r="A31" s="47" t="s">
        <v>74</v>
      </c>
      <c r="B31" s="48" t="s">
        <v>35</v>
      </c>
      <c r="C31" s="62">
        <v>1</v>
      </c>
      <c r="D31" s="58">
        <v>876</v>
      </c>
      <c r="E31" s="63">
        <v>992</v>
      </c>
    </row>
    <row r="32" spans="1:5" s="3" customFormat="1" ht="22.5" customHeight="1">
      <c r="A32" s="47" t="s">
        <v>75</v>
      </c>
      <c r="B32" s="48" t="s">
        <v>35</v>
      </c>
      <c r="C32" s="62">
        <v>1</v>
      </c>
      <c r="D32" s="58">
        <v>222</v>
      </c>
      <c r="E32" s="63">
        <v>347</v>
      </c>
    </row>
    <row r="33" spans="1:16120" s="3" customFormat="1" ht="22.5" customHeight="1">
      <c r="A33" s="47" t="s">
        <v>76</v>
      </c>
      <c r="B33" s="48" t="s">
        <v>35</v>
      </c>
      <c r="C33" s="62">
        <v>2</v>
      </c>
      <c r="D33" s="58">
        <v>730</v>
      </c>
      <c r="E33" s="63">
        <v>940</v>
      </c>
    </row>
    <row r="34" spans="1:16120" s="3" customFormat="1" ht="22.5" customHeight="1">
      <c r="A34" s="47" t="s">
        <v>77</v>
      </c>
      <c r="B34" s="48" t="s">
        <v>35</v>
      </c>
      <c r="C34" s="62">
        <v>20</v>
      </c>
      <c r="D34" s="58">
        <v>440</v>
      </c>
      <c r="E34" s="63">
        <v>567</v>
      </c>
    </row>
    <row r="35" spans="1:16120" s="3" customFormat="1" ht="22.5" customHeight="1">
      <c r="A35" s="47" t="s">
        <v>78</v>
      </c>
      <c r="B35" s="48" t="s">
        <v>35</v>
      </c>
      <c r="C35" s="62">
        <v>2</v>
      </c>
      <c r="D35" s="58">
        <v>570</v>
      </c>
      <c r="E35" s="63">
        <v>820</v>
      </c>
    </row>
    <row r="36" spans="1:16120" s="3" customFormat="1" ht="22.5" customHeight="1">
      <c r="A36" s="47" t="s">
        <v>79</v>
      </c>
      <c r="B36" s="48" t="s">
        <v>35</v>
      </c>
      <c r="C36" s="62">
        <v>20</v>
      </c>
      <c r="D36" s="58">
        <v>175</v>
      </c>
      <c r="E36" s="63">
        <v>519</v>
      </c>
    </row>
    <row r="37" spans="1:16120" s="3" customFormat="1" ht="22.5" customHeight="1">
      <c r="A37" s="47" t="s">
        <v>80</v>
      </c>
      <c r="B37" s="48" t="s">
        <v>35</v>
      </c>
      <c r="C37" s="62">
        <v>2</v>
      </c>
      <c r="D37" s="58">
        <v>228</v>
      </c>
      <c r="E37" s="63">
        <v>250</v>
      </c>
    </row>
    <row r="38" spans="1:16120" s="3" customFormat="1" ht="22.5" customHeight="1">
      <c r="A38" s="47" t="s">
        <v>81</v>
      </c>
      <c r="B38" s="48" t="s">
        <v>35</v>
      </c>
      <c r="C38" s="62">
        <v>2</v>
      </c>
      <c r="D38" s="58">
        <v>318</v>
      </c>
      <c r="E38" s="63">
        <v>400</v>
      </c>
    </row>
    <row r="39" spans="1:16120" s="3" customFormat="1" ht="22.5" customHeight="1">
      <c r="A39" s="47" t="s">
        <v>82</v>
      </c>
      <c r="B39" s="48" t="s">
        <v>35</v>
      </c>
      <c r="C39" s="62">
        <v>2</v>
      </c>
      <c r="D39" s="58">
        <v>630</v>
      </c>
      <c r="E39" s="63">
        <v>171</v>
      </c>
    </row>
    <row r="40" spans="1:16120" ht="22.5" customHeight="1">
      <c r="A40" s="59" t="s">
        <v>83</v>
      </c>
      <c r="B40" s="60" t="s">
        <v>1</v>
      </c>
      <c r="C40" s="60">
        <v>3</v>
      </c>
      <c r="D40" s="64" t="s">
        <v>92</v>
      </c>
      <c r="E40" s="64">
        <v>29250</v>
      </c>
    </row>
    <row r="41" spans="1:16120" ht="22.5" customHeight="1">
      <c r="A41" s="59" t="s">
        <v>84</v>
      </c>
      <c r="B41" s="60" t="s">
        <v>1</v>
      </c>
      <c r="C41" s="60">
        <v>1</v>
      </c>
      <c r="D41" s="64" t="s">
        <v>92</v>
      </c>
      <c r="E41" s="64">
        <v>15000</v>
      </c>
    </row>
    <row r="42" spans="1:16120" s="22" customFormat="1">
      <c r="A42" s="2"/>
      <c r="D42" s="19"/>
      <c r="E42" s="2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</row>
    <row r="43" spans="1:16120" s="22" customFormat="1">
      <c r="A43" s="2"/>
      <c r="B43" s="25"/>
      <c r="D43" s="19"/>
      <c r="E43" s="2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</row>
  </sheetData>
  <mergeCells count="3">
    <mergeCell ref="B1:B2"/>
    <mergeCell ref="C1:C2"/>
    <mergeCell ref="A1:A2"/>
  </mergeCells>
  <conditionalFormatting sqref="D3:E3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:E4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:E5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E6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7:E7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:E8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:E9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:E10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1:E11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2:E12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3:E13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4:E14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E15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:E16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7:E17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8:E1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9:E19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0:E20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1:E21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2:E22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3:E23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4:E24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5:E2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6:E26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7:E27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8:E28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9:E2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0:E3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1:E3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2:E3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3:E33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4:E3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5:E3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6:E3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7:E3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8:E3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9:E3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Рутс</vt:lpstr>
      <vt:lpstr>Порівняння роботи</vt:lpstr>
      <vt:lpstr>Порівняння матеріали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Білик Маргарита Анатоліївна</dc:creator>
  <cp:lastModifiedBy>Igor V</cp:lastModifiedBy>
  <cp:lastPrinted>2025-04-08T13:57:51Z</cp:lastPrinted>
  <dcterms:created xsi:type="dcterms:W3CDTF">2022-09-15T10:17:48Z</dcterms:created>
  <dcterms:modified xsi:type="dcterms:W3CDTF">2025-05-12T12:47:10Z</dcterms:modified>
</cp:coreProperties>
</file>