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19200" windowHeight="7185" tabRatio="542"/>
  </bookViews>
  <sheets>
    <sheet name="ЗБІРНА" sheetId="13" r:id="rId1"/>
  </sheets>
  <calcPr calcId="162913"/>
</workbook>
</file>

<file path=xl/calcChain.xml><?xml version="1.0" encoding="utf-8"?>
<calcChain xmlns="http://schemas.openxmlformats.org/spreadsheetml/2006/main">
  <c r="F15" i="13" l="1"/>
  <c r="F16" i="13"/>
  <c r="F17" i="13"/>
  <c r="F20" i="13"/>
  <c r="F21" i="13"/>
  <c r="F22" i="13"/>
  <c r="F24" i="13"/>
  <c r="F25" i="13"/>
  <c r="F27" i="13"/>
  <c r="F34" i="13"/>
  <c r="F37" i="13"/>
  <c r="F38" i="13"/>
  <c r="F40" i="13"/>
  <c r="F41" i="13"/>
  <c r="F46" i="13"/>
  <c r="F50" i="13"/>
  <c r="F51" i="13"/>
  <c r="F54" i="13"/>
  <c r="F56" i="13"/>
  <c r="F58" i="13"/>
  <c r="F63" i="13"/>
  <c r="F68" i="13"/>
  <c r="F69" i="13"/>
  <c r="F70" i="13"/>
  <c r="F74" i="13"/>
  <c r="F75" i="13"/>
  <c r="F76" i="13"/>
  <c r="F78" i="13"/>
  <c r="F79" i="13"/>
  <c r="F81" i="13"/>
  <c r="F88" i="13"/>
  <c r="F92" i="13"/>
  <c r="F94" i="13"/>
  <c r="F96" i="13"/>
  <c r="F97" i="13"/>
  <c r="F98" i="13"/>
  <c r="F99" i="13"/>
  <c r="F104" i="13"/>
  <c r="F108" i="13"/>
  <c r="F109" i="13"/>
  <c r="F112" i="13"/>
  <c r="F114" i="13"/>
  <c r="F116" i="13"/>
  <c r="F120" i="13"/>
  <c r="F125" i="13"/>
  <c r="F130" i="13"/>
  <c r="F131" i="13"/>
  <c r="F132" i="13"/>
  <c r="F133" i="13"/>
  <c r="F137" i="13"/>
  <c r="F138" i="13"/>
  <c r="F139" i="13"/>
  <c r="F141" i="13"/>
  <c r="F142" i="13"/>
  <c r="F144" i="13"/>
  <c r="F151" i="13"/>
  <c r="F155" i="13"/>
  <c r="F157" i="13"/>
  <c r="F158" i="13"/>
  <c r="F159" i="13"/>
  <c r="F161" i="13"/>
  <c r="F162" i="13"/>
  <c r="F167" i="13"/>
  <c r="F171" i="13"/>
  <c r="F172" i="13"/>
  <c r="F175" i="13"/>
  <c r="F177" i="13"/>
  <c r="F179" i="13"/>
  <c r="F184" i="13"/>
  <c r="F185" i="13"/>
  <c r="F186" i="13"/>
  <c r="F187" i="13"/>
  <c r="F188" i="13"/>
  <c r="F189" i="13"/>
  <c r="F191" i="13"/>
  <c r="F198" i="13"/>
  <c r="F202" i="13"/>
  <c r="F204" i="13"/>
  <c r="F206" i="13"/>
  <c r="F208" i="13"/>
  <c r="F209" i="13"/>
  <c r="F211" i="13"/>
  <c r="F212" i="13"/>
  <c r="F216" i="13"/>
  <c r="F218" i="13"/>
  <c r="F220" i="13"/>
  <c r="F223" i="13"/>
  <c r="F225" i="13"/>
  <c r="F227" i="13"/>
  <c r="F10" i="13"/>
  <c r="F232" i="13" l="1"/>
  <c r="J74" i="13"/>
  <c r="J216" i="13"/>
  <c r="J204" i="13"/>
  <c r="J157" i="13"/>
  <c r="J171" i="13"/>
  <c r="J175" i="13"/>
  <c r="J112" i="13"/>
  <c r="I158" i="13"/>
  <c r="J158" i="13" s="1"/>
  <c r="I96" i="13"/>
  <c r="J96" i="13"/>
  <c r="J98" i="13"/>
  <c r="J94" i="13"/>
  <c r="J108" i="13"/>
  <c r="J54" i="13"/>
  <c r="J50" i="13"/>
  <c r="I37" i="13"/>
  <c r="J37" i="13" s="1"/>
  <c r="J228" i="13"/>
  <c r="J227" i="13"/>
  <c r="J226" i="13"/>
  <c r="J225" i="13"/>
  <c r="J223" i="13"/>
  <c r="J190" i="13"/>
  <c r="J185" i="13"/>
  <c r="J184" i="13"/>
  <c r="J148" i="13"/>
  <c r="J147" i="13"/>
  <c r="J146" i="13"/>
  <c r="J145" i="13"/>
  <c r="J144" i="13"/>
  <c r="J143" i="13"/>
  <c r="J142" i="13"/>
  <c r="J141" i="13"/>
  <c r="J140" i="13"/>
  <c r="J139" i="13"/>
  <c r="J138" i="13"/>
  <c r="J137" i="13"/>
  <c r="J132" i="13"/>
  <c r="J131" i="13"/>
  <c r="J85" i="13"/>
  <c r="J84" i="13"/>
  <c r="J83" i="13"/>
  <c r="J82" i="13"/>
  <c r="J81" i="13"/>
  <c r="J80" i="13"/>
  <c r="J79" i="13"/>
  <c r="J78" i="13"/>
  <c r="J77" i="13"/>
  <c r="J76" i="13"/>
  <c r="J75" i="13"/>
  <c r="J69" i="13"/>
  <c r="J68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224" i="13"/>
  <c r="J220" i="13"/>
  <c r="J219" i="13"/>
  <c r="J218" i="13"/>
  <c r="J217" i="13"/>
  <c r="J213" i="13"/>
  <c r="J212" i="13"/>
  <c r="J211" i="13"/>
  <c r="J210" i="13"/>
  <c r="J209" i="13"/>
  <c r="J208" i="13"/>
  <c r="J207" i="13"/>
  <c r="J206" i="13"/>
  <c r="J205" i="13"/>
  <c r="J203" i="13"/>
  <c r="J192" i="13"/>
  <c r="J193" i="13"/>
  <c r="J194" i="13"/>
  <c r="J195" i="13"/>
  <c r="J191" i="13"/>
  <c r="J189" i="13"/>
  <c r="J188" i="13"/>
  <c r="J187" i="13"/>
  <c r="J186" i="13"/>
  <c r="J179" i="13"/>
  <c r="J178" i="13"/>
  <c r="J177" i="13"/>
  <c r="J176" i="13"/>
  <c r="J173" i="13"/>
  <c r="J174" i="13"/>
  <c r="J172" i="13"/>
  <c r="J168" i="13"/>
  <c r="J167" i="13"/>
  <c r="J163" i="13"/>
  <c r="J164" i="13"/>
  <c r="J165" i="13"/>
  <c r="J166" i="13"/>
  <c r="J162" i="13"/>
  <c r="J161" i="13"/>
  <c r="J160" i="13"/>
  <c r="J130" i="13"/>
  <c r="J126" i="13"/>
  <c r="J127" i="13"/>
  <c r="J128" i="13"/>
  <c r="J129" i="13"/>
  <c r="J125" i="13"/>
  <c r="J121" i="13"/>
  <c r="J122" i="13"/>
  <c r="J123" i="13"/>
  <c r="J124" i="13"/>
  <c r="J120" i="13"/>
  <c r="J116" i="13"/>
  <c r="J115" i="13"/>
  <c r="J114" i="13"/>
  <c r="J113" i="13"/>
  <c r="J110" i="13"/>
  <c r="J111" i="13"/>
  <c r="J109" i="13"/>
  <c r="J105" i="13"/>
  <c r="J104" i="13"/>
  <c r="J100" i="13"/>
  <c r="J101" i="13"/>
  <c r="J102" i="13"/>
  <c r="J103" i="13"/>
  <c r="J99" i="13"/>
  <c r="J95" i="13"/>
  <c r="J67" i="13"/>
  <c r="J64" i="13"/>
  <c r="J65" i="13"/>
  <c r="J66" i="13"/>
  <c r="J63" i="13"/>
  <c r="J58" i="13"/>
  <c r="J16" i="13"/>
  <c r="J15" i="13"/>
  <c r="J11" i="13"/>
  <c r="J12" i="13"/>
  <c r="J13" i="13"/>
  <c r="J14" i="13"/>
  <c r="J202" i="13"/>
  <c r="J198" i="13"/>
  <c r="J159" i="13"/>
  <c r="J156" i="13"/>
  <c r="J155" i="13"/>
  <c r="J151" i="13"/>
  <c r="J97" i="13"/>
  <c r="J93" i="13"/>
  <c r="J92" i="13"/>
  <c r="J88" i="13"/>
  <c r="J57" i="13"/>
  <c r="J56" i="13"/>
  <c r="J55" i="13"/>
  <c r="J53" i="13"/>
  <c r="J52" i="13"/>
  <c r="J51" i="13"/>
  <c r="J47" i="13"/>
  <c r="J46" i="13"/>
  <c r="J45" i="13"/>
  <c r="J44" i="13"/>
  <c r="J43" i="13"/>
  <c r="J42" i="13"/>
  <c r="J41" i="13"/>
  <c r="J40" i="13"/>
  <c r="J39" i="13"/>
  <c r="J38" i="13"/>
  <c r="J34" i="13"/>
  <c r="J10" i="13"/>
  <c r="L231" i="13" l="1"/>
</calcChain>
</file>

<file path=xl/sharedStrings.xml><?xml version="1.0" encoding="utf-8"?>
<sst xmlns="http://schemas.openxmlformats.org/spreadsheetml/2006/main" count="554" uniqueCount="107">
  <si>
    <t>№
п/п</t>
  </si>
  <si>
    <t xml:space="preserve"> 
Найменування робіт та витрат
 </t>
  </si>
  <si>
    <t>Одиниця
виміру</t>
  </si>
  <si>
    <t xml:space="preserve">  Кількість</t>
  </si>
  <si>
    <t>Роздiл 1. Перегородки</t>
  </si>
  <si>
    <t>Улаштування перегородок з газобетонних блоків
товщиною 100 мм при висоті поверху до 4 м</t>
  </si>
  <si>
    <t xml:space="preserve">  м2</t>
  </si>
  <si>
    <t>Армування мурування стін та інших конструкцій</t>
  </si>
  <si>
    <t xml:space="preserve">  т</t>
  </si>
  <si>
    <t>Виготовлення перемичок</t>
  </si>
  <si>
    <t>Роздiл 2. Підлоги(102-112,114)</t>
  </si>
  <si>
    <t>Улаштування першого шару обклеювальної
гідроізоляції рулонними матеріалами на мастиці</t>
  </si>
  <si>
    <t>Утеплення підоги плитами із екструдованого
пінополістиролу 80 мм</t>
  </si>
  <si>
    <t>Улаштування цементної стяжки товщиною 20 мм по
бетонній основі площею понад 20 м2</t>
  </si>
  <si>
    <t>Армування стяжки дротяною сіткою</t>
  </si>
  <si>
    <t>Улаштування покриття з керамогранітних плиток Грес
300х300 Модель 0070. Заповнювач швів Cerezit СЕ40
для вологих приміщень</t>
  </si>
  <si>
    <t>Роздiл 3. Стеля(102,103,107,108,112)</t>
  </si>
  <si>
    <t>Роздiл 4. Стіни(102,103,107,108,112)</t>
  </si>
  <si>
    <t>Поліпшене штукатурення поверхонь стін всередені
будівлі цементно-вапняним або цементним розчином
по каменю та бетону</t>
  </si>
  <si>
    <t>Шпаклювання стін мінеральною шпаклівкою</t>
  </si>
  <si>
    <t>Поліпшене фарбування полівінілацетатними
водоемульсійними сумішами стін по збірних
конструкціях, підготовлених під фарбування</t>
  </si>
  <si>
    <t>Облицювання поверхонь стін керамічними плитками на
розчині із сухої клеючої суміші, число плиток в 1 м2
понад 7 до 12 шт</t>
  </si>
  <si>
    <t xml:space="preserve">  м</t>
  </si>
  <si>
    <t>Роздiл 5. Укоси(102,103,107,108,112)</t>
  </si>
  <si>
    <t>Штукатурення плоских поверхонь віконних та дверних
укосів по бетону та каменю</t>
  </si>
  <si>
    <t>Високоякісне штукатурення укосів гіпсовими сумішами</t>
  </si>
  <si>
    <t>Улаштування натяжної стелі з улаштуванням  стельового плінтусу</t>
  </si>
  <si>
    <t>Роздiл 2. Підлоги</t>
  </si>
  <si>
    <t>Роздiл 3. Стеля</t>
  </si>
  <si>
    <t>Роздiл 4. Стіни</t>
  </si>
  <si>
    <t>Армування сіткою скловолокнистою</t>
  </si>
  <si>
    <t>Заповнення каркасів стін мінераловатними плитами при товщині заповнення 100 мм</t>
  </si>
  <si>
    <t>Роздiл 1. Підлоги</t>
  </si>
  <si>
    <t>Роздiл 2. Стеля</t>
  </si>
  <si>
    <t>Роздiл 3. Стіни</t>
  </si>
  <si>
    <t>Гладке облицювання плитками керамічними
глазурованими стін, стовпів, пілястрів і укосів</t>
  </si>
  <si>
    <t>Улаштування плінтусів керамічних 
(h=70mm)</t>
  </si>
  <si>
    <t>Перелік матеріалів</t>
  </si>
  <si>
    <t>Норма витрат</t>
  </si>
  <si>
    <t>Кількість</t>
  </si>
  <si>
    <t>Газобетонні блоки</t>
  </si>
  <si>
    <t>м3</t>
  </si>
  <si>
    <t>Суміш для укладання газобетонних блоків Siltek M-2</t>
  </si>
  <si>
    <t>кг.</t>
  </si>
  <si>
    <t>Піна будівельна монтажна</t>
  </si>
  <si>
    <t>л</t>
  </si>
  <si>
    <t>Руберойд підкладний з пиловидною засипкою РПП-300Б</t>
  </si>
  <si>
    <t>м2</t>
  </si>
  <si>
    <t>Кріплення анкерні</t>
  </si>
  <si>
    <t>т</t>
  </si>
  <si>
    <t>Сітка зварна кладочна 50*50*3 мм,</t>
  </si>
  <si>
    <t>Монтаж перемичокм</t>
  </si>
  <si>
    <t>металопрокат</t>
  </si>
  <si>
    <t>Пінополістирол екструдований товщиною 80мм</t>
  </si>
  <si>
    <t>Клей для OSB  ADESIVER RE 400 PLUS</t>
  </si>
  <si>
    <t>Розчин готовий цементний</t>
  </si>
  <si>
    <t>м3,</t>
  </si>
  <si>
    <t>Сітка дротяна 100*100 мм.40</t>
  </si>
  <si>
    <t>Пластмасові фіксатори для арматури</t>
  </si>
  <si>
    <t>шт.</t>
  </si>
  <si>
    <t>Плитка для підлоги керамограніт Атем ZULU GRCM S 600x600 </t>
  </si>
  <si>
    <t>Ґрунтовка глибокого проникнення</t>
  </si>
  <si>
    <t>Клеюча суміш для керамічної плитки 
на цементній основі</t>
  </si>
  <si>
    <t>кг</t>
  </si>
  <si>
    <t>Затирка для швів</t>
  </si>
  <si>
    <t xml:space="preserve">Хрестики для плитки Topex 3 мм </t>
  </si>
  <si>
    <t>Натяжні стелі</t>
  </si>
  <si>
    <t>комп.</t>
  </si>
  <si>
    <t xml:space="preserve"> Шпаклівка полімерцементна армована СТ29, </t>
  </si>
  <si>
    <t>Фарба латексна водоемульсійна</t>
  </si>
  <si>
    <t>Плитки плінтусні</t>
  </si>
  <si>
    <t>м</t>
  </si>
  <si>
    <t xml:space="preserve">Плитка для  стін  керамограніт Атем </t>
  </si>
  <si>
    <t>Високоякісне штукатурення стін по сітці</t>
  </si>
  <si>
    <t>Армуюча лугостійка склосітка</t>
  </si>
  <si>
    <t>Роздiл 5. Укоси</t>
  </si>
  <si>
    <t>Izovat 100 LR</t>
  </si>
  <si>
    <t>М3</t>
  </si>
  <si>
    <t>Монтаж сендвіч-панелей дахових  PIR-140</t>
  </si>
  <si>
    <t>Саморіз зі свердлом по металу  6,3x175 мм</t>
  </si>
  <si>
    <t xml:space="preserve">Монтаж металообробки сендвіч-панелей </t>
  </si>
  <si>
    <t>Саморіз покрівельний 4,8x35 мм</t>
  </si>
  <si>
    <t>шт</t>
  </si>
  <si>
    <t>Монтаж металообробки (кутова панель анутрвшня)</t>
  </si>
  <si>
    <t>Панель металообробки</t>
  </si>
  <si>
    <t>Кутова панель анутрвшня</t>
  </si>
  <si>
    <t>Облицювання поверхонь стін керамічними плитками нарозчині із сухої клеючої суміші, число плиток в 1 м2
понад 7 до 12 шт</t>
  </si>
  <si>
    <t>Договірна ціна</t>
  </si>
  <si>
    <t>Аренда автокрана</t>
  </si>
  <si>
    <t>Аренда автовишки</t>
  </si>
  <si>
    <t>ВІДДІЛ 1. І-поверх</t>
  </si>
  <si>
    <t>ВІДДІЛ 2. ІІ-поверх</t>
  </si>
  <si>
    <t>ВІДДІЛ 3. ІІІ-поверх</t>
  </si>
  <si>
    <t>ВІДДІЛ 4. Сходові клітини</t>
  </si>
  <si>
    <t>ВІДДІЛ 5. Покрівля</t>
  </si>
  <si>
    <t>Ціна за одиницю, грн. без ПДВ</t>
  </si>
  <si>
    <t>Вартість робіт, грн. без ПДВ</t>
  </si>
  <si>
    <t xml:space="preserve"> сендвіч-панелі дахові PIR-140</t>
  </si>
  <si>
    <t>Штукатурка Knauf Rotband (гіпсова універсальна) </t>
  </si>
  <si>
    <t xml:space="preserve"> Штукатурка цементна  СТ24,</t>
  </si>
  <si>
    <t>Додавати на кожний наступний шар обклеювальної
гідроізоляції</t>
  </si>
  <si>
    <t>Плівка  гідроізоляційна</t>
  </si>
  <si>
    <t xml:space="preserve">Улаштування першого шару обклеювальної
гідроізоляції рулонними матеріалами </t>
  </si>
  <si>
    <t xml:space="preserve">Плівка  гідроізоляційна </t>
  </si>
  <si>
    <t>Вартість матеріалів, грн. без ПДВ</t>
  </si>
  <si>
    <t>Ціна за одиницю,
грн. без  ПДВ</t>
  </si>
  <si>
    <t>Реконструкція існуючої будівлі (виробничо-побутово будівля)  в  м.Волочиськ  Хмельницької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</si>
</sst>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0.0"/>
    <numFmt numFmtId="166" formatCode="0.000"/>
    <numFmt numFmtId="167" formatCode="0.0000"/>
    <numFmt numFmtId="168" formatCode="0.00000"/>
    <numFmt numFmtId="169" formatCode="#,##0.00\ _₴"/>
  </numFmts>
  <fonts count="13">
    <font>
      <sz val="10"/>
      <name val="Arial Cyr"/>
      <charset val="204"/>
    </font>
    <font>
      <b/>
      <sz val="12"/>
      <color indexed="8"/>
      <name val="Arial Cyr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Arimo"/>
    </font>
    <font>
      <sz val="12"/>
      <color indexed="8"/>
      <name val="Arial Cyr"/>
      <charset val="204"/>
    </font>
    <font>
      <b/>
      <sz val="12"/>
      <name val="Arial Cyr"/>
      <charset val="204"/>
    </font>
    <font>
      <u/>
      <sz val="12"/>
      <color indexed="8"/>
      <name val="Arial Cyr"/>
      <charset val="204"/>
    </font>
    <font>
      <b/>
      <u/>
      <sz val="12"/>
      <color indexed="8"/>
      <name val="Arial Cyr"/>
      <charset val="204"/>
    </font>
    <font>
      <sz val="12"/>
      <color indexed="8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NumberFormat="1" applyFont="1" applyBorder="1" applyAlignment="1">
      <alignment horizontal="left" vertical="top" wrapText="1"/>
    </xf>
    <xf numFmtId="0" fontId="1" fillId="6" borderId="0" xfId="0" applyNumberFormat="1" applyFont="1" applyFill="1" applyBorder="1" applyAlignment="1">
      <alignment horizontal="left" vertical="top" wrapText="1"/>
    </xf>
    <xf numFmtId="0" fontId="2" fillId="6" borderId="0" xfId="0" applyFont="1" applyFill="1"/>
    <xf numFmtId="0" fontId="1" fillId="0" borderId="0" xfId="0" applyNumberFormat="1" applyFont="1" applyBorder="1" applyAlignment="1">
      <alignment horizontal="center" vertical="top" wrapText="1"/>
    </xf>
    <xf numFmtId="169" fontId="2" fillId="0" borderId="0" xfId="0" applyNumberFormat="1" applyFont="1"/>
    <xf numFmtId="0" fontId="2" fillId="0" borderId="0" xfId="0" applyFont="1"/>
    <xf numFmtId="0" fontId="5" fillId="0" borderId="0" xfId="0" applyNumberFormat="1" applyFont="1" applyBorder="1" applyAlignment="1">
      <alignment horizontal="left" vertical="top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vertical="center" wrapText="1"/>
    </xf>
    <xf numFmtId="169" fontId="6" fillId="7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169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9" fontId="2" fillId="0" borderId="1" xfId="0" applyNumberFormat="1" applyFont="1" applyBorder="1"/>
    <xf numFmtId="0" fontId="5" fillId="8" borderId="1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5" fillId="8" borderId="1" xfId="0" applyNumberFormat="1" applyFont="1" applyFill="1" applyBorder="1" applyAlignment="1">
      <alignment vertical="center" wrapText="1"/>
    </xf>
    <xf numFmtId="169" fontId="2" fillId="8" borderId="1" xfId="0" applyNumberFormat="1" applyFont="1" applyFill="1" applyBorder="1"/>
    <xf numFmtId="0" fontId="2" fillId="8" borderId="1" xfId="0" applyFont="1" applyFill="1" applyBorder="1"/>
    <xf numFmtId="0" fontId="2" fillId="5" borderId="1" xfId="0" applyFont="1" applyFill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169" fontId="2" fillId="0" borderId="1" xfId="0" applyNumberFormat="1" applyFont="1" applyFill="1" applyBorder="1"/>
    <xf numFmtId="0" fontId="2" fillId="0" borderId="1" xfId="0" applyFont="1" applyFill="1" applyBorder="1"/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wrapText="1"/>
    </xf>
    <xf numFmtId="168" fontId="5" fillId="0" borderId="1" xfId="0" applyNumberFormat="1" applyFont="1" applyBorder="1" applyAlignment="1">
      <alignment vertical="top" wrapText="1"/>
    </xf>
    <xf numFmtId="166" fontId="5" fillId="0" borderId="1" xfId="0" applyNumberFormat="1" applyFont="1" applyBorder="1" applyAlignment="1">
      <alignment vertical="top" wrapText="1"/>
    </xf>
    <xf numFmtId="169" fontId="2" fillId="4" borderId="1" xfId="0" applyNumberFormat="1" applyFont="1" applyFill="1" applyBorder="1"/>
    <xf numFmtId="0" fontId="2" fillId="4" borderId="1" xfId="0" applyFont="1" applyFill="1" applyBorder="1"/>
    <xf numFmtId="0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vertical="top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wrapText="1"/>
    </xf>
    <xf numFmtId="0" fontId="10" fillId="0" borderId="0" xfId="0" applyFont="1" applyAlignment="1">
      <alignment horizontal="left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top" wrapText="1"/>
    </xf>
    <xf numFmtId="169" fontId="6" fillId="0" borderId="1" xfId="0" applyNumberFormat="1" applyFont="1" applyFill="1" applyBorder="1"/>
    <xf numFmtId="169" fontId="6" fillId="8" borderId="1" xfId="0" applyNumberFormat="1" applyFont="1" applyFill="1" applyBorder="1"/>
    <xf numFmtId="169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167" fontId="5" fillId="0" borderId="1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vertical="top" wrapText="1"/>
    </xf>
    <xf numFmtId="2" fontId="9" fillId="2" borderId="1" xfId="0" applyNumberFormat="1" applyFont="1" applyFill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left" wrapText="1"/>
    </xf>
    <xf numFmtId="164" fontId="11" fillId="7" borderId="1" xfId="2" applyFont="1" applyFill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169" fontId="11" fillId="7" borderId="1" xfId="2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інансови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zoomScale="50" zoomScaleNormal="50" workbookViewId="0">
      <pane xSplit="9" ySplit="13" topLeftCell="J230" activePane="bottomRight" state="frozen"/>
      <selection pane="topRight" activeCell="J1" sqref="J1"/>
      <selection pane="bottomLeft" activeCell="A14" sqref="A14"/>
      <selection pane="bottomRight" activeCell="A2" sqref="A2:L2"/>
    </sheetView>
  </sheetViews>
  <sheetFormatPr defaultColWidth="8.7109375" defaultRowHeight="15"/>
  <cols>
    <col min="1" max="1" width="5.85546875" style="6" customWidth="1"/>
    <col min="2" max="2" width="47.5703125" style="6" customWidth="1"/>
    <col min="3" max="3" width="9.42578125" style="6" customWidth="1"/>
    <col min="4" max="4" width="12.85546875" style="6" customWidth="1"/>
    <col min="5" max="5" width="14.7109375" style="6" customWidth="1"/>
    <col min="6" max="6" width="17.42578125" style="5" customWidth="1"/>
    <col min="7" max="7" width="37" style="6" customWidth="1"/>
    <col min="8" max="8" width="11.5703125" style="6" customWidth="1"/>
    <col min="9" max="9" width="8.7109375" style="6"/>
    <col min="10" max="10" width="13.85546875" style="6" customWidth="1"/>
    <col min="11" max="11" width="14.85546875" style="6" customWidth="1"/>
    <col min="12" max="12" width="18.28515625" style="5" customWidth="1"/>
    <col min="13" max="16384" width="8.7109375" style="6"/>
  </cols>
  <sheetData>
    <row r="1" spans="1:12" ht="14.85" customHeight="1">
      <c r="A1" s="1"/>
      <c r="B1" s="1"/>
      <c r="C1" s="4"/>
      <c r="D1" s="4"/>
      <c r="E1" s="4"/>
    </row>
    <row r="2" spans="1:12" ht="33" customHeight="1">
      <c r="A2" s="72" t="s">
        <v>106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39" customHeight="1">
      <c r="A3" s="7"/>
      <c r="B3" s="7"/>
      <c r="C3" s="7"/>
      <c r="D3" s="7"/>
      <c r="E3" s="7"/>
      <c r="G3" s="5"/>
    </row>
    <row r="4" spans="1:12" ht="49.5" customHeight="1">
      <c r="A4" s="8" t="s">
        <v>0</v>
      </c>
      <c r="B4" s="8" t="s">
        <v>1</v>
      </c>
      <c r="C4" s="8" t="s">
        <v>2</v>
      </c>
      <c r="D4" s="9" t="s">
        <v>3</v>
      </c>
      <c r="E4" s="8" t="s">
        <v>95</v>
      </c>
      <c r="F4" s="10" t="s">
        <v>96</v>
      </c>
      <c r="G4" s="69" t="s">
        <v>37</v>
      </c>
      <c r="H4" s="70" t="s">
        <v>2</v>
      </c>
      <c r="I4" s="69" t="s">
        <v>38</v>
      </c>
      <c r="J4" s="69" t="s">
        <v>39</v>
      </c>
      <c r="K4" s="69" t="s">
        <v>105</v>
      </c>
      <c r="L4" s="71" t="s">
        <v>104</v>
      </c>
    </row>
    <row r="5" spans="1:12" ht="24" customHeight="1">
      <c r="A5" s="11"/>
      <c r="B5" s="11"/>
      <c r="C5" s="11"/>
      <c r="D5" s="12"/>
      <c r="E5" s="12"/>
      <c r="F5" s="13"/>
      <c r="G5" s="14"/>
      <c r="H5" s="15"/>
      <c r="I5" s="15"/>
      <c r="J5" s="15"/>
      <c r="K5" s="14"/>
      <c r="L5" s="16"/>
    </row>
    <row r="6" spans="1:12" ht="14.45" customHeight="1">
      <c r="A6" s="17"/>
      <c r="B6" s="18" t="s">
        <v>90</v>
      </c>
      <c r="C6" s="17"/>
      <c r="D6" s="19"/>
      <c r="E6" s="19"/>
      <c r="F6" s="20"/>
      <c r="G6" s="21"/>
      <c r="H6" s="21"/>
      <c r="I6" s="21"/>
      <c r="J6" s="21"/>
      <c r="K6" s="21"/>
      <c r="L6" s="20"/>
    </row>
    <row r="7" spans="1:12" ht="14.45" customHeight="1">
      <c r="A7" s="23"/>
      <c r="B7" s="24"/>
      <c r="C7" s="23"/>
      <c r="D7" s="25"/>
      <c r="E7" s="25"/>
      <c r="F7" s="26"/>
      <c r="G7" s="27"/>
      <c r="H7" s="27"/>
      <c r="I7" s="27"/>
      <c r="J7" s="27"/>
      <c r="K7" s="27"/>
      <c r="L7" s="26"/>
    </row>
    <row r="8" spans="1:12" ht="14.85" customHeight="1">
      <c r="A8" s="28"/>
      <c r="B8" s="29" t="s">
        <v>4</v>
      </c>
      <c r="C8" s="28"/>
      <c r="D8" s="30"/>
      <c r="E8" s="30"/>
      <c r="F8" s="16"/>
      <c r="G8" s="14"/>
      <c r="H8" s="14"/>
      <c r="I8" s="14"/>
      <c r="J8" s="14"/>
      <c r="K8" s="14"/>
      <c r="L8" s="16"/>
    </row>
    <row r="9" spans="1:12" ht="14.85" customHeight="1">
      <c r="A9" s="28"/>
      <c r="B9" s="28"/>
      <c r="C9" s="28"/>
      <c r="D9" s="30"/>
      <c r="E9" s="30"/>
      <c r="F9" s="16"/>
      <c r="G9" s="14"/>
      <c r="H9" s="14"/>
      <c r="I9" s="14"/>
      <c r="J9" s="14"/>
      <c r="K9" s="14"/>
      <c r="L9" s="16"/>
    </row>
    <row r="10" spans="1:12" ht="27.75" customHeight="1">
      <c r="A10" s="32">
        <v>1</v>
      </c>
      <c r="B10" s="33" t="s">
        <v>5</v>
      </c>
      <c r="C10" s="33" t="s">
        <v>6</v>
      </c>
      <c r="D10" s="34">
        <v>59.171199999999999</v>
      </c>
      <c r="E10" s="34">
        <v>250</v>
      </c>
      <c r="F10" s="16">
        <f>E10*D10</f>
        <v>14792.8</v>
      </c>
      <c r="G10" s="22" t="s">
        <v>40</v>
      </c>
      <c r="H10" s="22" t="s">
        <v>41</v>
      </c>
      <c r="I10" s="22">
        <v>9.9000000000000005E-2</v>
      </c>
      <c r="J10" s="14">
        <f>ROUND($D$10*I10,2)</f>
        <v>5.86</v>
      </c>
      <c r="K10" s="14"/>
      <c r="L10" s="16"/>
    </row>
    <row r="11" spans="1:12" ht="30">
      <c r="A11" s="32"/>
      <c r="B11" s="33"/>
      <c r="C11" s="33"/>
      <c r="D11" s="34"/>
      <c r="E11" s="34"/>
      <c r="F11" s="16"/>
      <c r="G11" s="35" t="s">
        <v>42</v>
      </c>
      <c r="H11" s="22" t="s">
        <v>43</v>
      </c>
      <c r="I11" s="22">
        <v>2.2799999999999998</v>
      </c>
      <c r="J11" s="14">
        <f>ROUND($D$10*I11,2)</f>
        <v>134.91</v>
      </c>
      <c r="K11" s="14"/>
      <c r="L11" s="16"/>
    </row>
    <row r="12" spans="1:12" ht="27.75" customHeight="1">
      <c r="A12" s="32"/>
      <c r="B12" s="33"/>
      <c r="C12" s="33"/>
      <c r="D12" s="34"/>
      <c r="E12" s="34"/>
      <c r="F12" s="16"/>
      <c r="G12" s="22" t="s">
        <v>44</v>
      </c>
      <c r="H12" s="22" t="s">
        <v>45</v>
      </c>
      <c r="I12" s="22">
        <v>2.3599999999999999E-2</v>
      </c>
      <c r="J12" s="14">
        <f>ROUND($D$10*I12,2)</f>
        <v>1.4</v>
      </c>
      <c r="K12" s="14"/>
      <c r="L12" s="16"/>
    </row>
    <row r="13" spans="1:12" ht="27.75" customHeight="1">
      <c r="A13" s="32"/>
      <c r="B13" s="33"/>
      <c r="C13" s="33"/>
      <c r="D13" s="34"/>
      <c r="E13" s="34"/>
      <c r="F13" s="16"/>
      <c r="G13" s="22" t="s">
        <v>48</v>
      </c>
      <c r="H13" s="22" t="s">
        <v>49</v>
      </c>
      <c r="I13" s="22">
        <v>2.9999999999999997E-4</v>
      </c>
      <c r="J13" s="14">
        <f>ROUND($D$10*I13,2)</f>
        <v>0.02</v>
      </c>
      <c r="K13" s="14"/>
      <c r="L13" s="16"/>
    </row>
    <row r="14" spans="1:12" ht="36.6" customHeight="1">
      <c r="A14" s="32"/>
      <c r="B14" s="33"/>
      <c r="C14" s="33"/>
      <c r="D14" s="34"/>
      <c r="E14" s="34"/>
      <c r="F14" s="16"/>
      <c r="G14" s="36" t="s">
        <v>46</v>
      </c>
      <c r="H14" s="22" t="s">
        <v>47</v>
      </c>
      <c r="I14" s="22">
        <v>0.08</v>
      </c>
      <c r="J14" s="14">
        <f>ROUND($D$10*I14,2)</f>
        <v>4.7300000000000004</v>
      </c>
      <c r="K14" s="14"/>
      <c r="L14" s="16"/>
    </row>
    <row r="15" spans="1:12" ht="14.85" customHeight="1">
      <c r="A15" s="32">
        <v>2</v>
      </c>
      <c r="B15" s="33" t="s">
        <v>7</v>
      </c>
      <c r="C15" s="33" t="s">
        <v>8</v>
      </c>
      <c r="D15" s="37">
        <v>2.2800000000000001E-2</v>
      </c>
      <c r="E15" s="34">
        <v>8000</v>
      </c>
      <c r="F15" s="16">
        <f t="shared" ref="F15:F74" si="0">E15*D15</f>
        <v>182.4</v>
      </c>
      <c r="G15" s="22" t="s">
        <v>50</v>
      </c>
      <c r="H15" s="22" t="s">
        <v>49</v>
      </c>
      <c r="I15" s="22">
        <v>1</v>
      </c>
      <c r="J15" s="14">
        <f>ROUND(D15*I15,3)</f>
        <v>2.3E-2</v>
      </c>
      <c r="K15" s="14"/>
      <c r="L15" s="16"/>
    </row>
    <row r="16" spans="1:12" ht="14.85" customHeight="1">
      <c r="A16" s="32">
        <v>3</v>
      </c>
      <c r="B16" s="33" t="s">
        <v>9</v>
      </c>
      <c r="C16" s="33" t="s">
        <v>8</v>
      </c>
      <c r="D16" s="38">
        <v>5.1999999999999998E-2</v>
      </c>
      <c r="E16" s="34">
        <v>8000</v>
      </c>
      <c r="F16" s="16">
        <f t="shared" si="0"/>
        <v>416</v>
      </c>
      <c r="G16" s="22" t="s">
        <v>52</v>
      </c>
      <c r="H16" s="22" t="s">
        <v>49</v>
      </c>
      <c r="I16" s="22">
        <v>1</v>
      </c>
      <c r="J16" s="14">
        <f>ROUND(D16*I16,3)</f>
        <v>5.1999999999999998E-2</v>
      </c>
      <c r="K16" s="14"/>
      <c r="L16" s="16"/>
    </row>
    <row r="17" spans="1:12" ht="14.85" customHeight="1">
      <c r="A17" s="32">
        <v>4</v>
      </c>
      <c r="B17" s="33" t="s">
        <v>51</v>
      </c>
      <c r="C17" s="33" t="s">
        <v>8</v>
      </c>
      <c r="D17" s="38">
        <v>5.1999999999999998E-2</v>
      </c>
      <c r="E17" s="34">
        <v>8000</v>
      </c>
      <c r="F17" s="16">
        <f t="shared" si="0"/>
        <v>416</v>
      </c>
      <c r="G17" s="22"/>
      <c r="H17" s="22"/>
      <c r="I17" s="22"/>
      <c r="J17" s="14"/>
      <c r="K17" s="14"/>
      <c r="L17" s="16"/>
    </row>
    <row r="18" spans="1:12" ht="14.85" customHeight="1">
      <c r="A18" s="11"/>
      <c r="B18" s="29" t="s">
        <v>10</v>
      </c>
      <c r="C18" s="28"/>
      <c r="D18" s="30"/>
      <c r="E18" s="34"/>
      <c r="F18" s="16"/>
      <c r="G18" s="40"/>
      <c r="H18" s="40"/>
      <c r="I18" s="40"/>
      <c r="J18" s="14"/>
      <c r="K18" s="14"/>
      <c r="L18" s="16"/>
    </row>
    <row r="19" spans="1:12" ht="14.85" customHeight="1">
      <c r="A19" s="28"/>
      <c r="B19" s="28"/>
      <c r="C19" s="28"/>
      <c r="D19" s="30"/>
      <c r="E19" s="34"/>
      <c r="F19" s="16"/>
      <c r="G19" s="40"/>
      <c r="H19" s="40"/>
      <c r="I19" s="40"/>
      <c r="J19" s="14"/>
      <c r="K19" s="14"/>
      <c r="L19" s="16"/>
    </row>
    <row r="20" spans="1:12" ht="27.75" customHeight="1">
      <c r="A20" s="32">
        <v>1</v>
      </c>
      <c r="B20" s="33" t="s">
        <v>11</v>
      </c>
      <c r="C20" s="41" t="s">
        <v>6</v>
      </c>
      <c r="D20" s="42">
        <v>121.38</v>
      </c>
      <c r="E20" s="34">
        <v>150</v>
      </c>
      <c r="F20" s="16">
        <f t="shared" si="0"/>
        <v>18207</v>
      </c>
      <c r="G20" s="31" t="s">
        <v>101</v>
      </c>
      <c r="H20" s="31" t="s">
        <v>47</v>
      </c>
      <c r="I20" s="31">
        <v>1.1200000000000001</v>
      </c>
      <c r="J20" s="14">
        <f>ROUND(D20*I20,2)</f>
        <v>135.94999999999999</v>
      </c>
      <c r="K20" s="14"/>
      <c r="L20" s="16"/>
    </row>
    <row r="21" spans="1:12" ht="27.75" customHeight="1">
      <c r="A21" s="32">
        <v>2</v>
      </c>
      <c r="B21" s="33" t="s">
        <v>100</v>
      </c>
      <c r="C21" s="41" t="s">
        <v>6</v>
      </c>
      <c r="D21" s="34">
        <v>121.38</v>
      </c>
      <c r="E21" s="34">
        <v>0</v>
      </c>
      <c r="F21" s="16">
        <f t="shared" si="0"/>
        <v>0</v>
      </c>
      <c r="G21" s="31" t="s">
        <v>101</v>
      </c>
      <c r="H21" s="31" t="s">
        <v>47</v>
      </c>
      <c r="I21" s="31">
        <v>1.1200000000000001</v>
      </c>
      <c r="J21" s="14">
        <f>ROUND(D21*I21,2)</f>
        <v>135.94999999999999</v>
      </c>
      <c r="K21" s="14"/>
      <c r="L21" s="16"/>
    </row>
    <row r="22" spans="1:12" ht="27.75" customHeight="1">
      <c r="A22" s="32">
        <v>3</v>
      </c>
      <c r="B22" s="33" t="s">
        <v>12</v>
      </c>
      <c r="C22" s="41" t="s">
        <v>6</v>
      </c>
      <c r="D22" s="43">
        <v>106.4</v>
      </c>
      <c r="E22" s="34">
        <v>50</v>
      </c>
      <c r="F22" s="16">
        <f t="shared" si="0"/>
        <v>5320</v>
      </c>
      <c r="G22" s="31" t="s">
        <v>53</v>
      </c>
      <c r="H22" s="31" t="s">
        <v>47</v>
      </c>
      <c r="I22" s="31">
        <v>1.03</v>
      </c>
      <c r="J22" s="14">
        <f>ROUND($D$22*I22,2)</f>
        <v>109.59</v>
      </c>
      <c r="K22" s="14"/>
      <c r="L22" s="16"/>
    </row>
    <row r="23" spans="1:12" ht="27.75" customHeight="1">
      <c r="A23" s="32"/>
      <c r="B23" s="33"/>
      <c r="C23" s="41"/>
      <c r="D23" s="43"/>
      <c r="E23" s="34"/>
      <c r="F23" s="16"/>
      <c r="G23" s="31" t="s">
        <v>54</v>
      </c>
      <c r="H23" s="31" t="s">
        <v>43</v>
      </c>
      <c r="I23" s="31">
        <v>0.35</v>
      </c>
      <c r="J23" s="14">
        <f>ROUND($D$22*I23,2)</f>
        <v>37.24</v>
      </c>
      <c r="K23" s="14"/>
      <c r="L23" s="16"/>
    </row>
    <row r="24" spans="1:12" ht="27.75" customHeight="1">
      <c r="A24" s="32">
        <v>4</v>
      </c>
      <c r="B24" s="33" t="s">
        <v>13</v>
      </c>
      <c r="C24" s="41" t="s">
        <v>6</v>
      </c>
      <c r="D24" s="43">
        <v>106.4</v>
      </c>
      <c r="E24" s="34">
        <v>100</v>
      </c>
      <c r="F24" s="16">
        <f t="shared" si="0"/>
        <v>10640</v>
      </c>
      <c r="G24" s="31" t="s">
        <v>55</v>
      </c>
      <c r="H24" s="31" t="s">
        <v>56</v>
      </c>
      <c r="I24" s="31">
        <v>5.0900000000000001E-2</v>
      </c>
      <c r="J24" s="14">
        <f>ROUND(D24*I24,2)</f>
        <v>5.42</v>
      </c>
      <c r="K24" s="14"/>
      <c r="L24" s="16"/>
    </row>
    <row r="25" spans="1:12" ht="14.85" customHeight="1">
      <c r="A25" s="32">
        <v>6</v>
      </c>
      <c r="B25" s="33" t="s">
        <v>14</v>
      </c>
      <c r="C25" s="33" t="s">
        <v>6</v>
      </c>
      <c r="D25" s="43">
        <v>106.4</v>
      </c>
      <c r="E25" s="34">
        <v>40</v>
      </c>
      <c r="F25" s="16">
        <f t="shared" si="0"/>
        <v>4256</v>
      </c>
      <c r="G25" s="31" t="s">
        <v>57</v>
      </c>
      <c r="H25" s="31" t="s">
        <v>47</v>
      </c>
      <c r="I25" s="31">
        <v>1.1000000000000001</v>
      </c>
      <c r="J25" s="14">
        <f>ROUND(D25*I25,2)</f>
        <v>117.04</v>
      </c>
      <c r="K25" s="14"/>
      <c r="L25" s="16"/>
    </row>
    <row r="26" spans="1:12" ht="14.85" customHeight="1">
      <c r="A26" s="32"/>
      <c r="B26" s="33"/>
      <c r="C26" s="33"/>
      <c r="D26" s="43"/>
      <c r="E26" s="34"/>
      <c r="F26" s="16"/>
      <c r="G26" s="31" t="s">
        <v>58</v>
      </c>
      <c r="H26" s="31" t="s">
        <v>59</v>
      </c>
      <c r="I26" s="31">
        <v>4.5</v>
      </c>
      <c r="J26" s="14">
        <f>ROUND($D$25*I26,2)</f>
        <v>478.8</v>
      </c>
      <c r="K26" s="14"/>
      <c r="L26" s="16"/>
    </row>
    <row r="27" spans="1:12" ht="41.1" customHeight="1">
      <c r="A27" s="32">
        <v>7</v>
      </c>
      <c r="B27" s="33" t="s">
        <v>15</v>
      </c>
      <c r="C27" s="33" t="s">
        <v>6</v>
      </c>
      <c r="D27" s="43">
        <v>106.4</v>
      </c>
      <c r="E27" s="34">
        <v>550</v>
      </c>
      <c r="F27" s="16">
        <f t="shared" si="0"/>
        <v>58520</v>
      </c>
      <c r="G27" s="44" t="s">
        <v>60</v>
      </c>
      <c r="H27" s="45" t="s">
        <v>47</v>
      </c>
      <c r="I27" s="45">
        <v>1.01</v>
      </c>
      <c r="J27" s="14">
        <f>ROUND($D$27*I27,2)</f>
        <v>107.46</v>
      </c>
      <c r="K27" s="14"/>
      <c r="L27" s="16"/>
    </row>
    <row r="28" spans="1:12" ht="15.75">
      <c r="A28" s="32"/>
      <c r="B28" s="33"/>
      <c r="C28" s="33"/>
      <c r="D28" s="43"/>
      <c r="E28" s="34"/>
      <c r="F28" s="16"/>
      <c r="G28" s="44" t="s">
        <v>61</v>
      </c>
      <c r="H28" s="45" t="s">
        <v>45</v>
      </c>
      <c r="I28" s="45">
        <v>0.2</v>
      </c>
      <c r="J28" s="14">
        <f>ROUND($D$27*I28,2)</f>
        <v>21.28</v>
      </c>
      <c r="K28" s="14"/>
      <c r="L28" s="16"/>
    </row>
    <row r="29" spans="1:12" ht="47.25">
      <c r="A29" s="32"/>
      <c r="B29" s="33"/>
      <c r="C29" s="33"/>
      <c r="D29" s="43"/>
      <c r="E29" s="34"/>
      <c r="F29" s="16"/>
      <c r="G29" s="44" t="s">
        <v>62</v>
      </c>
      <c r="H29" s="45" t="s">
        <v>63</v>
      </c>
      <c r="I29" s="45">
        <v>6.5</v>
      </c>
      <c r="J29" s="14">
        <f>ROUND($D$27*I29,2)</f>
        <v>691.6</v>
      </c>
      <c r="K29" s="14"/>
      <c r="L29" s="16"/>
    </row>
    <row r="30" spans="1:12" ht="15.75">
      <c r="A30" s="32"/>
      <c r="B30" s="33"/>
      <c r="C30" s="33"/>
      <c r="D30" s="43"/>
      <c r="E30" s="34"/>
      <c r="F30" s="16"/>
      <c r="G30" s="44" t="s">
        <v>64</v>
      </c>
      <c r="H30" s="45" t="s">
        <v>63</v>
      </c>
      <c r="I30" s="45">
        <v>0.40600000000000003</v>
      </c>
      <c r="J30" s="14">
        <f>ROUND($D$27*I30,2)</f>
        <v>43.2</v>
      </c>
      <c r="K30" s="14"/>
      <c r="L30" s="16"/>
    </row>
    <row r="31" spans="1:12" ht="15.75">
      <c r="A31" s="32"/>
      <c r="B31" s="33"/>
      <c r="C31" s="33"/>
      <c r="D31" s="43"/>
      <c r="E31" s="34"/>
      <c r="F31" s="16"/>
      <c r="G31" s="44" t="s">
        <v>65</v>
      </c>
      <c r="H31" s="45" t="s">
        <v>59</v>
      </c>
      <c r="I31" s="45">
        <v>4.24</v>
      </c>
      <c r="J31" s="14">
        <f>ROUND($D$27*I31,2)</f>
        <v>451.14</v>
      </c>
      <c r="K31" s="14"/>
      <c r="L31" s="16"/>
    </row>
    <row r="32" spans="1:12" ht="14.85" customHeight="1">
      <c r="A32" s="11"/>
      <c r="B32" s="29" t="s">
        <v>16</v>
      </c>
      <c r="C32" s="28"/>
      <c r="D32" s="30"/>
      <c r="E32" s="34"/>
      <c r="F32" s="16"/>
      <c r="G32" s="14"/>
      <c r="H32" s="14"/>
      <c r="I32" s="14"/>
      <c r="J32" s="14"/>
      <c r="K32" s="14"/>
      <c r="L32" s="16"/>
    </row>
    <row r="33" spans="1:12" ht="14.85" customHeight="1">
      <c r="A33" s="28"/>
      <c r="B33" s="28"/>
      <c r="C33" s="28"/>
      <c r="D33" s="30"/>
      <c r="E33" s="34"/>
      <c r="F33" s="16"/>
      <c r="G33" s="14"/>
      <c r="H33" s="14"/>
      <c r="I33" s="14"/>
      <c r="J33" s="14"/>
      <c r="K33" s="14"/>
      <c r="L33" s="16"/>
    </row>
    <row r="34" spans="1:12" ht="14.85" customHeight="1">
      <c r="A34" s="32">
        <v>1</v>
      </c>
      <c r="B34" s="33" t="s">
        <v>26</v>
      </c>
      <c r="C34" s="33" t="s">
        <v>6</v>
      </c>
      <c r="D34" s="34">
        <v>107.82</v>
      </c>
      <c r="E34" s="34">
        <v>200</v>
      </c>
      <c r="F34" s="16">
        <f t="shared" si="0"/>
        <v>21564</v>
      </c>
      <c r="G34" s="46" t="s">
        <v>66</v>
      </c>
      <c r="H34" s="46" t="s">
        <v>67</v>
      </c>
      <c r="I34" s="46">
        <v>1</v>
      </c>
      <c r="J34" s="46">
        <f>D34*I34</f>
        <v>107.82</v>
      </c>
      <c r="K34" s="14"/>
      <c r="L34" s="16"/>
    </row>
    <row r="35" spans="1:12" ht="14.85" customHeight="1">
      <c r="A35" s="11"/>
      <c r="B35" s="28" t="s">
        <v>17</v>
      </c>
      <c r="C35" s="28"/>
      <c r="D35" s="30"/>
      <c r="E35" s="34"/>
      <c r="F35" s="16"/>
      <c r="G35" s="14"/>
      <c r="H35" s="14"/>
      <c r="I35" s="14"/>
      <c r="J35" s="14"/>
      <c r="K35" s="14"/>
      <c r="L35" s="16"/>
    </row>
    <row r="36" spans="1:12" ht="14.85" customHeight="1">
      <c r="A36" s="28"/>
      <c r="B36" s="28"/>
      <c r="C36" s="28"/>
      <c r="D36" s="30"/>
      <c r="E36" s="34"/>
      <c r="F36" s="16"/>
      <c r="G36" s="14"/>
      <c r="H36" s="14"/>
      <c r="I36" s="14"/>
      <c r="J36" s="14"/>
      <c r="K36" s="14"/>
      <c r="L36" s="16"/>
    </row>
    <row r="37" spans="1:12" ht="41.1" customHeight="1">
      <c r="A37" s="32">
        <v>1</v>
      </c>
      <c r="B37" s="33" t="s">
        <v>18</v>
      </c>
      <c r="C37" s="41" t="s">
        <v>6</v>
      </c>
      <c r="D37" s="42">
        <v>101.78</v>
      </c>
      <c r="E37" s="34">
        <v>160</v>
      </c>
      <c r="F37" s="16">
        <f t="shared" si="0"/>
        <v>16284.8</v>
      </c>
      <c r="G37" s="47" t="s">
        <v>99</v>
      </c>
      <c r="H37" s="48" t="s">
        <v>63</v>
      </c>
      <c r="I37" s="48">
        <f>1.4*25</f>
        <v>35</v>
      </c>
      <c r="J37" s="14">
        <f>ROUND(D37*I37,2)</f>
        <v>3562.3</v>
      </c>
      <c r="K37" s="14"/>
      <c r="L37" s="14"/>
    </row>
    <row r="38" spans="1:12" ht="14.85" customHeight="1">
      <c r="A38" s="32">
        <v>2</v>
      </c>
      <c r="B38" s="33" t="s">
        <v>19</v>
      </c>
      <c r="C38" s="33" t="s">
        <v>6</v>
      </c>
      <c r="D38" s="43">
        <v>138.19999999999999</v>
      </c>
      <c r="E38" s="34">
        <v>160</v>
      </c>
      <c r="F38" s="16">
        <f t="shared" si="0"/>
        <v>22112</v>
      </c>
      <c r="G38" s="44" t="s">
        <v>68</v>
      </c>
      <c r="H38" s="45" t="s">
        <v>63</v>
      </c>
      <c r="I38" s="45">
        <v>5.4</v>
      </c>
      <c r="J38" s="14">
        <f>ROUND($D$38*I38,2)</f>
        <v>746.28</v>
      </c>
      <c r="K38" s="14"/>
      <c r="L38" s="16"/>
    </row>
    <row r="39" spans="1:12" ht="14.85" customHeight="1">
      <c r="A39" s="32"/>
      <c r="B39" s="33"/>
      <c r="C39" s="33"/>
      <c r="D39" s="43"/>
      <c r="E39" s="34"/>
      <c r="F39" s="16"/>
      <c r="G39" s="44" t="s">
        <v>61</v>
      </c>
      <c r="H39" s="45" t="s">
        <v>45</v>
      </c>
      <c r="I39" s="45">
        <v>0.2</v>
      </c>
      <c r="J39" s="14">
        <f>ROUND($D$38*I39,2)</f>
        <v>27.64</v>
      </c>
      <c r="K39" s="14"/>
      <c r="L39" s="16"/>
    </row>
    <row r="40" spans="1:12" ht="41.1" customHeight="1">
      <c r="A40" s="32">
        <v>3</v>
      </c>
      <c r="B40" s="33" t="s">
        <v>20</v>
      </c>
      <c r="C40" s="41" t="s">
        <v>6</v>
      </c>
      <c r="D40" s="49">
        <v>138.19999999999999</v>
      </c>
      <c r="E40" s="34">
        <v>110</v>
      </c>
      <c r="F40" s="16">
        <f t="shared" si="0"/>
        <v>15201.999999999998</v>
      </c>
      <c r="G40" s="45" t="s">
        <v>69</v>
      </c>
      <c r="H40" s="45" t="s">
        <v>63</v>
      </c>
      <c r="I40" s="45">
        <v>0.2</v>
      </c>
      <c r="J40" s="14">
        <f>ROUND($D$40*I40,2)</f>
        <v>27.64</v>
      </c>
      <c r="K40" s="14"/>
      <c r="L40" s="16"/>
    </row>
    <row r="41" spans="1:12" ht="41.1" customHeight="1">
      <c r="A41" s="32">
        <v>4</v>
      </c>
      <c r="B41" s="33" t="s">
        <v>86</v>
      </c>
      <c r="C41" s="41" t="s">
        <v>6</v>
      </c>
      <c r="D41" s="42">
        <v>101.78</v>
      </c>
      <c r="E41" s="34">
        <v>550</v>
      </c>
      <c r="F41" s="16">
        <f t="shared" si="0"/>
        <v>55979</v>
      </c>
      <c r="G41" s="44" t="s">
        <v>72</v>
      </c>
      <c r="H41" s="45" t="s">
        <v>47</v>
      </c>
      <c r="I41" s="45">
        <v>1.01</v>
      </c>
      <c r="J41" s="14">
        <f>ROUND($D$41*I41,2)</f>
        <v>102.8</v>
      </c>
      <c r="K41" s="14"/>
      <c r="L41" s="16"/>
    </row>
    <row r="42" spans="1:12" ht="15.75">
      <c r="A42" s="32"/>
      <c r="B42" s="33"/>
      <c r="C42" s="41"/>
      <c r="D42" s="42"/>
      <c r="E42" s="34"/>
      <c r="F42" s="16"/>
      <c r="G42" s="44" t="s">
        <v>61</v>
      </c>
      <c r="H42" s="45" t="s">
        <v>45</v>
      </c>
      <c r="I42" s="45">
        <v>0.2</v>
      </c>
      <c r="J42" s="14">
        <f>ROUND($D$41*I42,2)</f>
        <v>20.36</v>
      </c>
      <c r="K42" s="14"/>
      <c r="L42" s="16"/>
    </row>
    <row r="43" spans="1:12" ht="47.25">
      <c r="A43" s="32"/>
      <c r="B43" s="33"/>
      <c r="C43" s="41"/>
      <c r="D43" s="42"/>
      <c r="E43" s="34"/>
      <c r="F43" s="16"/>
      <c r="G43" s="44" t="s">
        <v>62</v>
      </c>
      <c r="H43" s="45" t="s">
        <v>63</v>
      </c>
      <c r="I43" s="45">
        <v>6.5</v>
      </c>
      <c r="J43" s="14">
        <f>ROUND($D$41*I43,2)</f>
        <v>661.57</v>
      </c>
      <c r="K43" s="14"/>
      <c r="L43" s="16"/>
    </row>
    <row r="44" spans="1:12" ht="15.75">
      <c r="A44" s="32"/>
      <c r="B44" s="33"/>
      <c r="C44" s="41"/>
      <c r="D44" s="42"/>
      <c r="E44" s="34"/>
      <c r="F44" s="16"/>
      <c r="G44" s="44" t="s">
        <v>64</v>
      </c>
      <c r="H44" s="45" t="s">
        <v>63</v>
      </c>
      <c r="I44" s="45">
        <v>0.40600000000000003</v>
      </c>
      <c r="J44" s="14">
        <f>ROUND($D$41*I44,2)</f>
        <v>41.32</v>
      </c>
      <c r="K44" s="14"/>
      <c r="L44" s="16"/>
    </row>
    <row r="45" spans="1:12" ht="15.75">
      <c r="A45" s="32"/>
      <c r="B45" s="33"/>
      <c r="C45" s="41"/>
      <c r="D45" s="42"/>
      <c r="E45" s="34"/>
      <c r="F45" s="16"/>
      <c r="G45" s="44" t="s">
        <v>65</v>
      </c>
      <c r="H45" s="45" t="s">
        <v>59</v>
      </c>
      <c r="I45" s="45">
        <v>4.24</v>
      </c>
      <c r="J45" s="14">
        <f>ROUND($D$41*I45,2)</f>
        <v>431.55</v>
      </c>
      <c r="K45" s="14"/>
      <c r="L45" s="16"/>
    </row>
    <row r="46" spans="1:12" ht="30">
      <c r="A46" s="32">
        <v>5</v>
      </c>
      <c r="B46" s="33" t="s">
        <v>36</v>
      </c>
      <c r="C46" s="41" t="s">
        <v>22</v>
      </c>
      <c r="D46" s="42">
        <v>48.01</v>
      </c>
      <c r="E46" s="34">
        <v>150</v>
      </c>
      <c r="F46" s="16">
        <f t="shared" si="0"/>
        <v>7201.5</v>
      </c>
      <c r="G46" s="31" t="s">
        <v>70</v>
      </c>
      <c r="H46" s="31" t="s">
        <v>71</v>
      </c>
      <c r="I46" s="31">
        <v>1.01</v>
      </c>
      <c r="J46" s="14">
        <f>ROUND($D$46*I46,2)</f>
        <v>48.49</v>
      </c>
      <c r="K46" s="14"/>
      <c r="L46" s="16"/>
    </row>
    <row r="47" spans="1:12" ht="47.25">
      <c r="A47" s="32"/>
      <c r="B47" s="33"/>
      <c r="C47" s="41"/>
      <c r="D47" s="42"/>
      <c r="E47" s="34"/>
      <c r="F47" s="16"/>
      <c r="G47" s="44" t="s">
        <v>62</v>
      </c>
      <c r="H47" s="45" t="s">
        <v>63</v>
      </c>
      <c r="I47" s="31">
        <v>0.35599999999999998</v>
      </c>
      <c r="J47" s="14">
        <f>ROUND($D$46*I47,2)</f>
        <v>17.09</v>
      </c>
      <c r="K47" s="14"/>
      <c r="L47" s="16"/>
    </row>
    <row r="48" spans="1:12" ht="14.85" customHeight="1">
      <c r="A48" s="11"/>
      <c r="B48" s="29" t="s">
        <v>23</v>
      </c>
      <c r="C48" s="50"/>
      <c r="D48" s="51"/>
      <c r="E48" s="34"/>
      <c r="F48" s="16"/>
      <c r="G48" s="14"/>
      <c r="H48" s="14"/>
      <c r="I48" s="14"/>
      <c r="J48" s="14"/>
      <c r="K48" s="14"/>
      <c r="L48" s="16"/>
    </row>
    <row r="49" spans="1:12" ht="14.85" customHeight="1">
      <c r="A49" s="28"/>
      <c r="B49" s="28"/>
      <c r="C49" s="50"/>
      <c r="D49" s="51"/>
      <c r="E49" s="34"/>
      <c r="F49" s="16"/>
      <c r="G49" s="14"/>
      <c r="H49" s="14"/>
      <c r="I49" s="14"/>
      <c r="J49" s="14"/>
      <c r="K49" s="14"/>
      <c r="L49" s="16"/>
    </row>
    <row r="50" spans="1:12" ht="35.450000000000003" customHeight="1">
      <c r="A50" s="32">
        <v>1</v>
      </c>
      <c r="B50" s="33" t="s">
        <v>24</v>
      </c>
      <c r="C50" s="41" t="s">
        <v>6</v>
      </c>
      <c r="D50" s="42">
        <v>2.87</v>
      </c>
      <c r="E50" s="34">
        <v>160</v>
      </c>
      <c r="F50" s="16">
        <f t="shared" si="0"/>
        <v>459.20000000000005</v>
      </c>
      <c r="G50" s="52" t="s">
        <v>98</v>
      </c>
      <c r="H50" s="46" t="s">
        <v>63</v>
      </c>
      <c r="I50" s="46">
        <v>17</v>
      </c>
      <c r="J50" s="14">
        <f>ROUND($D$50*I50,2)</f>
        <v>48.79</v>
      </c>
      <c r="K50" s="14"/>
      <c r="L50" s="14"/>
    </row>
    <row r="51" spans="1:12" ht="60">
      <c r="A51" s="32">
        <v>2</v>
      </c>
      <c r="B51" s="33" t="s">
        <v>35</v>
      </c>
      <c r="C51" s="41" t="s">
        <v>6</v>
      </c>
      <c r="D51" s="42">
        <v>2.87</v>
      </c>
      <c r="E51" s="34">
        <v>550</v>
      </c>
      <c r="F51" s="16">
        <f t="shared" si="0"/>
        <v>1578.5</v>
      </c>
      <c r="G51" s="53" t="s">
        <v>72</v>
      </c>
      <c r="H51" s="46" t="s">
        <v>47</v>
      </c>
      <c r="I51" s="46">
        <v>1.01</v>
      </c>
      <c r="J51" s="14">
        <f>ROUND($D$51*I51,2)</f>
        <v>2.9</v>
      </c>
      <c r="K51" s="14"/>
      <c r="L51" s="16"/>
    </row>
    <row r="52" spans="1:12" ht="15.75">
      <c r="A52" s="32"/>
      <c r="B52" s="33"/>
      <c r="C52" s="41"/>
      <c r="D52" s="42"/>
      <c r="E52" s="34"/>
      <c r="F52" s="16"/>
      <c r="G52" s="53" t="s">
        <v>61</v>
      </c>
      <c r="H52" s="46" t="s">
        <v>45</v>
      </c>
      <c r="I52" s="46">
        <v>0.2</v>
      </c>
      <c r="J52" s="14">
        <f>ROUND($D$51*I52,2)</f>
        <v>0.56999999999999995</v>
      </c>
      <c r="K52" s="14"/>
      <c r="L52" s="16"/>
    </row>
    <row r="53" spans="1:12" ht="47.25">
      <c r="A53" s="32"/>
      <c r="B53" s="33"/>
      <c r="C53" s="41"/>
      <c r="D53" s="42"/>
      <c r="E53" s="34"/>
      <c r="F53" s="16"/>
      <c r="G53" s="53" t="s">
        <v>62</v>
      </c>
      <c r="H53" s="46" t="s">
        <v>63</v>
      </c>
      <c r="I53" s="46">
        <v>6.5</v>
      </c>
      <c r="J53" s="14">
        <f>ROUND($D$51*I53,2)</f>
        <v>18.66</v>
      </c>
      <c r="K53" s="14"/>
      <c r="L53" s="16"/>
    </row>
    <row r="54" spans="1:12" ht="30">
      <c r="A54" s="32">
        <v>3</v>
      </c>
      <c r="B54" s="33" t="s">
        <v>25</v>
      </c>
      <c r="C54" s="41" t="s">
        <v>6</v>
      </c>
      <c r="D54" s="42">
        <v>17.82</v>
      </c>
      <c r="E54" s="34">
        <v>200</v>
      </c>
      <c r="F54" s="16">
        <f t="shared" si="0"/>
        <v>3564</v>
      </c>
      <c r="G54" s="52" t="s">
        <v>98</v>
      </c>
      <c r="H54" s="46" t="s">
        <v>63</v>
      </c>
      <c r="I54" s="46">
        <v>17</v>
      </c>
      <c r="J54" s="14">
        <f>ROUND(D$54*I54,2)</f>
        <v>302.94</v>
      </c>
      <c r="K54" s="14"/>
      <c r="L54" s="16"/>
    </row>
    <row r="55" spans="1:12" ht="15.75">
      <c r="A55" s="32"/>
      <c r="B55" s="33"/>
      <c r="C55" s="41"/>
      <c r="D55" s="42"/>
      <c r="E55" s="34"/>
      <c r="F55" s="16"/>
      <c r="G55" s="53" t="s">
        <v>61</v>
      </c>
      <c r="H55" s="46" t="s">
        <v>45</v>
      </c>
      <c r="I55" s="46">
        <v>0.2</v>
      </c>
      <c r="J55" s="14">
        <f>ROUND($D$54*I55,2)</f>
        <v>3.56</v>
      </c>
      <c r="K55" s="14"/>
      <c r="L55" s="16"/>
    </row>
    <row r="56" spans="1:12" ht="31.5">
      <c r="A56" s="32">
        <v>4</v>
      </c>
      <c r="B56" s="33" t="s">
        <v>19</v>
      </c>
      <c r="C56" s="41" t="s">
        <v>6</v>
      </c>
      <c r="D56" s="42">
        <v>17.62</v>
      </c>
      <c r="E56" s="34">
        <v>160</v>
      </c>
      <c r="F56" s="16">
        <f t="shared" si="0"/>
        <v>2819.2000000000003</v>
      </c>
      <c r="G56" s="53" t="s">
        <v>68</v>
      </c>
      <c r="H56" s="46" t="s">
        <v>63</v>
      </c>
      <c r="I56" s="46">
        <v>5.4</v>
      </c>
      <c r="J56" s="14">
        <f>ROUND($D$56*I56,2)</f>
        <v>95.15</v>
      </c>
      <c r="K56" s="14"/>
      <c r="L56" s="16"/>
    </row>
    <row r="57" spans="1:12" ht="15.75">
      <c r="A57" s="32"/>
      <c r="B57" s="33"/>
      <c r="C57" s="41"/>
      <c r="D57" s="42"/>
      <c r="E57" s="34"/>
      <c r="F57" s="16"/>
      <c r="G57" s="53" t="s">
        <v>61</v>
      </c>
      <c r="H57" s="46" t="s">
        <v>45</v>
      </c>
      <c r="I57" s="46">
        <v>0.2</v>
      </c>
      <c r="J57" s="14">
        <f>ROUND($D$56*I57,2)</f>
        <v>3.52</v>
      </c>
      <c r="K57" s="14"/>
      <c r="L57" s="16"/>
    </row>
    <row r="58" spans="1:12" ht="41.1" customHeight="1">
      <c r="A58" s="32">
        <v>5</v>
      </c>
      <c r="B58" s="33" t="s">
        <v>20</v>
      </c>
      <c r="C58" s="41" t="s">
        <v>6</v>
      </c>
      <c r="D58" s="42">
        <v>17.62</v>
      </c>
      <c r="E58" s="34">
        <v>110</v>
      </c>
      <c r="F58" s="16">
        <f t="shared" si="0"/>
        <v>1938.2</v>
      </c>
      <c r="G58" s="46" t="s">
        <v>69</v>
      </c>
      <c r="H58" s="46" t="s">
        <v>63</v>
      </c>
      <c r="I58" s="54">
        <v>0.2</v>
      </c>
      <c r="J58" s="14">
        <f>ROUND($D$58*I58,2)</f>
        <v>3.52</v>
      </c>
      <c r="K58" s="14"/>
      <c r="L58" s="16"/>
    </row>
    <row r="59" spans="1:12" ht="15.75">
      <c r="A59" s="14"/>
      <c r="B59" s="55"/>
      <c r="C59" s="14"/>
      <c r="D59" s="14"/>
      <c r="E59" s="34"/>
      <c r="F59" s="16"/>
      <c r="G59" s="14"/>
      <c r="H59" s="14"/>
      <c r="I59" s="14"/>
      <c r="J59" s="14"/>
      <c r="K59" s="14"/>
      <c r="L59" s="56"/>
    </row>
    <row r="60" spans="1:12" ht="15.75">
      <c r="A60" s="21"/>
      <c r="B60" s="18" t="s">
        <v>91</v>
      </c>
      <c r="C60" s="21"/>
      <c r="D60" s="21"/>
      <c r="E60" s="21"/>
      <c r="F60" s="21"/>
      <c r="G60" s="21"/>
      <c r="H60" s="21"/>
      <c r="I60" s="21"/>
      <c r="J60" s="21"/>
      <c r="K60" s="21"/>
      <c r="L60" s="57"/>
    </row>
    <row r="61" spans="1:12" ht="26.45" customHeight="1">
      <c r="A61" s="28"/>
      <c r="B61" s="29" t="s">
        <v>4</v>
      </c>
      <c r="C61" s="28"/>
      <c r="D61" s="30"/>
      <c r="E61" s="34"/>
      <c r="F61" s="16"/>
      <c r="G61" s="14"/>
      <c r="H61" s="14"/>
      <c r="I61" s="14"/>
      <c r="J61" s="14"/>
      <c r="K61" s="14"/>
      <c r="L61" s="16"/>
    </row>
    <row r="62" spans="1:12" ht="26.45" customHeight="1">
      <c r="A62" s="28"/>
      <c r="B62" s="28"/>
      <c r="C62" s="28"/>
      <c r="D62" s="30"/>
      <c r="E62" s="34"/>
      <c r="F62" s="16"/>
      <c r="G62" s="14"/>
      <c r="H62" s="14"/>
      <c r="I62" s="14"/>
      <c r="J62" s="14"/>
      <c r="K62" s="14"/>
      <c r="L62" s="16"/>
    </row>
    <row r="63" spans="1:12" ht="26.45" customHeight="1">
      <c r="A63" s="32">
        <v>1</v>
      </c>
      <c r="B63" s="33" t="s">
        <v>5</v>
      </c>
      <c r="C63" s="41" t="s">
        <v>6</v>
      </c>
      <c r="D63" s="42">
        <v>93.2</v>
      </c>
      <c r="E63" s="34">
        <v>250</v>
      </c>
      <c r="F63" s="16">
        <f t="shared" si="0"/>
        <v>23300</v>
      </c>
      <c r="G63" s="31" t="s">
        <v>40</v>
      </c>
      <c r="H63" s="31" t="s">
        <v>41</v>
      </c>
      <c r="I63" s="31">
        <v>9.9000000000000005E-2</v>
      </c>
      <c r="J63" s="31">
        <f>ROUND($D$63*I63,2)</f>
        <v>9.23</v>
      </c>
      <c r="K63" s="31"/>
      <c r="L63" s="58"/>
    </row>
    <row r="64" spans="1:12" ht="41.45" customHeight="1">
      <c r="A64" s="32"/>
      <c r="B64" s="33"/>
      <c r="C64" s="33"/>
      <c r="D64" s="34"/>
      <c r="E64" s="34"/>
      <c r="F64" s="16"/>
      <c r="G64" s="59" t="s">
        <v>42</v>
      </c>
      <c r="H64" s="31" t="s">
        <v>43</v>
      </c>
      <c r="I64" s="31">
        <v>2.2799999999999998</v>
      </c>
      <c r="J64" s="31">
        <f>ROUND($D$63*I64,2)</f>
        <v>212.5</v>
      </c>
      <c r="K64" s="31"/>
      <c r="L64" s="58"/>
    </row>
    <row r="65" spans="1:12" ht="26.45" customHeight="1">
      <c r="A65" s="32"/>
      <c r="B65" s="33"/>
      <c r="C65" s="33"/>
      <c r="D65" s="34"/>
      <c r="E65" s="34"/>
      <c r="F65" s="16"/>
      <c r="G65" s="31" t="s">
        <v>44</v>
      </c>
      <c r="H65" s="31" t="s">
        <v>45</v>
      </c>
      <c r="I65" s="31">
        <v>2.3599999999999999E-2</v>
      </c>
      <c r="J65" s="31">
        <f>ROUND($D$63*I65,2)</f>
        <v>2.2000000000000002</v>
      </c>
      <c r="K65" s="31"/>
      <c r="L65" s="58"/>
    </row>
    <row r="66" spans="1:12" ht="26.45" customHeight="1">
      <c r="A66" s="32"/>
      <c r="B66" s="33"/>
      <c r="C66" s="33"/>
      <c r="D66" s="34"/>
      <c r="E66" s="34"/>
      <c r="F66" s="16"/>
      <c r="G66" s="31" t="s">
        <v>48</v>
      </c>
      <c r="H66" s="31" t="s">
        <v>49</v>
      </c>
      <c r="I66" s="31">
        <v>2.9999999999999997E-4</v>
      </c>
      <c r="J66" s="31">
        <f>ROUND($D$63*I66,2)</f>
        <v>0.03</v>
      </c>
      <c r="K66" s="31"/>
      <c r="L66" s="58"/>
    </row>
    <row r="67" spans="1:12" ht="39.6" customHeight="1">
      <c r="A67" s="32"/>
      <c r="B67" s="33"/>
      <c r="C67" s="33"/>
      <c r="D67" s="34"/>
      <c r="E67" s="34"/>
      <c r="F67" s="16"/>
      <c r="G67" s="60" t="s">
        <v>46</v>
      </c>
      <c r="H67" s="31" t="s">
        <v>47</v>
      </c>
      <c r="I67" s="31">
        <v>0.08</v>
      </c>
      <c r="J67" s="31">
        <f>ROUND($D$63*I67,2)</f>
        <v>7.46</v>
      </c>
      <c r="K67" s="31"/>
      <c r="L67" s="58"/>
    </row>
    <row r="68" spans="1:12" ht="26.45" customHeight="1">
      <c r="A68" s="32">
        <v>2</v>
      </c>
      <c r="B68" s="33" t="s">
        <v>7</v>
      </c>
      <c r="C68" s="33" t="s">
        <v>8</v>
      </c>
      <c r="D68" s="37">
        <v>2.9700000000000001E-2</v>
      </c>
      <c r="E68" s="34">
        <v>8000</v>
      </c>
      <c r="F68" s="16">
        <f t="shared" si="0"/>
        <v>237.6</v>
      </c>
      <c r="G68" s="31" t="s">
        <v>50</v>
      </c>
      <c r="H68" s="31" t="s">
        <v>49</v>
      </c>
      <c r="I68" s="31">
        <v>1</v>
      </c>
      <c r="J68" s="31">
        <f>ROUND(D68*I68,2)</f>
        <v>0.03</v>
      </c>
      <c r="K68" s="31"/>
      <c r="L68" s="58"/>
    </row>
    <row r="69" spans="1:12" ht="26.45" customHeight="1">
      <c r="A69" s="32">
        <v>3</v>
      </c>
      <c r="B69" s="33" t="s">
        <v>9</v>
      </c>
      <c r="C69" s="33" t="s">
        <v>8</v>
      </c>
      <c r="D69" s="61">
        <v>6.6199999999999995E-2</v>
      </c>
      <c r="E69" s="34">
        <v>8000</v>
      </c>
      <c r="F69" s="16">
        <f t="shared" si="0"/>
        <v>529.59999999999991</v>
      </c>
      <c r="G69" s="31" t="s">
        <v>52</v>
      </c>
      <c r="H69" s="31" t="s">
        <v>49</v>
      </c>
      <c r="I69" s="31">
        <v>1</v>
      </c>
      <c r="J69" s="31">
        <f>ROUND(D69*I69,2)</f>
        <v>7.0000000000000007E-2</v>
      </c>
      <c r="K69" s="31"/>
      <c r="L69" s="58"/>
    </row>
    <row r="70" spans="1:12" ht="26.45" customHeight="1">
      <c r="A70" s="32">
        <v>4</v>
      </c>
      <c r="B70" s="33" t="s">
        <v>51</v>
      </c>
      <c r="C70" s="33" t="s">
        <v>8</v>
      </c>
      <c r="D70" s="61">
        <v>6.6199999999999995E-2</v>
      </c>
      <c r="E70" s="34">
        <v>8000</v>
      </c>
      <c r="F70" s="16">
        <f t="shared" si="0"/>
        <v>529.59999999999991</v>
      </c>
      <c r="G70" s="40"/>
      <c r="H70" s="40"/>
      <c r="I70" s="40"/>
      <c r="J70" s="40"/>
      <c r="K70" s="40"/>
      <c r="L70" s="39"/>
    </row>
    <row r="71" spans="1:12" ht="26.45" customHeight="1">
      <c r="A71" s="32"/>
      <c r="B71" s="33"/>
      <c r="C71" s="33"/>
      <c r="D71" s="61"/>
      <c r="E71" s="34"/>
      <c r="F71" s="16"/>
      <c r="G71" s="40"/>
      <c r="H71" s="40"/>
      <c r="I71" s="40"/>
      <c r="J71" s="40"/>
      <c r="K71" s="40"/>
      <c r="L71" s="39"/>
    </row>
    <row r="72" spans="1:12" ht="26.45" customHeight="1">
      <c r="A72" s="11"/>
      <c r="B72" s="29" t="s">
        <v>27</v>
      </c>
      <c r="C72" s="28"/>
      <c r="D72" s="30"/>
      <c r="E72" s="34"/>
      <c r="F72" s="16"/>
      <c r="G72" s="40"/>
      <c r="H72" s="40"/>
      <c r="I72" s="40"/>
      <c r="J72" s="40"/>
      <c r="K72" s="40"/>
      <c r="L72" s="39"/>
    </row>
    <row r="73" spans="1:12" ht="26.45" customHeight="1">
      <c r="A73" s="28"/>
      <c r="B73" s="28"/>
      <c r="C73" s="28"/>
      <c r="D73" s="30"/>
      <c r="E73" s="34"/>
      <c r="F73" s="16"/>
      <c r="G73" s="40"/>
      <c r="H73" s="40"/>
      <c r="I73" s="40"/>
      <c r="J73" s="40"/>
      <c r="K73" s="40"/>
      <c r="L73" s="39"/>
    </row>
    <row r="74" spans="1:12" ht="26.45" customHeight="1">
      <c r="A74" s="32">
        <v>1</v>
      </c>
      <c r="B74" s="33" t="s">
        <v>102</v>
      </c>
      <c r="C74" s="33" t="s">
        <v>6</v>
      </c>
      <c r="D74" s="34">
        <v>334.28</v>
      </c>
      <c r="E74" s="34">
        <v>150</v>
      </c>
      <c r="F74" s="16">
        <f t="shared" si="0"/>
        <v>50141.999999999993</v>
      </c>
      <c r="G74" s="31" t="s">
        <v>101</v>
      </c>
      <c r="H74" s="31" t="s">
        <v>47</v>
      </c>
      <c r="I74" s="31">
        <v>1.1200000000000001</v>
      </c>
      <c r="J74" s="14">
        <f>ROUND($D74*I74,2)</f>
        <v>374.39</v>
      </c>
      <c r="K74" s="14"/>
      <c r="L74" s="16"/>
    </row>
    <row r="75" spans="1:12" ht="26.45" customHeight="1">
      <c r="A75" s="32">
        <v>2</v>
      </c>
      <c r="B75" s="33" t="s">
        <v>100</v>
      </c>
      <c r="C75" s="33" t="s">
        <v>6</v>
      </c>
      <c r="D75" s="34">
        <v>334.28</v>
      </c>
      <c r="E75" s="34">
        <v>0</v>
      </c>
      <c r="F75" s="16">
        <f t="shared" ref="F75:F138" si="1">E75*D75</f>
        <v>0</v>
      </c>
      <c r="G75" s="31" t="s">
        <v>101</v>
      </c>
      <c r="H75" s="31" t="s">
        <v>47</v>
      </c>
      <c r="I75" s="31">
        <v>1.1200000000000001</v>
      </c>
      <c r="J75" s="14">
        <f>ROUND(D75*I75,2)</f>
        <v>374.39</v>
      </c>
      <c r="K75" s="14"/>
      <c r="L75" s="16"/>
    </row>
    <row r="76" spans="1:12" ht="26.45" customHeight="1">
      <c r="A76" s="32">
        <v>3</v>
      </c>
      <c r="B76" s="33" t="s">
        <v>12</v>
      </c>
      <c r="C76" s="33" t="s">
        <v>6</v>
      </c>
      <c r="D76" s="42">
        <v>319.92</v>
      </c>
      <c r="E76" s="34">
        <v>40</v>
      </c>
      <c r="F76" s="16">
        <f t="shared" si="1"/>
        <v>12796.800000000001</v>
      </c>
      <c r="G76" s="31" t="s">
        <v>53</v>
      </c>
      <c r="H76" s="31" t="s">
        <v>47</v>
      </c>
      <c r="I76" s="31">
        <v>1.03</v>
      </c>
      <c r="J76" s="14">
        <f>ROUND($D$76*I76,2)</f>
        <v>329.52</v>
      </c>
      <c r="K76" s="14"/>
      <c r="L76" s="16"/>
    </row>
    <row r="77" spans="1:12" ht="26.45" customHeight="1">
      <c r="A77" s="32"/>
      <c r="B77" s="33"/>
      <c r="C77" s="33"/>
      <c r="D77" s="43"/>
      <c r="E77" s="34"/>
      <c r="F77" s="16"/>
      <c r="G77" s="31" t="s">
        <v>54</v>
      </c>
      <c r="H77" s="31" t="s">
        <v>43</v>
      </c>
      <c r="I77" s="31">
        <v>0.35</v>
      </c>
      <c r="J77" s="14">
        <f>ROUND($D$76*I77,2)</f>
        <v>111.97</v>
      </c>
      <c r="K77" s="14"/>
      <c r="L77" s="16"/>
    </row>
    <row r="78" spans="1:12" ht="26.45" customHeight="1">
      <c r="A78" s="32">
        <v>4</v>
      </c>
      <c r="B78" s="33" t="s">
        <v>13</v>
      </c>
      <c r="C78" s="33" t="s">
        <v>6</v>
      </c>
      <c r="D78" s="42">
        <v>319.92</v>
      </c>
      <c r="E78" s="34">
        <v>100</v>
      </c>
      <c r="F78" s="16">
        <f t="shared" si="1"/>
        <v>31992</v>
      </c>
      <c r="G78" s="31" t="s">
        <v>55</v>
      </c>
      <c r="H78" s="31" t="s">
        <v>56</v>
      </c>
      <c r="I78" s="31">
        <v>5.0900000000000001E-2</v>
      </c>
      <c r="J78" s="14">
        <f>ROUND(D78*I78,2)</f>
        <v>16.28</v>
      </c>
      <c r="K78" s="14"/>
      <c r="L78" s="16"/>
    </row>
    <row r="79" spans="1:12" ht="26.45" customHeight="1">
      <c r="A79" s="32">
        <v>6</v>
      </c>
      <c r="B79" s="33" t="s">
        <v>14</v>
      </c>
      <c r="C79" s="33" t="s">
        <v>6</v>
      </c>
      <c r="D79" s="42">
        <v>319.92</v>
      </c>
      <c r="E79" s="34">
        <v>40</v>
      </c>
      <c r="F79" s="16">
        <f t="shared" si="1"/>
        <v>12796.800000000001</v>
      </c>
      <c r="G79" s="31" t="s">
        <v>57</v>
      </c>
      <c r="H79" s="31" t="s">
        <v>47</v>
      </c>
      <c r="I79" s="62">
        <v>1.1000000000000001</v>
      </c>
      <c r="J79" s="14">
        <f>ROUND(D79*I79,2)</f>
        <v>351.91</v>
      </c>
      <c r="K79" s="14"/>
      <c r="L79" s="16"/>
    </row>
    <row r="80" spans="1:12" ht="26.45" customHeight="1">
      <c r="A80" s="32"/>
      <c r="B80" s="33"/>
      <c r="C80" s="33"/>
      <c r="D80" s="43"/>
      <c r="E80" s="34"/>
      <c r="F80" s="16"/>
      <c r="G80" s="31" t="s">
        <v>58</v>
      </c>
      <c r="H80" s="31" t="s">
        <v>59</v>
      </c>
      <c r="I80" s="62">
        <v>4.5</v>
      </c>
      <c r="J80" s="14">
        <f>ROUND($D$79*I80,2)</f>
        <v>1439.64</v>
      </c>
      <c r="K80" s="14"/>
      <c r="L80" s="16"/>
    </row>
    <row r="81" spans="1:12" ht="43.5" customHeight="1">
      <c r="A81" s="32">
        <v>7</v>
      </c>
      <c r="B81" s="33" t="s">
        <v>15</v>
      </c>
      <c r="C81" s="41" t="s">
        <v>6</v>
      </c>
      <c r="D81" s="42">
        <v>319.92</v>
      </c>
      <c r="E81" s="34">
        <v>550</v>
      </c>
      <c r="F81" s="16">
        <f t="shared" si="1"/>
        <v>175956</v>
      </c>
      <c r="G81" s="44" t="s">
        <v>60</v>
      </c>
      <c r="H81" s="48" t="s">
        <v>47</v>
      </c>
      <c r="I81" s="48">
        <v>1.01</v>
      </c>
      <c r="J81" s="14">
        <f>ROUND($D$81*I81,2)</f>
        <v>323.12</v>
      </c>
      <c r="K81" s="14"/>
      <c r="L81" s="16"/>
    </row>
    <row r="82" spans="1:12" ht="26.45" customHeight="1">
      <c r="A82" s="32"/>
      <c r="B82" s="33"/>
      <c r="C82" s="33"/>
      <c r="D82" s="43"/>
      <c r="E82" s="34"/>
      <c r="F82" s="16"/>
      <c r="G82" s="44" t="s">
        <v>61</v>
      </c>
      <c r="H82" s="45" t="s">
        <v>45</v>
      </c>
      <c r="I82" s="45">
        <v>0.2</v>
      </c>
      <c r="J82" s="14">
        <f>ROUND($D$81*I82,2)</f>
        <v>63.98</v>
      </c>
      <c r="K82" s="14"/>
      <c r="L82" s="16"/>
    </row>
    <row r="83" spans="1:12" ht="41.25" customHeight="1">
      <c r="A83" s="32"/>
      <c r="B83" s="33"/>
      <c r="C83" s="33"/>
      <c r="D83" s="43"/>
      <c r="E83" s="34"/>
      <c r="F83" s="16"/>
      <c r="G83" s="44" t="s">
        <v>62</v>
      </c>
      <c r="H83" s="45" t="s">
        <v>63</v>
      </c>
      <c r="I83" s="45">
        <v>6.5</v>
      </c>
      <c r="J83" s="14">
        <f>ROUND($D$81*I83,2)</f>
        <v>2079.48</v>
      </c>
      <c r="K83" s="14"/>
      <c r="L83" s="16"/>
    </row>
    <row r="84" spans="1:12" ht="26.45" customHeight="1">
      <c r="A84" s="32"/>
      <c r="B84" s="33"/>
      <c r="C84" s="33"/>
      <c r="D84" s="43"/>
      <c r="E84" s="34"/>
      <c r="F84" s="16"/>
      <c r="G84" s="44" t="s">
        <v>64</v>
      </c>
      <c r="H84" s="45" t="s">
        <v>63</v>
      </c>
      <c r="I84" s="45">
        <v>0.40600000000000003</v>
      </c>
      <c r="J84" s="14">
        <f>ROUND($D$81*I84,2)</f>
        <v>129.88999999999999</v>
      </c>
      <c r="K84" s="14"/>
      <c r="L84" s="16"/>
    </row>
    <row r="85" spans="1:12" ht="26.45" customHeight="1">
      <c r="A85" s="32"/>
      <c r="B85" s="33"/>
      <c r="C85" s="33"/>
      <c r="D85" s="43"/>
      <c r="E85" s="34"/>
      <c r="F85" s="16"/>
      <c r="G85" s="44" t="s">
        <v>65</v>
      </c>
      <c r="H85" s="45" t="s">
        <v>59</v>
      </c>
      <c r="I85" s="45">
        <v>4.24</v>
      </c>
      <c r="J85" s="14">
        <f>ROUND($D$81*I85,2)</f>
        <v>1356.46</v>
      </c>
      <c r="K85" s="14"/>
      <c r="L85" s="16"/>
    </row>
    <row r="86" spans="1:12" ht="26.45" customHeight="1">
      <c r="A86" s="11"/>
      <c r="B86" s="29" t="s">
        <v>28</v>
      </c>
      <c r="C86" s="28"/>
      <c r="D86" s="30"/>
      <c r="E86" s="34"/>
      <c r="F86" s="16"/>
      <c r="G86" s="14"/>
      <c r="H86" s="14"/>
      <c r="I86" s="14"/>
      <c r="J86" s="14"/>
      <c r="K86" s="14"/>
      <c r="L86" s="16"/>
    </row>
    <row r="87" spans="1:12" ht="26.45" customHeight="1">
      <c r="A87" s="28"/>
      <c r="B87" s="28"/>
      <c r="C87" s="28"/>
      <c r="D87" s="30"/>
      <c r="E87" s="34"/>
      <c r="F87" s="16"/>
      <c r="G87" s="14"/>
      <c r="H87" s="14"/>
      <c r="I87" s="14"/>
      <c r="J87" s="14"/>
      <c r="K87" s="14"/>
      <c r="L87" s="16"/>
    </row>
    <row r="88" spans="1:12" ht="26.45" customHeight="1">
      <c r="A88" s="32">
        <v>1</v>
      </c>
      <c r="B88" s="33" t="s">
        <v>26</v>
      </c>
      <c r="C88" s="33" t="s">
        <v>6</v>
      </c>
      <c r="D88" s="34">
        <v>322.47000000000003</v>
      </c>
      <c r="E88" s="34">
        <v>200</v>
      </c>
      <c r="F88" s="16">
        <f t="shared" si="1"/>
        <v>64494.000000000007</v>
      </c>
      <c r="G88" s="46" t="s">
        <v>66</v>
      </c>
      <c r="H88" s="46" t="s">
        <v>67</v>
      </c>
      <c r="I88" s="46">
        <v>1</v>
      </c>
      <c r="J88" s="63">
        <f>D88*I88</f>
        <v>322.47000000000003</v>
      </c>
      <c r="K88" s="14"/>
      <c r="L88" s="16"/>
    </row>
    <row r="89" spans="1:12" ht="26.45" customHeight="1">
      <c r="A89" s="32"/>
      <c r="B89" s="33"/>
      <c r="C89" s="33"/>
      <c r="D89" s="34"/>
      <c r="E89" s="34"/>
      <c r="F89" s="16"/>
      <c r="G89" s="63"/>
      <c r="H89" s="63"/>
      <c r="I89" s="63"/>
      <c r="J89" s="63"/>
      <c r="K89" s="14"/>
      <c r="L89" s="16"/>
    </row>
    <row r="90" spans="1:12" ht="26.45" customHeight="1">
      <c r="A90" s="11"/>
      <c r="B90" s="29" t="s">
        <v>29</v>
      </c>
      <c r="C90" s="28"/>
      <c r="D90" s="30"/>
      <c r="E90" s="34"/>
      <c r="F90" s="16"/>
      <c r="G90" s="14"/>
      <c r="H90" s="14"/>
      <c r="I90" s="14"/>
      <c r="J90" s="14"/>
      <c r="K90" s="14"/>
      <c r="L90" s="16"/>
    </row>
    <row r="91" spans="1:12" ht="26.45" customHeight="1">
      <c r="A91" s="28"/>
      <c r="B91" s="28"/>
      <c r="C91" s="28"/>
      <c r="D91" s="30"/>
      <c r="E91" s="34"/>
      <c r="F91" s="16"/>
      <c r="G91" s="14"/>
      <c r="H91" s="14"/>
      <c r="I91" s="14"/>
      <c r="J91" s="14"/>
      <c r="K91" s="14"/>
      <c r="L91" s="16"/>
    </row>
    <row r="92" spans="1:12" ht="26.45" customHeight="1">
      <c r="A92" s="11">
        <v>1</v>
      </c>
      <c r="B92" s="64" t="s">
        <v>30</v>
      </c>
      <c r="C92" s="33" t="s">
        <v>6</v>
      </c>
      <c r="D92" s="34">
        <v>376.82</v>
      </c>
      <c r="E92" s="34">
        <v>40</v>
      </c>
      <c r="F92" s="16">
        <f t="shared" si="1"/>
        <v>15072.8</v>
      </c>
      <c r="G92" s="31" t="s">
        <v>74</v>
      </c>
      <c r="H92" s="31" t="s">
        <v>47</v>
      </c>
      <c r="I92" s="62">
        <v>1.1000000000000001</v>
      </c>
      <c r="J92" s="14">
        <f>ROUND(D92*I92,2)</f>
        <v>414.5</v>
      </c>
      <c r="K92" s="14"/>
      <c r="L92" s="16"/>
    </row>
    <row r="93" spans="1:12" ht="31.5" customHeight="1">
      <c r="A93" s="11"/>
      <c r="B93" s="64"/>
      <c r="C93" s="33"/>
      <c r="D93" s="34"/>
      <c r="E93" s="34"/>
      <c r="F93" s="16"/>
      <c r="G93" s="65" t="s">
        <v>68</v>
      </c>
      <c r="H93" s="46" t="s">
        <v>63</v>
      </c>
      <c r="I93" s="46">
        <v>0.25</v>
      </c>
      <c r="J93" s="14">
        <f>ROUND(D92*I93,2)</f>
        <v>94.21</v>
      </c>
      <c r="K93" s="14"/>
      <c r="L93" s="16"/>
    </row>
    <row r="94" spans="1:12" ht="38.450000000000003" customHeight="1">
      <c r="A94" s="11">
        <v>2</v>
      </c>
      <c r="B94" s="64" t="s">
        <v>73</v>
      </c>
      <c r="C94" s="33" t="s">
        <v>6</v>
      </c>
      <c r="D94" s="42">
        <v>376.82</v>
      </c>
      <c r="E94" s="34">
        <v>160</v>
      </c>
      <c r="F94" s="16">
        <f t="shared" si="1"/>
        <v>60291.199999999997</v>
      </c>
      <c r="G94" s="52" t="s">
        <v>98</v>
      </c>
      <c r="H94" s="46" t="s">
        <v>63</v>
      </c>
      <c r="I94" s="46">
        <v>17</v>
      </c>
      <c r="J94" s="14">
        <f>ROUND(D$108*I94,2)</f>
        <v>166.94</v>
      </c>
      <c r="K94" s="14"/>
      <c r="L94" s="16"/>
    </row>
    <row r="95" spans="1:12" ht="26.45" customHeight="1">
      <c r="A95" s="11"/>
      <c r="B95" s="64"/>
      <c r="C95" s="33"/>
      <c r="D95" s="42"/>
      <c r="E95" s="34"/>
      <c r="F95" s="16"/>
      <c r="G95" s="44" t="s">
        <v>61</v>
      </c>
      <c r="H95" s="45" t="s">
        <v>45</v>
      </c>
      <c r="I95" s="45">
        <v>0.2</v>
      </c>
      <c r="J95" s="14">
        <f>ROUND($D$94*I95,2)</f>
        <v>75.36</v>
      </c>
      <c r="K95" s="14"/>
      <c r="L95" s="16"/>
    </row>
    <row r="96" spans="1:12" ht="48.75" customHeight="1">
      <c r="A96" s="11">
        <v>3</v>
      </c>
      <c r="B96" s="33" t="s">
        <v>18</v>
      </c>
      <c r="C96" s="41" t="s">
        <v>6</v>
      </c>
      <c r="D96" s="42">
        <v>196.02</v>
      </c>
      <c r="E96" s="34">
        <v>160</v>
      </c>
      <c r="F96" s="16">
        <f t="shared" si="1"/>
        <v>31363.200000000001</v>
      </c>
      <c r="G96" s="66" t="s">
        <v>99</v>
      </c>
      <c r="H96" s="48" t="s">
        <v>63</v>
      </c>
      <c r="I96" s="48">
        <f>1.4*25</f>
        <v>35</v>
      </c>
      <c r="J96" s="14">
        <f>ROUND(D96*I96,2)</f>
        <v>6860.7</v>
      </c>
      <c r="K96" s="14"/>
      <c r="L96" s="14"/>
    </row>
    <row r="97" spans="1:12" ht="33.75" customHeight="1">
      <c r="A97" s="11">
        <v>4</v>
      </c>
      <c r="B97" s="33" t="s">
        <v>19</v>
      </c>
      <c r="C97" s="33" t="s">
        <v>6</v>
      </c>
      <c r="D97" s="43">
        <v>376.8</v>
      </c>
      <c r="E97" s="34">
        <v>160</v>
      </c>
      <c r="F97" s="16">
        <f t="shared" si="1"/>
        <v>60288</v>
      </c>
      <c r="G97" s="65" t="s">
        <v>68</v>
      </c>
      <c r="H97" s="46" t="s">
        <v>63</v>
      </c>
      <c r="I97" s="46">
        <v>5.4</v>
      </c>
      <c r="J97" s="14">
        <f>ROUND(D97*I97,2)</f>
        <v>2034.72</v>
      </c>
      <c r="K97" s="14"/>
      <c r="L97" s="16"/>
    </row>
    <row r="98" spans="1:12" ht="46.5" customHeight="1">
      <c r="A98" s="11">
        <v>5</v>
      </c>
      <c r="B98" s="33" t="s">
        <v>20</v>
      </c>
      <c r="C98" s="41" t="s">
        <v>6</v>
      </c>
      <c r="D98" s="43">
        <v>376.8</v>
      </c>
      <c r="E98" s="34">
        <v>110</v>
      </c>
      <c r="F98" s="16">
        <f t="shared" si="1"/>
        <v>41448</v>
      </c>
      <c r="G98" s="46" t="s">
        <v>69</v>
      </c>
      <c r="H98" s="46" t="s">
        <v>63</v>
      </c>
      <c r="I98" s="46">
        <v>0.2</v>
      </c>
      <c r="J98" s="14">
        <f>ROUND($D$98*I98,2)</f>
        <v>75.36</v>
      </c>
      <c r="K98" s="14"/>
      <c r="L98" s="16"/>
    </row>
    <row r="99" spans="1:12" ht="26.45" customHeight="1">
      <c r="A99" s="11">
        <v>6</v>
      </c>
      <c r="B99" s="33" t="s">
        <v>21</v>
      </c>
      <c r="C99" s="41" t="s">
        <v>6</v>
      </c>
      <c r="D99" s="42">
        <v>196.02</v>
      </c>
      <c r="E99" s="34">
        <v>550</v>
      </c>
      <c r="F99" s="16">
        <f t="shared" si="1"/>
        <v>107811</v>
      </c>
      <c r="G99" s="44" t="s">
        <v>72</v>
      </c>
      <c r="H99" s="45" t="s">
        <v>47</v>
      </c>
      <c r="I99" s="45">
        <v>1.01</v>
      </c>
      <c r="J99" s="14">
        <f>ROUND($D$99*I99,2)</f>
        <v>197.98</v>
      </c>
      <c r="K99" s="14"/>
      <c r="L99" s="16"/>
    </row>
    <row r="100" spans="1:12" ht="26.45" customHeight="1">
      <c r="A100" s="32"/>
      <c r="B100" s="33"/>
      <c r="C100" s="41"/>
      <c r="D100" s="42"/>
      <c r="E100" s="34"/>
      <c r="F100" s="16"/>
      <c r="G100" s="44" t="s">
        <v>61</v>
      </c>
      <c r="H100" s="45" t="s">
        <v>45</v>
      </c>
      <c r="I100" s="45">
        <v>0.2</v>
      </c>
      <c r="J100" s="14">
        <f>ROUND($D$99*I100,2)</f>
        <v>39.200000000000003</v>
      </c>
      <c r="K100" s="14"/>
      <c r="L100" s="16"/>
    </row>
    <row r="101" spans="1:12" ht="26.45" customHeight="1">
      <c r="A101" s="32"/>
      <c r="B101" s="33"/>
      <c r="C101" s="41"/>
      <c r="D101" s="42"/>
      <c r="E101" s="34"/>
      <c r="F101" s="16"/>
      <c r="G101" s="44" t="s">
        <v>62</v>
      </c>
      <c r="H101" s="45" t="s">
        <v>63</v>
      </c>
      <c r="I101" s="45">
        <v>6.5</v>
      </c>
      <c r="J101" s="14">
        <f>ROUND($D$99*I101,2)</f>
        <v>1274.1300000000001</v>
      </c>
      <c r="K101" s="14"/>
      <c r="L101" s="16"/>
    </row>
    <row r="102" spans="1:12" ht="26.45" customHeight="1">
      <c r="A102" s="32"/>
      <c r="B102" s="33"/>
      <c r="C102" s="41"/>
      <c r="D102" s="42"/>
      <c r="E102" s="34"/>
      <c r="F102" s="16"/>
      <c r="G102" s="44" t="s">
        <v>64</v>
      </c>
      <c r="H102" s="45" t="s">
        <v>63</v>
      </c>
      <c r="I102" s="45">
        <v>0.40600000000000003</v>
      </c>
      <c r="J102" s="14">
        <f>ROUND($D$99*I102,2)</f>
        <v>79.58</v>
      </c>
      <c r="K102" s="14"/>
      <c r="L102" s="16"/>
    </row>
    <row r="103" spans="1:12" ht="26.45" customHeight="1">
      <c r="A103" s="32"/>
      <c r="B103" s="33"/>
      <c r="C103" s="41"/>
      <c r="D103" s="42"/>
      <c r="E103" s="34"/>
      <c r="F103" s="16"/>
      <c r="G103" s="44" t="s">
        <v>65</v>
      </c>
      <c r="H103" s="45" t="s">
        <v>59</v>
      </c>
      <c r="I103" s="45">
        <v>4.24</v>
      </c>
      <c r="J103" s="14">
        <f>ROUND($D$99*I103,2)</f>
        <v>831.12</v>
      </c>
      <c r="K103" s="14"/>
      <c r="L103" s="16"/>
    </row>
    <row r="104" spans="1:12" ht="35.450000000000003" customHeight="1">
      <c r="A104" s="32">
        <v>5</v>
      </c>
      <c r="B104" s="33" t="s">
        <v>36</v>
      </c>
      <c r="C104" s="41" t="s">
        <v>22</v>
      </c>
      <c r="D104" s="42">
        <v>56.93</v>
      </c>
      <c r="E104" s="34">
        <v>100</v>
      </c>
      <c r="F104" s="16">
        <f t="shared" si="1"/>
        <v>5693</v>
      </c>
      <c r="G104" s="14" t="s">
        <v>70</v>
      </c>
      <c r="H104" s="14" t="s">
        <v>71</v>
      </c>
      <c r="I104" s="14">
        <v>1.01</v>
      </c>
      <c r="J104" s="14">
        <f>ROUND($D$104*I104,2)</f>
        <v>57.5</v>
      </c>
      <c r="K104" s="14"/>
      <c r="L104" s="16"/>
    </row>
    <row r="105" spans="1:12" ht="26.45" customHeight="1">
      <c r="A105" s="32"/>
      <c r="B105" s="33"/>
      <c r="C105" s="41"/>
      <c r="D105" s="42"/>
      <c r="E105" s="34"/>
      <c r="F105" s="16"/>
      <c r="G105" s="44" t="s">
        <v>62</v>
      </c>
      <c r="H105" s="45" t="s">
        <v>63</v>
      </c>
      <c r="I105" s="14">
        <v>0.35599999999999998</v>
      </c>
      <c r="J105" s="14">
        <f>ROUND($D$104*I105,2)</f>
        <v>20.27</v>
      </c>
      <c r="K105" s="14"/>
      <c r="L105" s="16"/>
    </row>
    <row r="106" spans="1:12" ht="26.45" customHeight="1">
      <c r="A106" s="11"/>
      <c r="B106" s="29" t="s">
        <v>75</v>
      </c>
      <c r="C106" s="50"/>
      <c r="D106" s="51"/>
      <c r="E106" s="34"/>
      <c r="F106" s="16"/>
      <c r="G106" s="14"/>
      <c r="H106" s="14"/>
      <c r="I106" s="14"/>
      <c r="J106" s="14"/>
      <c r="K106" s="14"/>
      <c r="L106" s="16"/>
    </row>
    <row r="107" spans="1:12" ht="26.45" customHeight="1">
      <c r="A107" s="28"/>
      <c r="B107" s="28"/>
      <c r="C107" s="50"/>
      <c r="D107" s="51"/>
      <c r="E107" s="34"/>
      <c r="F107" s="16"/>
      <c r="G107" s="14"/>
      <c r="H107" s="14"/>
      <c r="I107" s="14"/>
      <c r="J107" s="14"/>
      <c r="K107" s="14"/>
      <c r="L107" s="16"/>
    </row>
    <row r="108" spans="1:12" ht="26.45" customHeight="1">
      <c r="A108" s="32">
        <v>1</v>
      </c>
      <c r="B108" s="33" t="s">
        <v>24</v>
      </c>
      <c r="C108" s="41" t="s">
        <v>6</v>
      </c>
      <c r="D108" s="42">
        <v>9.82</v>
      </c>
      <c r="E108" s="34">
        <v>160</v>
      </c>
      <c r="F108" s="16">
        <f t="shared" si="1"/>
        <v>1571.2</v>
      </c>
      <c r="G108" s="52" t="s">
        <v>98</v>
      </c>
      <c r="H108" s="46" t="s">
        <v>63</v>
      </c>
      <c r="I108" s="46">
        <v>17</v>
      </c>
      <c r="J108" s="14">
        <f>ROUND(D$108*I108,2)</f>
        <v>166.94</v>
      </c>
      <c r="K108" s="14"/>
      <c r="L108" s="16"/>
    </row>
    <row r="109" spans="1:12" ht="26.45" customHeight="1">
      <c r="A109" s="32">
        <v>2</v>
      </c>
      <c r="B109" s="33" t="s">
        <v>35</v>
      </c>
      <c r="C109" s="41" t="s">
        <v>6</v>
      </c>
      <c r="D109" s="42">
        <v>9.82</v>
      </c>
      <c r="E109" s="34">
        <v>550</v>
      </c>
      <c r="F109" s="16">
        <f t="shared" si="1"/>
        <v>5401</v>
      </c>
      <c r="G109" s="44" t="s">
        <v>72</v>
      </c>
      <c r="H109" s="45" t="s">
        <v>47</v>
      </c>
      <c r="I109" s="45">
        <v>1.01</v>
      </c>
      <c r="J109" s="14">
        <f>ROUND($D$109*I109,2)</f>
        <v>9.92</v>
      </c>
      <c r="K109" s="14"/>
      <c r="L109" s="16"/>
    </row>
    <row r="110" spans="1:12" ht="26.45" customHeight="1">
      <c r="A110" s="32"/>
      <c r="B110" s="33"/>
      <c r="C110" s="41"/>
      <c r="D110" s="42"/>
      <c r="E110" s="34"/>
      <c r="F110" s="16"/>
      <c r="G110" s="44" t="s">
        <v>61</v>
      </c>
      <c r="H110" s="45" t="s">
        <v>45</v>
      </c>
      <c r="I110" s="45">
        <v>0.2</v>
      </c>
      <c r="J110" s="14">
        <f>ROUND($D$109*I110,2)</f>
        <v>1.96</v>
      </c>
      <c r="K110" s="14"/>
      <c r="L110" s="16"/>
    </row>
    <row r="111" spans="1:12" ht="26.45" customHeight="1">
      <c r="A111" s="32"/>
      <c r="B111" s="33"/>
      <c r="C111" s="41"/>
      <c r="D111" s="42"/>
      <c r="E111" s="34"/>
      <c r="F111" s="16"/>
      <c r="G111" s="44" t="s">
        <v>62</v>
      </c>
      <c r="H111" s="45" t="s">
        <v>63</v>
      </c>
      <c r="I111" s="45">
        <v>6.5</v>
      </c>
      <c r="J111" s="14">
        <f>ROUND($D$109*I111,2)</f>
        <v>63.83</v>
      </c>
      <c r="K111" s="14"/>
      <c r="L111" s="16"/>
    </row>
    <row r="112" spans="1:12" ht="29.25" customHeight="1">
      <c r="A112" s="32">
        <v>3</v>
      </c>
      <c r="B112" s="33" t="s">
        <v>25</v>
      </c>
      <c r="C112" s="41" t="s">
        <v>6</v>
      </c>
      <c r="D112" s="42">
        <v>54.76</v>
      </c>
      <c r="E112" s="34">
        <v>200</v>
      </c>
      <c r="F112" s="16">
        <f t="shared" si="1"/>
        <v>10952</v>
      </c>
      <c r="G112" s="52" t="s">
        <v>98</v>
      </c>
      <c r="H112" s="46" t="s">
        <v>63</v>
      </c>
      <c r="I112" s="46">
        <v>17</v>
      </c>
      <c r="J112" s="14">
        <f>ROUND(D112*I112,2)</f>
        <v>930.92</v>
      </c>
      <c r="K112" s="14"/>
      <c r="L112" s="16"/>
    </row>
    <row r="113" spans="1:12" ht="26.45" customHeight="1">
      <c r="A113" s="32"/>
      <c r="B113" s="33"/>
      <c r="C113" s="41"/>
      <c r="D113" s="42"/>
      <c r="E113" s="34"/>
      <c r="F113" s="16"/>
      <c r="G113" s="44" t="s">
        <v>61</v>
      </c>
      <c r="H113" s="45" t="s">
        <v>45</v>
      </c>
      <c r="I113" s="45">
        <v>0.2</v>
      </c>
      <c r="J113" s="14">
        <f>ROUND($D$112*I113,2)</f>
        <v>10.95</v>
      </c>
      <c r="K113" s="14"/>
      <c r="L113" s="16"/>
    </row>
    <row r="114" spans="1:12" ht="26.45" customHeight="1">
      <c r="A114" s="32">
        <v>4</v>
      </c>
      <c r="B114" s="33" t="s">
        <v>19</v>
      </c>
      <c r="C114" s="41" t="s">
        <v>6</v>
      </c>
      <c r="D114" s="42">
        <v>54.76</v>
      </c>
      <c r="E114" s="34">
        <v>160</v>
      </c>
      <c r="F114" s="16">
        <f t="shared" si="1"/>
        <v>8761.6</v>
      </c>
      <c r="G114" s="53" t="s">
        <v>68</v>
      </c>
      <c r="H114" s="46" t="s">
        <v>63</v>
      </c>
      <c r="I114" s="46">
        <v>30</v>
      </c>
      <c r="J114" s="14">
        <f>ROUND($D$114*I114,2)</f>
        <v>1642.8</v>
      </c>
      <c r="K114" s="14"/>
      <c r="L114" s="16"/>
    </row>
    <row r="115" spans="1:12" ht="26.45" customHeight="1">
      <c r="A115" s="32"/>
      <c r="B115" s="33"/>
      <c r="C115" s="41"/>
      <c r="D115" s="42"/>
      <c r="E115" s="34"/>
      <c r="F115" s="16"/>
      <c r="G115" s="44" t="s">
        <v>61</v>
      </c>
      <c r="H115" s="45" t="s">
        <v>45</v>
      </c>
      <c r="I115" s="45">
        <v>0.2</v>
      </c>
      <c r="J115" s="14">
        <f>ROUND($D$114*I115,2)</f>
        <v>10.95</v>
      </c>
      <c r="K115" s="14"/>
      <c r="L115" s="16"/>
    </row>
    <row r="116" spans="1:12" ht="26.45" customHeight="1">
      <c r="A116" s="32">
        <v>5</v>
      </c>
      <c r="B116" s="33" t="s">
        <v>20</v>
      </c>
      <c r="C116" s="41" t="s">
        <v>6</v>
      </c>
      <c r="D116" s="42">
        <v>54.76</v>
      </c>
      <c r="E116" s="34">
        <v>110</v>
      </c>
      <c r="F116" s="16">
        <f t="shared" si="1"/>
        <v>6023.5999999999995</v>
      </c>
      <c r="G116" s="46" t="s">
        <v>69</v>
      </c>
      <c r="H116" s="46" t="s">
        <v>63</v>
      </c>
      <c r="I116" s="46">
        <v>0.2</v>
      </c>
      <c r="J116" s="14">
        <f>ROUND($D$116*I116,2)</f>
        <v>10.95</v>
      </c>
      <c r="K116" s="14"/>
      <c r="L116" s="16"/>
    </row>
    <row r="117" spans="1:12" ht="26.45" customHeight="1">
      <c r="A117" s="32"/>
      <c r="B117" s="33"/>
      <c r="C117" s="41"/>
      <c r="D117" s="42"/>
      <c r="E117" s="34"/>
      <c r="F117" s="16"/>
      <c r="G117" s="46"/>
      <c r="H117" s="46"/>
      <c r="I117" s="46"/>
      <c r="J117" s="14"/>
      <c r="K117" s="14"/>
      <c r="L117" s="16"/>
    </row>
    <row r="118" spans="1:12" ht="15.75">
      <c r="A118" s="21"/>
      <c r="B118" s="18" t="s">
        <v>92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0"/>
    </row>
    <row r="119" spans="1:12" ht="15.75">
      <c r="A119" s="14"/>
      <c r="B119" s="29" t="s">
        <v>4</v>
      </c>
      <c r="C119" s="14"/>
      <c r="D119" s="14"/>
      <c r="E119" s="34"/>
      <c r="F119" s="16"/>
      <c r="G119" s="14"/>
      <c r="H119" s="14"/>
      <c r="I119" s="14"/>
      <c r="J119" s="14"/>
      <c r="K119" s="14"/>
      <c r="L119" s="16"/>
    </row>
    <row r="120" spans="1:12" ht="27.75" customHeight="1">
      <c r="A120" s="32">
        <v>1</v>
      </c>
      <c r="B120" s="33" t="s">
        <v>5</v>
      </c>
      <c r="C120" s="33" t="s">
        <v>6</v>
      </c>
      <c r="D120" s="34">
        <v>200.66</v>
      </c>
      <c r="E120" s="34">
        <v>250</v>
      </c>
      <c r="F120" s="16">
        <f t="shared" si="1"/>
        <v>50165</v>
      </c>
      <c r="G120" s="31" t="s">
        <v>40</v>
      </c>
      <c r="H120" s="31" t="s">
        <v>41</v>
      </c>
      <c r="I120" s="31">
        <v>9.9000000000000005E-2</v>
      </c>
      <c r="J120" s="31">
        <f>ROUND($D$120*I120,2)</f>
        <v>19.87</v>
      </c>
      <c r="K120" s="31"/>
      <c r="L120" s="58"/>
    </row>
    <row r="121" spans="1:12" ht="30">
      <c r="A121" s="32"/>
      <c r="B121" s="33"/>
      <c r="C121" s="33"/>
      <c r="D121" s="34"/>
      <c r="E121" s="34"/>
      <c r="F121" s="16"/>
      <c r="G121" s="59" t="s">
        <v>42</v>
      </c>
      <c r="H121" s="31" t="s">
        <v>43</v>
      </c>
      <c r="I121" s="31">
        <v>2.2799999999999998</v>
      </c>
      <c r="J121" s="31">
        <f>ROUND($D$120*I121,2)</f>
        <v>457.5</v>
      </c>
      <c r="K121" s="31"/>
      <c r="L121" s="58"/>
    </row>
    <row r="122" spans="1:12" ht="27.75" customHeight="1">
      <c r="A122" s="32"/>
      <c r="B122" s="33"/>
      <c r="C122" s="33"/>
      <c r="D122" s="34"/>
      <c r="E122" s="34"/>
      <c r="F122" s="16"/>
      <c r="G122" s="31" t="s">
        <v>44</v>
      </c>
      <c r="H122" s="31" t="s">
        <v>45</v>
      </c>
      <c r="I122" s="31">
        <v>2.3599999999999999E-2</v>
      </c>
      <c r="J122" s="31">
        <f>ROUND($D$120*I122,2)</f>
        <v>4.74</v>
      </c>
      <c r="K122" s="31"/>
      <c r="L122" s="58"/>
    </row>
    <row r="123" spans="1:12" ht="27.75" customHeight="1">
      <c r="A123" s="32"/>
      <c r="B123" s="33"/>
      <c r="C123" s="33"/>
      <c r="D123" s="34"/>
      <c r="E123" s="34"/>
      <c r="F123" s="16"/>
      <c r="G123" s="31" t="s">
        <v>48</v>
      </c>
      <c r="H123" s="31" t="s">
        <v>49</v>
      </c>
      <c r="I123" s="31">
        <v>2.9999999999999997E-4</v>
      </c>
      <c r="J123" s="31">
        <f>ROUND($D$120*I123,2)</f>
        <v>0.06</v>
      </c>
      <c r="K123" s="31"/>
      <c r="L123" s="58"/>
    </row>
    <row r="124" spans="1:12" ht="27.75" customHeight="1">
      <c r="A124" s="32"/>
      <c r="B124" s="33"/>
      <c r="C124" s="33"/>
      <c r="D124" s="34"/>
      <c r="E124" s="34"/>
      <c r="F124" s="16"/>
      <c r="G124" s="60" t="s">
        <v>46</v>
      </c>
      <c r="H124" s="31" t="s">
        <v>47</v>
      </c>
      <c r="I124" s="31">
        <v>0.08</v>
      </c>
      <c r="J124" s="31">
        <f>ROUND($D$120*I124,2)</f>
        <v>16.05</v>
      </c>
      <c r="K124" s="31"/>
      <c r="L124" s="58"/>
    </row>
    <row r="125" spans="1:12" ht="27.75" customHeight="1">
      <c r="A125" s="32">
        <v>1</v>
      </c>
      <c r="B125" s="33" t="s">
        <v>5</v>
      </c>
      <c r="C125" s="33" t="s">
        <v>6</v>
      </c>
      <c r="D125" s="34">
        <v>108.72</v>
      </c>
      <c r="E125" s="34">
        <v>250</v>
      </c>
      <c r="F125" s="16">
        <f t="shared" si="1"/>
        <v>27180</v>
      </c>
      <c r="G125" s="31" t="s">
        <v>40</v>
      </c>
      <c r="H125" s="31" t="s">
        <v>41</v>
      </c>
      <c r="I125" s="31">
        <v>9.9000000000000005E-2</v>
      </c>
      <c r="J125" s="31">
        <f>ROUND($D$125*I125,2)</f>
        <v>10.76</v>
      </c>
      <c r="K125" s="31"/>
      <c r="L125" s="58"/>
    </row>
    <row r="126" spans="1:12" ht="27.75" customHeight="1">
      <c r="A126" s="32"/>
      <c r="B126" s="33"/>
      <c r="C126" s="33"/>
      <c r="D126" s="34"/>
      <c r="E126" s="34"/>
      <c r="F126" s="16"/>
      <c r="G126" s="59" t="s">
        <v>42</v>
      </c>
      <c r="H126" s="31" t="s">
        <v>43</v>
      </c>
      <c r="I126" s="31">
        <v>2.2799999999999998</v>
      </c>
      <c r="J126" s="31">
        <f>ROUND($D$125*I126,2)</f>
        <v>247.88</v>
      </c>
      <c r="K126" s="31"/>
      <c r="L126" s="58"/>
    </row>
    <row r="127" spans="1:12" ht="27.75" customHeight="1">
      <c r="A127" s="32"/>
      <c r="B127" s="33"/>
      <c r="C127" s="33"/>
      <c r="D127" s="34"/>
      <c r="E127" s="34"/>
      <c r="F127" s="16"/>
      <c r="G127" s="31" t="s">
        <v>44</v>
      </c>
      <c r="H127" s="31" t="s">
        <v>45</v>
      </c>
      <c r="I127" s="31">
        <v>2.3599999999999999E-2</v>
      </c>
      <c r="J127" s="31">
        <f>ROUND($D$125*I127,2)</f>
        <v>2.57</v>
      </c>
      <c r="K127" s="31"/>
      <c r="L127" s="58"/>
    </row>
    <row r="128" spans="1:12" ht="27.75" customHeight="1">
      <c r="A128" s="32"/>
      <c r="B128" s="33"/>
      <c r="C128" s="33"/>
      <c r="D128" s="34"/>
      <c r="E128" s="34"/>
      <c r="F128" s="16"/>
      <c r="G128" s="31" t="s">
        <v>48</v>
      </c>
      <c r="H128" s="31" t="s">
        <v>49</v>
      </c>
      <c r="I128" s="31">
        <v>2.9999999999999997E-4</v>
      </c>
      <c r="J128" s="31">
        <f>ROUND($D$125*I128,2)</f>
        <v>0.03</v>
      </c>
      <c r="K128" s="31"/>
      <c r="L128" s="58"/>
    </row>
    <row r="129" spans="1:12" ht="27.75" customHeight="1">
      <c r="A129" s="32"/>
      <c r="B129" s="33"/>
      <c r="C129" s="33"/>
      <c r="D129" s="34"/>
      <c r="E129" s="34"/>
      <c r="F129" s="16"/>
      <c r="G129" s="60" t="s">
        <v>46</v>
      </c>
      <c r="H129" s="31" t="s">
        <v>47</v>
      </c>
      <c r="I129" s="31">
        <v>0.08</v>
      </c>
      <c r="J129" s="31">
        <f>ROUND($D$125*I129,2)</f>
        <v>8.6999999999999993</v>
      </c>
      <c r="K129" s="31"/>
      <c r="L129" s="58"/>
    </row>
    <row r="130" spans="1:12" ht="27.75" customHeight="1">
      <c r="A130" s="32">
        <v>2</v>
      </c>
      <c r="B130" s="64" t="s">
        <v>31</v>
      </c>
      <c r="C130" s="33" t="s">
        <v>6</v>
      </c>
      <c r="D130" s="67">
        <v>54.36</v>
      </c>
      <c r="E130" s="34">
        <v>50</v>
      </c>
      <c r="F130" s="16">
        <f t="shared" si="1"/>
        <v>2718</v>
      </c>
      <c r="G130" s="60" t="s">
        <v>76</v>
      </c>
      <c r="H130" s="31" t="s">
        <v>77</v>
      </c>
      <c r="I130" s="31">
        <v>0.1</v>
      </c>
      <c r="J130" s="31">
        <f>ROUND($D$130*I130,2)</f>
        <v>5.44</v>
      </c>
      <c r="K130" s="31"/>
      <c r="L130" s="58"/>
    </row>
    <row r="131" spans="1:12" ht="14.85" customHeight="1">
      <c r="A131" s="32">
        <v>3</v>
      </c>
      <c r="B131" s="33" t="s">
        <v>7</v>
      </c>
      <c r="C131" s="33" t="s">
        <v>8</v>
      </c>
      <c r="D131" s="37">
        <v>0.2132</v>
      </c>
      <c r="E131" s="34">
        <v>8000</v>
      </c>
      <c r="F131" s="16">
        <f t="shared" si="1"/>
        <v>1705.6</v>
      </c>
      <c r="G131" s="31" t="s">
        <v>50</v>
      </c>
      <c r="H131" s="31" t="s">
        <v>49</v>
      </c>
      <c r="I131" s="31">
        <v>1</v>
      </c>
      <c r="J131" s="31">
        <f>ROUND(D131*I131,2)</f>
        <v>0.21</v>
      </c>
      <c r="K131" s="31"/>
      <c r="L131" s="58"/>
    </row>
    <row r="132" spans="1:12" ht="14.85" customHeight="1">
      <c r="A132" s="32">
        <v>4</v>
      </c>
      <c r="B132" s="33" t="s">
        <v>9</v>
      </c>
      <c r="C132" s="33" t="s">
        <v>8</v>
      </c>
      <c r="D132" s="61">
        <v>7.0999999999999994E-2</v>
      </c>
      <c r="E132" s="34">
        <v>8000</v>
      </c>
      <c r="F132" s="16">
        <f t="shared" si="1"/>
        <v>568</v>
      </c>
      <c r="G132" s="31" t="s">
        <v>52</v>
      </c>
      <c r="H132" s="31" t="s">
        <v>49</v>
      </c>
      <c r="I132" s="31">
        <v>1</v>
      </c>
      <c r="J132" s="31">
        <f>ROUND(D132*I132,2)</f>
        <v>7.0000000000000007E-2</v>
      </c>
      <c r="K132" s="31"/>
      <c r="L132" s="58"/>
    </row>
    <row r="133" spans="1:12" ht="14.85" customHeight="1">
      <c r="A133" s="32">
        <v>5</v>
      </c>
      <c r="B133" s="33" t="s">
        <v>51</v>
      </c>
      <c r="C133" s="33" t="s">
        <v>8</v>
      </c>
      <c r="D133" s="61">
        <v>7.0999999999999994E-2</v>
      </c>
      <c r="E133" s="34">
        <v>8000</v>
      </c>
      <c r="F133" s="16">
        <f t="shared" si="1"/>
        <v>568</v>
      </c>
      <c r="G133" s="40"/>
      <c r="H133" s="40"/>
      <c r="I133" s="40"/>
      <c r="J133" s="40"/>
      <c r="K133" s="40"/>
      <c r="L133" s="39"/>
    </row>
    <row r="134" spans="1:12" ht="14.85" customHeight="1">
      <c r="A134" s="32"/>
      <c r="B134" s="33"/>
      <c r="C134" s="33"/>
      <c r="D134" s="61"/>
      <c r="E134" s="34"/>
      <c r="F134" s="16"/>
      <c r="G134" s="40"/>
      <c r="H134" s="40"/>
      <c r="I134" s="40"/>
      <c r="J134" s="40"/>
      <c r="K134" s="40"/>
      <c r="L134" s="39"/>
    </row>
    <row r="135" spans="1:12" ht="14.85" customHeight="1">
      <c r="A135" s="11"/>
      <c r="B135" s="29" t="s">
        <v>27</v>
      </c>
      <c r="C135" s="28"/>
      <c r="D135" s="30"/>
      <c r="E135" s="34"/>
      <c r="F135" s="16"/>
      <c r="G135" s="40"/>
      <c r="H135" s="40"/>
      <c r="I135" s="40"/>
      <c r="J135" s="40"/>
      <c r="K135" s="40"/>
      <c r="L135" s="39"/>
    </row>
    <row r="136" spans="1:12" ht="14.85" customHeight="1">
      <c r="A136" s="28"/>
      <c r="B136" s="28"/>
      <c r="C136" s="28"/>
      <c r="D136" s="30"/>
      <c r="E136" s="34"/>
      <c r="F136" s="16"/>
      <c r="G136" s="40"/>
      <c r="H136" s="40"/>
      <c r="I136" s="40"/>
      <c r="J136" s="40"/>
      <c r="K136" s="40"/>
      <c r="L136" s="39"/>
    </row>
    <row r="137" spans="1:12" ht="27.75" customHeight="1">
      <c r="A137" s="32">
        <v>1</v>
      </c>
      <c r="B137" s="33" t="s">
        <v>11</v>
      </c>
      <c r="C137" s="33" t="s">
        <v>6</v>
      </c>
      <c r="D137" s="42">
        <v>334.28</v>
      </c>
      <c r="E137" s="34">
        <v>150</v>
      </c>
      <c r="F137" s="16">
        <f t="shared" si="1"/>
        <v>50141.999999999993</v>
      </c>
      <c r="G137" s="27" t="s">
        <v>101</v>
      </c>
      <c r="H137" s="31" t="s">
        <v>47</v>
      </c>
      <c r="I137" s="31">
        <v>1.1200000000000001</v>
      </c>
      <c r="J137" s="14">
        <f>ROUND($D$137*I137,2)</f>
        <v>374.39</v>
      </c>
      <c r="K137" s="14"/>
      <c r="L137" s="16"/>
    </row>
    <row r="138" spans="1:12" ht="27.75" customHeight="1">
      <c r="A138" s="32">
        <v>2</v>
      </c>
      <c r="B138" s="33" t="s">
        <v>100</v>
      </c>
      <c r="C138" s="33" t="s">
        <v>6</v>
      </c>
      <c r="D138" s="42">
        <v>332.68</v>
      </c>
      <c r="E138" s="34">
        <v>0</v>
      </c>
      <c r="F138" s="16">
        <f t="shared" si="1"/>
        <v>0</v>
      </c>
      <c r="G138" s="27" t="s">
        <v>103</v>
      </c>
      <c r="H138" s="31" t="s">
        <v>47</v>
      </c>
      <c r="I138" s="31">
        <v>1.1200000000000001</v>
      </c>
      <c r="J138" s="14">
        <f>ROUND(D138*I138,2)</f>
        <v>372.6</v>
      </c>
      <c r="K138" s="14"/>
      <c r="L138" s="16"/>
    </row>
    <row r="139" spans="1:12" ht="27.75" customHeight="1">
      <c r="A139" s="32">
        <v>3</v>
      </c>
      <c r="B139" s="33" t="s">
        <v>12</v>
      </c>
      <c r="C139" s="33" t="s">
        <v>6</v>
      </c>
      <c r="D139" s="42">
        <v>332.68</v>
      </c>
      <c r="E139" s="34">
        <v>40</v>
      </c>
      <c r="F139" s="16">
        <f t="shared" ref="F139:F202" si="2">E139*D139</f>
        <v>13307.2</v>
      </c>
      <c r="G139" s="31" t="s">
        <v>53</v>
      </c>
      <c r="H139" s="31" t="s">
        <v>47</v>
      </c>
      <c r="I139" s="31">
        <v>1.03</v>
      </c>
      <c r="J139" s="14">
        <f>ROUND($D$139*I139,2)</f>
        <v>342.66</v>
      </c>
      <c r="K139" s="14"/>
      <c r="L139" s="16"/>
    </row>
    <row r="140" spans="1:12" ht="27.75" customHeight="1">
      <c r="A140" s="32"/>
      <c r="B140" s="33"/>
      <c r="C140" s="33"/>
      <c r="D140" s="43"/>
      <c r="E140" s="34"/>
      <c r="F140" s="16"/>
      <c r="G140" s="31" t="s">
        <v>54</v>
      </c>
      <c r="H140" s="31" t="s">
        <v>43</v>
      </c>
      <c r="I140" s="31">
        <v>0.35</v>
      </c>
      <c r="J140" s="14">
        <f>ROUND($D$139*I140,2)</f>
        <v>116.44</v>
      </c>
      <c r="K140" s="14"/>
      <c r="L140" s="16"/>
    </row>
    <row r="141" spans="1:12" ht="27.75" customHeight="1">
      <c r="A141" s="32">
        <v>4</v>
      </c>
      <c r="B141" s="33" t="s">
        <v>13</v>
      </c>
      <c r="C141" s="33" t="s">
        <v>6</v>
      </c>
      <c r="D141" s="42">
        <v>318.39</v>
      </c>
      <c r="E141" s="34">
        <v>100</v>
      </c>
      <c r="F141" s="16">
        <f t="shared" si="2"/>
        <v>31839</v>
      </c>
      <c r="G141" s="31" t="s">
        <v>55</v>
      </c>
      <c r="H141" s="31" t="s">
        <v>56</v>
      </c>
      <c r="I141" s="31">
        <v>5.0900000000000001E-2</v>
      </c>
      <c r="J141" s="14">
        <f>ROUND(D141*I141,2)</f>
        <v>16.21</v>
      </c>
      <c r="K141" s="14"/>
      <c r="L141" s="16"/>
    </row>
    <row r="142" spans="1:12" ht="14.85" customHeight="1">
      <c r="A142" s="32">
        <v>6</v>
      </c>
      <c r="B142" s="33" t="s">
        <v>14</v>
      </c>
      <c r="C142" s="33" t="s">
        <v>6</v>
      </c>
      <c r="D142" s="42">
        <v>318.39</v>
      </c>
      <c r="E142" s="34">
        <v>40</v>
      </c>
      <c r="F142" s="16">
        <f t="shared" si="2"/>
        <v>12735.599999999999</v>
      </c>
      <c r="G142" s="31" t="s">
        <v>57</v>
      </c>
      <c r="H142" s="31" t="s">
        <v>47</v>
      </c>
      <c r="I142" s="62">
        <v>1.1000000000000001</v>
      </c>
      <c r="J142" s="14">
        <f>ROUND(D142*I142,2)</f>
        <v>350.23</v>
      </c>
      <c r="K142" s="14"/>
      <c r="L142" s="16"/>
    </row>
    <row r="143" spans="1:12" ht="14.85" customHeight="1">
      <c r="A143" s="32"/>
      <c r="B143" s="33"/>
      <c r="C143" s="33"/>
      <c r="D143" s="43"/>
      <c r="E143" s="34"/>
      <c r="F143" s="16"/>
      <c r="G143" s="31" t="s">
        <v>58</v>
      </c>
      <c r="H143" s="31" t="s">
        <v>59</v>
      </c>
      <c r="I143" s="62">
        <v>4.5</v>
      </c>
      <c r="J143" s="14">
        <f>ROUND($D$142*I143,2)</f>
        <v>1432.76</v>
      </c>
      <c r="K143" s="14"/>
      <c r="L143" s="16"/>
    </row>
    <row r="144" spans="1:12" ht="41.1" customHeight="1">
      <c r="A144" s="32">
        <v>7</v>
      </c>
      <c r="B144" s="33" t="s">
        <v>15</v>
      </c>
      <c r="C144" s="41" t="s">
        <v>6</v>
      </c>
      <c r="D144" s="42">
        <v>318.39</v>
      </c>
      <c r="E144" s="34">
        <v>550</v>
      </c>
      <c r="F144" s="16">
        <f t="shared" si="2"/>
        <v>175114.5</v>
      </c>
      <c r="G144" s="44" t="s">
        <v>60</v>
      </c>
      <c r="H144" s="48" t="s">
        <v>47</v>
      </c>
      <c r="I144" s="48">
        <v>1.01</v>
      </c>
      <c r="J144" s="14">
        <f>ROUND($D$144*I144,2)</f>
        <v>321.57</v>
      </c>
      <c r="K144" s="14"/>
      <c r="L144" s="16"/>
    </row>
    <row r="145" spans="1:12" ht="15.75">
      <c r="A145" s="32"/>
      <c r="B145" s="33"/>
      <c r="C145" s="33"/>
      <c r="D145" s="43"/>
      <c r="E145" s="34"/>
      <c r="F145" s="16"/>
      <c r="G145" s="44" t="s">
        <v>61</v>
      </c>
      <c r="H145" s="45" t="s">
        <v>45</v>
      </c>
      <c r="I145" s="45">
        <v>0.2</v>
      </c>
      <c r="J145" s="14">
        <f>ROUND($D$144*I145,2)</f>
        <v>63.68</v>
      </c>
      <c r="K145" s="14"/>
      <c r="L145" s="16"/>
    </row>
    <row r="146" spans="1:12" ht="47.25">
      <c r="A146" s="32"/>
      <c r="B146" s="33"/>
      <c r="C146" s="33"/>
      <c r="D146" s="43"/>
      <c r="E146" s="34"/>
      <c r="F146" s="16"/>
      <c r="G146" s="44" t="s">
        <v>62</v>
      </c>
      <c r="H146" s="45" t="s">
        <v>63</v>
      </c>
      <c r="I146" s="45">
        <v>6.5</v>
      </c>
      <c r="J146" s="14">
        <f>ROUND($D$144*I146,2)</f>
        <v>2069.54</v>
      </c>
      <c r="K146" s="14"/>
      <c r="L146" s="16"/>
    </row>
    <row r="147" spans="1:12" ht="15.75">
      <c r="A147" s="32"/>
      <c r="B147" s="33"/>
      <c r="C147" s="33"/>
      <c r="D147" s="43"/>
      <c r="E147" s="34"/>
      <c r="F147" s="16"/>
      <c r="G147" s="44" t="s">
        <v>64</v>
      </c>
      <c r="H147" s="45" t="s">
        <v>63</v>
      </c>
      <c r="I147" s="45">
        <v>0.40600000000000003</v>
      </c>
      <c r="J147" s="14">
        <f>ROUND($D$144*I147,2)</f>
        <v>129.27000000000001</v>
      </c>
      <c r="K147" s="14"/>
      <c r="L147" s="16"/>
    </row>
    <row r="148" spans="1:12" ht="15.75">
      <c r="A148" s="32"/>
      <c r="B148" s="33"/>
      <c r="C148" s="33"/>
      <c r="D148" s="43"/>
      <c r="E148" s="34"/>
      <c r="F148" s="16"/>
      <c r="G148" s="44" t="s">
        <v>65</v>
      </c>
      <c r="H148" s="45" t="s">
        <v>59</v>
      </c>
      <c r="I148" s="45">
        <v>4.24</v>
      </c>
      <c r="J148" s="14">
        <f>ROUND($D$144*I148,2)</f>
        <v>1349.97</v>
      </c>
      <c r="K148" s="14"/>
      <c r="L148" s="16"/>
    </row>
    <row r="149" spans="1:12" ht="14.85" customHeight="1">
      <c r="A149" s="11"/>
      <c r="B149" s="29" t="s">
        <v>28</v>
      </c>
      <c r="C149" s="28"/>
      <c r="D149" s="30"/>
      <c r="E149" s="34"/>
      <c r="F149" s="16"/>
      <c r="G149" s="14"/>
      <c r="H149" s="14"/>
      <c r="I149" s="14"/>
      <c r="J149" s="14"/>
      <c r="K149" s="14"/>
      <c r="L149" s="16"/>
    </row>
    <row r="150" spans="1:12" ht="14.85" customHeight="1">
      <c r="A150" s="28"/>
      <c r="B150" s="28"/>
      <c r="C150" s="28"/>
      <c r="D150" s="30"/>
      <c r="E150" s="34"/>
      <c r="F150" s="16"/>
      <c r="G150" s="14"/>
      <c r="H150" s="14"/>
      <c r="I150" s="14"/>
      <c r="J150" s="14"/>
      <c r="K150" s="14"/>
      <c r="L150" s="16"/>
    </row>
    <row r="151" spans="1:12" ht="14.85" customHeight="1">
      <c r="A151" s="32">
        <v>1</v>
      </c>
      <c r="B151" s="33" t="s">
        <v>26</v>
      </c>
      <c r="C151" s="33" t="s">
        <v>6</v>
      </c>
      <c r="D151" s="34">
        <v>319.04000000000002</v>
      </c>
      <c r="E151" s="34">
        <v>200</v>
      </c>
      <c r="F151" s="16">
        <f t="shared" si="2"/>
        <v>63808.000000000007</v>
      </c>
      <c r="G151" s="46" t="s">
        <v>66</v>
      </c>
      <c r="H151" s="46" t="s">
        <v>67</v>
      </c>
      <c r="I151" s="46">
        <v>1</v>
      </c>
      <c r="J151" s="63">
        <f>D151*I151</f>
        <v>319.04000000000002</v>
      </c>
      <c r="K151" s="14"/>
      <c r="L151" s="16"/>
    </row>
    <row r="152" spans="1:12" ht="14.85" customHeight="1">
      <c r="A152" s="32"/>
      <c r="B152" s="33"/>
      <c r="C152" s="33"/>
      <c r="D152" s="34"/>
      <c r="E152" s="34"/>
      <c r="F152" s="16"/>
      <c r="G152" s="63"/>
      <c r="H152" s="63"/>
      <c r="I152" s="63"/>
      <c r="J152" s="63"/>
      <c r="K152" s="14"/>
      <c r="L152" s="16"/>
    </row>
    <row r="153" spans="1:12" ht="14.85" customHeight="1">
      <c r="A153" s="11"/>
      <c r="B153" s="29" t="s">
        <v>29</v>
      </c>
      <c r="C153" s="28"/>
      <c r="D153" s="30"/>
      <c r="E153" s="34"/>
      <c r="F153" s="16"/>
      <c r="G153" s="14"/>
      <c r="H153" s="14"/>
      <c r="I153" s="14"/>
      <c r="J153" s="14"/>
      <c r="K153" s="14"/>
      <c r="L153" s="16"/>
    </row>
    <row r="154" spans="1:12" ht="14.85" customHeight="1">
      <c r="A154" s="28"/>
      <c r="B154" s="28"/>
      <c r="C154" s="28"/>
      <c r="D154" s="30"/>
      <c r="E154" s="34"/>
      <c r="F154" s="16"/>
      <c r="G154" s="14"/>
      <c r="H154" s="14"/>
      <c r="I154" s="14"/>
      <c r="J154" s="14"/>
      <c r="K154" s="14"/>
      <c r="L154" s="16"/>
    </row>
    <row r="155" spans="1:12" ht="14.85" customHeight="1">
      <c r="A155" s="11">
        <v>1</v>
      </c>
      <c r="B155" s="64" t="s">
        <v>30</v>
      </c>
      <c r="C155" s="33" t="s">
        <v>6</v>
      </c>
      <c r="D155" s="34">
        <v>874.63</v>
      </c>
      <c r="E155" s="34">
        <v>40</v>
      </c>
      <c r="F155" s="16">
        <f t="shared" si="2"/>
        <v>34985.199999999997</v>
      </c>
      <c r="G155" s="31" t="s">
        <v>74</v>
      </c>
      <c r="H155" s="31" t="s">
        <v>47</v>
      </c>
      <c r="I155" s="62">
        <v>1.1000000000000001</v>
      </c>
      <c r="J155" s="14">
        <f>ROUND(D155*I155,2)</f>
        <v>962.09</v>
      </c>
      <c r="K155" s="14"/>
      <c r="L155" s="16"/>
    </row>
    <row r="156" spans="1:12" ht="14.85" customHeight="1">
      <c r="A156" s="11"/>
      <c r="B156" s="64"/>
      <c r="C156" s="33"/>
      <c r="D156" s="34"/>
      <c r="E156" s="34"/>
      <c r="F156" s="16"/>
      <c r="G156" s="65" t="s">
        <v>68</v>
      </c>
      <c r="H156" s="46" t="s">
        <v>63</v>
      </c>
      <c r="I156" s="46">
        <v>0.25</v>
      </c>
      <c r="J156" s="14">
        <f>ROUND(D155*I156,2)</f>
        <v>218.66</v>
      </c>
      <c r="K156" s="14"/>
      <c r="L156" s="16"/>
    </row>
    <row r="157" spans="1:12" ht="30">
      <c r="A157" s="11">
        <v>2</v>
      </c>
      <c r="B157" s="64" t="s">
        <v>73</v>
      </c>
      <c r="C157" s="33" t="s">
        <v>6</v>
      </c>
      <c r="D157" s="34">
        <v>874.63</v>
      </c>
      <c r="E157" s="34">
        <v>160</v>
      </c>
      <c r="F157" s="16">
        <f t="shared" si="2"/>
        <v>139940.79999999999</v>
      </c>
      <c r="G157" s="52" t="s">
        <v>98</v>
      </c>
      <c r="H157" s="46" t="s">
        <v>63</v>
      </c>
      <c r="I157" s="46">
        <v>17</v>
      </c>
      <c r="J157" s="14">
        <f>ROUND(D157*I157,2)</f>
        <v>14868.71</v>
      </c>
      <c r="K157" s="14"/>
      <c r="L157" s="16"/>
    </row>
    <row r="158" spans="1:12" ht="41.1" customHeight="1">
      <c r="A158" s="11">
        <v>3</v>
      </c>
      <c r="B158" s="33" t="s">
        <v>18</v>
      </c>
      <c r="C158" s="41" t="s">
        <v>6</v>
      </c>
      <c r="D158" s="42">
        <v>73.31</v>
      </c>
      <c r="E158" s="34">
        <v>160</v>
      </c>
      <c r="F158" s="16">
        <f t="shared" si="2"/>
        <v>11729.6</v>
      </c>
      <c r="G158" s="66" t="s">
        <v>99</v>
      </c>
      <c r="H158" s="48" t="s">
        <v>63</v>
      </c>
      <c r="I158" s="48">
        <f>1.4*25</f>
        <v>35</v>
      </c>
      <c r="J158" s="14">
        <f>ROUND(D158*I158,2)</f>
        <v>2565.85</v>
      </c>
      <c r="K158" s="14"/>
      <c r="L158" s="14"/>
    </row>
    <row r="159" spans="1:12" ht="31.5">
      <c r="A159" s="11">
        <v>4</v>
      </c>
      <c r="B159" s="33" t="s">
        <v>19</v>
      </c>
      <c r="C159" s="33" t="s">
        <v>6</v>
      </c>
      <c r="D159" s="34">
        <v>874.63</v>
      </c>
      <c r="E159" s="34">
        <v>160</v>
      </c>
      <c r="F159" s="16">
        <f t="shared" si="2"/>
        <v>139940.79999999999</v>
      </c>
      <c r="G159" s="65" t="s">
        <v>68</v>
      </c>
      <c r="H159" s="46" t="s">
        <v>63</v>
      </c>
      <c r="I159" s="46">
        <v>5.4</v>
      </c>
      <c r="J159" s="14">
        <f>ROUND(D159*I159,2)</f>
        <v>4723</v>
      </c>
      <c r="K159" s="14"/>
      <c r="L159" s="16"/>
    </row>
    <row r="160" spans="1:12" ht="15.75">
      <c r="A160" s="11"/>
      <c r="B160" s="33"/>
      <c r="C160" s="33"/>
      <c r="D160" s="34"/>
      <c r="E160" s="34"/>
      <c r="F160" s="16"/>
      <c r="G160" s="44" t="s">
        <v>61</v>
      </c>
      <c r="H160" s="45" t="s">
        <v>45</v>
      </c>
      <c r="I160" s="45">
        <v>0.2</v>
      </c>
      <c r="J160" s="14">
        <f>ROUND(D159*I160,2)</f>
        <v>174.93</v>
      </c>
      <c r="K160" s="14"/>
      <c r="L160" s="16"/>
    </row>
    <row r="161" spans="1:12" ht="41.1" customHeight="1">
      <c r="A161" s="11">
        <v>5</v>
      </c>
      <c r="B161" s="33" t="s">
        <v>20</v>
      </c>
      <c r="C161" s="41" t="s">
        <v>6</v>
      </c>
      <c r="D161" s="42">
        <v>874.63</v>
      </c>
      <c r="E161" s="34">
        <v>110</v>
      </c>
      <c r="F161" s="16">
        <f t="shared" si="2"/>
        <v>96209.3</v>
      </c>
      <c r="G161" s="46" t="s">
        <v>69</v>
      </c>
      <c r="H161" s="46" t="s">
        <v>63</v>
      </c>
      <c r="I161" s="54">
        <v>0.2</v>
      </c>
      <c r="J161" s="14">
        <f>ROUND($D$161*I161,2)</f>
        <v>174.93</v>
      </c>
      <c r="K161" s="14"/>
      <c r="L161" s="16"/>
    </row>
    <row r="162" spans="1:12" ht="41.1" customHeight="1">
      <c r="A162" s="11">
        <v>6</v>
      </c>
      <c r="B162" s="33" t="s">
        <v>21</v>
      </c>
      <c r="C162" s="41" t="s">
        <v>6</v>
      </c>
      <c r="D162" s="42">
        <v>73.31</v>
      </c>
      <c r="E162" s="34">
        <v>550</v>
      </c>
      <c r="F162" s="16">
        <f t="shared" si="2"/>
        <v>40320.5</v>
      </c>
      <c r="G162" s="44" t="s">
        <v>72</v>
      </c>
      <c r="H162" s="45" t="s">
        <v>47</v>
      </c>
      <c r="I162" s="45">
        <v>1.01</v>
      </c>
      <c r="J162" s="14">
        <f>ROUND($D$162*I162,2)</f>
        <v>74.040000000000006</v>
      </c>
      <c r="K162" s="14"/>
      <c r="L162" s="16"/>
    </row>
    <row r="163" spans="1:12" ht="15.75">
      <c r="A163" s="32"/>
      <c r="B163" s="33"/>
      <c r="C163" s="41"/>
      <c r="D163" s="42"/>
      <c r="E163" s="34"/>
      <c r="F163" s="16"/>
      <c r="G163" s="44" t="s">
        <v>61</v>
      </c>
      <c r="H163" s="45" t="s">
        <v>45</v>
      </c>
      <c r="I163" s="45">
        <v>0.2</v>
      </c>
      <c r="J163" s="14">
        <f>ROUND($D$162*I163,2)</f>
        <v>14.66</v>
      </c>
      <c r="K163" s="14"/>
      <c r="L163" s="16"/>
    </row>
    <row r="164" spans="1:12" ht="47.25">
      <c r="A164" s="32"/>
      <c r="B164" s="33"/>
      <c r="C164" s="41"/>
      <c r="D164" s="42"/>
      <c r="E164" s="34"/>
      <c r="F164" s="16"/>
      <c r="G164" s="44" t="s">
        <v>62</v>
      </c>
      <c r="H164" s="45" t="s">
        <v>63</v>
      </c>
      <c r="I164" s="45">
        <v>6.5</v>
      </c>
      <c r="J164" s="14">
        <f>ROUND($D$162*I164,2)</f>
        <v>476.52</v>
      </c>
      <c r="K164" s="14"/>
      <c r="L164" s="16"/>
    </row>
    <row r="165" spans="1:12" ht="15.75">
      <c r="A165" s="32"/>
      <c r="B165" s="33"/>
      <c r="C165" s="41"/>
      <c r="D165" s="42"/>
      <c r="E165" s="34"/>
      <c r="F165" s="16"/>
      <c r="G165" s="44" t="s">
        <v>64</v>
      </c>
      <c r="H165" s="45" t="s">
        <v>63</v>
      </c>
      <c r="I165" s="45">
        <v>0.40600000000000003</v>
      </c>
      <c r="J165" s="14">
        <f>ROUND($D$162*I165,2)</f>
        <v>29.76</v>
      </c>
      <c r="K165" s="14"/>
      <c r="L165" s="16"/>
    </row>
    <row r="166" spans="1:12" ht="15.75">
      <c r="A166" s="32"/>
      <c r="B166" s="33"/>
      <c r="C166" s="41"/>
      <c r="D166" s="42"/>
      <c r="E166" s="34"/>
      <c r="F166" s="16"/>
      <c r="G166" s="44" t="s">
        <v>65</v>
      </c>
      <c r="H166" s="45" t="s">
        <v>59</v>
      </c>
      <c r="I166" s="45">
        <v>4.24</v>
      </c>
      <c r="J166" s="14">
        <f>ROUND($D$162*I166,2)</f>
        <v>310.83</v>
      </c>
      <c r="K166" s="14"/>
      <c r="L166" s="16"/>
    </row>
    <row r="167" spans="1:12" ht="30">
      <c r="A167" s="32">
        <v>5</v>
      </c>
      <c r="B167" s="33" t="s">
        <v>36</v>
      </c>
      <c r="C167" s="41" t="s">
        <v>22</v>
      </c>
      <c r="D167" s="42">
        <v>29.04</v>
      </c>
      <c r="E167" s="34">
        <v>100</v>
      </c>
      <c r="F167" s="16">
        <f t="shared" si="2"/>
        <v>2904</v>
      </c>
      <c r="G167" s="14" t="s">
        <v>70</v>
      </c>
      <c r="H167" s="14" t="s">
        <v>71</v>
      </c>
      <c r="I167" s="14">
        <v>1.01</v>
      </c>
      <c r="J167" s="14">
        <f>ROUND($D$167*I167,2)</f>
        <v>29.33</v>
      </c>
      <c r="K167" s="14"/>
      <c r="L167" s="16"/>
    </row>
    <row r="168" spans="1:12" ht="47.25">
      <c r="A168" s="32"/>
      <c r="B168" s="33"/>
      <c r="C168" s="41"/>
      <c r="D168" s="42"/>
      <c r="E168" s="34"/>
      <c r="F168" s="16"/>
      <c r="G168" s="44" t="s">
        <v>62</v>
      </c>
      <c r="H168" s="45" t="s">
        <v>63</v>
      </c>
      <c r="I168" s="14">
        <v>0.35599999999999998</v>
      </c>
      <c r="J168" s="14">
        <f>ROUND($D$167*I168,2)</f>
        <v>10.34</v>
      </c>
      <c r="K168" s="14"/>
      <c r="L168" s="16"/>
    </row>
    <row r="169" spans="1:12" ht="14.85" customHeight="1">
      <c r="A169" s="11"/>
      <c r="B169" s="29" t="s">
        <v>75</v>
      </c>
      <c r="C169" s="50"/>
      <c r="D169" s="51"/>
      <c r="E169" s="34"/>
      <c r="F169" s="16"/>
      <c r="G169" s="14"/>
      <c r="H169" s="14"/>
      <c r="I169" s="14"/>
      <c r="J169" s="14"/>
      <c r="K169" s="14"/>
      <c r="L169" s="16"/>
    </row>
    <row r="170" spans="1:12" ht="14.85" customHeight="1">
      <c r="A170" s="28"/>
      <c r="B170" s="28"/>
      <c r="C170" s="50"/>
      <c r="D170" s="51"/>
      <c r="E170" s="34"/>
      <c r="F170" s="16"/>
      <c r="G170" s="14"/>
      <c r="H170" s="14"/>
      <c r="I170" s="14"/>
      <c r="J170" s="14"/>
      <c r="K170" s="14"/>
      <c r="L170" s="16"/>
    </row>
    <row r="171" spans="1:12" ht="27.75" customHeight="1">
      <c r="A171" s="32">
        <v>1</v>
      </c>
      <c r="B171" s="33" t="s">
        <v>24</v>
      </c>
      <c r="C171" s="41" t="s">
        <v>6</v>
      </c>
      <c r="D171" s="42">
        <v>5.52</v>
      </c>
      <c r="E171" s="34">
        <v>160</v>
      </c>
      <c r="F171" s="16">
        <f t="shared" si="2"/>
        <v>883.19999999999993</v>
      </c>
      <c r="G171" s="52" t="s">
        <v>98</v>
      </c>
      <c r="H171" s="46" t="s">
        <v>63</v>
      </c>
      <c r="I171" s="46">
        <v>17</v>
      </c>
      <c r="J171" s="14">
        <f>ROUND(D171*I171,2)</f>
        <v>93.84</v>
      </c>
      <c r="K171" s="14"/>
      <c r="L171" s="16"/>
    </row>
    <row r="172" spans="1:12" ht="60">
      <c r="A172" s="32">
        <v>2</v>
      </c>
      <c r="B172" s="33" t="s">
        <v>35</v>
      </c>
      <c r="C172" s="41" t="s">
        <v>6</v>
      </c>
      <c r="D172" s="42">
        <v>2.52</v>
      </c>
      <c r="E172" s="34">
        <v>550</v>
      </c>
      <c r="F172" s="16">
        <f t="shared" si="2"/>
        <v>1386</v>
      </c>
      <c r="G172" s="44" t="s">
        <v>72</v>
      </c>
      <c r="H172" s="45" t="s">
        <v>47</v>
      </c>
      <c r="I172" s="45">
        <v>1.01</v>
      </c>
      <c r="J172" s="14">
        <f>ROUND($D$172*I172,2)</f>
        <v>2.5499999999999998</v>
      </c>
      <c r="K172" s="14"/>
      <c r="L172" s="16"/>
    </row>
    <row r="173" spans="1:12" ht="15.75">
      <c r="A173" s="32"/>
      <c r="B173" s="33"/>
      <c r="C173" s="41"/>
      <c r="D173" s="42"/>
      <c r="E173" s="34"/>
      <c r="F173" s="16"/>
      <c r="G173" s="44" t="s">
        <v>61</v>
      </c>
      <c r="H173" s="45" t="s">
        <v>45</v>
      </c>
      <c r="I173" s="45">
        <v>0.2</v>
      </c>
      <c r="J173" s="14">
        <f>ROUND($D$172*I173,2)</f>
        <v>0.5</v>
      </c>
      <c r="K173" s="14"/>
      <c r="L173" s="16"/>
    </row>
    <row r="174" spans="1:12" ht="47.25">
      <c r="A174" s="32"/>
      <c r="B174" s="33"/>
      <c r="C174" s="41"/>
      <c r="D174" s="42"/>
      <c r="E174" s="34"/>
      <c r="F174" s="16"/>
      <c r="G174" s="44" t="s">
        <v>62</v>
      </c>
      <c r="H174" s="45" t="s">
        <v>63</v>
      </c>
      <c r="I174" s="45">
        <v>6.5</v>
      </c>
      <c r="J174" s="14">
        <f>ROUND($D$172*I174,2)</f>
        <v>16.38</v>
      </c>
      <c r="K174" s="14"/>
      <c r="L174" s="16"/>
    </row>
    <row r="175" spans="1:12" ht="30">
      <c r="A175" s="32">
        <v>3</v>
      </c>
      <c r="B175" s="33" t="s">
        <v>25</v>
      </c>
      <c r="C175" s="41" t="s">
        <v>6</v>
      </c>
      <c r="D175" s="42">
        <v>53.21</v>
      </c>
      <c r="E175" s="34">
        <v>200</v>
      </c>
      <c r="F175" s="16">
        <f t="shared" si="2"/>
        <v>10642</v>
      </c>
      <c r="G175" s="52" t="s">
        <v>98</v>
      </c>
      <c r="H175" s="46" t="s">
        <v>63</v>
      </c>
      <c r="I175" s="46">
        <v>17</v>
      </c>
      <c r="J175" s="14">
        <f>ROUND(D175*I175,2)</f>
        <v>904.57</v>
      </c>
      <c r="K175" s="14"/>
      <c r="L175" s="16"/>
    </row>
    <row r="176" spans="1:12" ht="15.75">
      <c r="A176" s="32"/>
      <c r="B176" s="33"/>
      <c r="C176" s="41"/>
      <c r="D176" s="42"/>
      <c r="E176" s="34"/>
      <c r="F176" s="16"/>
      <c r="G176" s="44" t="s">
        <v>61</v>
      </c>
      <c r="H176" s="45" t="s">
        <v>45</v>
      </c>
      <c r="I176" s="45">
        <v>0.2</v>
      </c>
      <c r="J176" s="14">
        <f>ROUND($D$175*I176,2)</f>
        <v>10.64</v>
      </c>
      <c r="K176" s="14"/>
      <c r="L176" s="16"/>
    </row>
    <row r="177" spans="1:12" ht="31.5">
      <c r="A177" s="32">
        <v>4</v>
      </c>
      <c r="B177" s="33" t="s">
        <v>19</v>
      </c>
      <c r="C177" s="41" t="s">
        <v>6</v>
      </c>
      <c r="D177" s="42">
        <v>53.21</v>
      </c>
      <c r="E177" s="34">
        <v>160</v>
      </c>
      <c r="F177" s="16">
        <f t="shared" si="2"/>
        <v>8513.6</v>
      </c>
      <c r="G177" s="53" t="s">
        <v>68</v>
      </c>
      <c r="H177" s="46" t="s">
        <v>63</v>
      </c>
      <c r="I177" s="46">
        <v>5.4</v>
      </c>
      <c r="J177" s="14">
        <f>ROUND($D$177*I177,2)</f>
        <v>287.33</v>
      </c>
      <c r="K177" s="14"/>
      <c r="L177" s="16"/>
    </row>
    <row r="178" spans="1:12" ht="15.75">
      <c r="A178" s="32"/>
      <c r="B178" s="33"/>
      <c r="C178" s="41"/>
      <c r="D178" s="42"/>
      <c r="E178" s="34"/>
      <c r="F178" s="16"/>
      <c r="G178" s="44" t="s">
        <v>61</v>
      </c>
      <c r="H178" s="45" t="s">
        <v>45</v>
      </c>
      <c r="I178" s="45">
        <v>0.2</v>
      </c>
      <c r="J178" s="14">
        <f>ROUND($D$177*I178,2)</f>
        <v>10.64</v>
      </c>
      <c r="K178" s="14"/>
      <c r="L178" s="16"/>
    </row>
    <row r="179" spans="1:12" ht="54" customHeight="1">
      <c r="A179" s="32">
        <v>5</v>
      </c>
      <c r="B179" s="33" t="s">
        <v>20</v>
      </c>
      <c r="C179" s="41" t="s">
        <v>6</v>
      </c>
      <c r="D179" s="42">
        <v>53.21</v>
      </c>
      <c r="E179" s="34">
        <v>110</v>
      </c>
      <c r="F179" s="16">
        <f t="shared" si="2"/>
        <v>5853.1</v>
      </c>
      <c r="G179" s="46" t="s">
        <v>69</v>
      </c>
      <c r="H179" s="46" t="s">
        <v>63</v>
      </c>
      <c r="I179" s="46">
        <v>0.2</v>
      </c>
      <c r="J179" s="14">
        <f>ROUND($D$179*I179,2)</f>
        <v>10.64</v>
      </c>
      <c r="K179" s="14"/>
      <c r="L179" s="16"/>
    </row>
    <row r="180" spans="1:12">
      <c r="A180" s="14"/>
      <c r="B180" s="14"/>
      <c r="C180" s="14"/>
      <c r="D180" s="14"/>
      <c r="E180" s="34"/>
      <c r="F180" s="16"/>
      <c r="G180" s="14"/>
      <c r="H180" s="14"/>
      <c r="I180" s="14"/>
      <c r="J180" s="14"/>
      <c r="K180" s="14"/>
      <c r="L180" s="16"/>
    </row>
    <row r="181" spans="1:12" ht="15.75">
      <c r="A181" s="21"/>
      <c r="B181" s="18" t="s">
        <v>93</v>
      </c>
      <c r="C181" s="21"/>
      <c r="D181" s="21"/>
      <c r="E181" s="21"/>
      <c r="F181" s="21"/>
      <c r="G181" s="21"/>
      <c r="H181" s="21"/>
      <c r="I181" s="21"/>
      <c r="J181" s="21"/>
      <c r="K181" s="21"/>
      <c r="L181" s="20"/>
    </row>
    <row r="182" spans="1:12" ht="14.85" customHeight="1">
      <c r="A182" s="11"/>
      <c r="B182" s="29" t="s">
        <v>32</v>
      </c>
      <c r="C182" s="28"/>
      <c r="D182" s="30"/>
      <c r="E182" s="34"/>
      <c r="F182" s="16"/>
      <c r="G182" s="40"/>
      <c r="H182" s="40"/>
      <c r="I182" s="40"/>
      <c r="J182" s="40"/>
      <c r="K182" s="40"/>
      <c r="L182" s="39"/>
    </row>
    <row r="183" spans="1:12" ht="14.85" customHeight="1">
      <c r="A183" s="28"/>
      <c r="B183" s="28"/>
      <c r="C183" s="28"/>
      <c r="D183" s="30"/>
      <c r="E183" s="34"/>
      <c r="F183" s="16"/>
      <c r="G183" s="40"/>
      <c r="H183" s="40"/>
      <c r="I183" s="40"/>
      <c r="J183" s="40"/>
      <c r="K183" s="40"/>
      <c r="L183" s="39"/>
    </row>
    <row r="184" spans="1:12" ht="27.75" customHeight="1">
      <c r="A184" s="32">
        <v>1</v>
      </c>
      <c r="B184" s="33" t="s">
        <v>11</v>
      </c>
      <c r="C184" s="33" t="s">
        <v>6</v>
      </c>
      <c r="D184" s="42">
        <v>37.82</v>
      </c>
      <c r="E184" s="34">
        <v>150</v>
      </c>
      <c r="F184" s="16">
        <f t="shared" si="2"/>
        <v>5673</v>
      </c>
      <c r="G184" s="31" t="s">
        <v>103</v>
      </c>
      <c r="H184" s="31" t="s">
        <v>47</v>
      </c>
      <c r="I184" s="31">
        <v>1.1200000000000001</v>
      </c>
      <c r="J184" s="14">
        <f>ROUND($D$184*I184,2)</f>
        <v>42.36</v>
      </c>
      <c r="K184" s="14"/>
      <c r="L184" s="16"/>
    </row>
    <row r="185" spans="1:12" ht="27.75" customHeight="1">
      <c r="A185" s="32">
        <v>2</v>
      </c>
      <c r="B185" s="33" t="s">
        <v>100</v>
      </c>
      <c r="C185" s="33" t="s">
        <v>6</v>
      </c>
      <c r="D185" s="34">
        <v>37.82</v>
      </c>
      <c r="E185" s="34">
        <v>0</v>
      </c>
      <c r="F185" s="16">
        <f t="shared" si="2"/>
        <v>0</v>
      </c>
      <c r="G185" s="31" t="s">
        <v>103</v>
      </c>
      <c r="H185" s="31" t="s">
        <v>47</v>
      </c>
      <c r="I185" s="31">
        <v>1.1200000000000001</v>
      </c>
      <c r="J185" s="14">
        <f>ROUND(D185*I185,2)</f>
        <v>42.36</v>
      </c>
      <c r="K185" s="14"/>
      <c r="L185" s="16"/>
    </row>
    <row r="186" spans="1:12" ht="27.75" customHeight="1">
      <c r="A186" s="32">
        <v>3</v>
      </c>
      <c r="B186" s="33" t="s">
        <v>12</v>
      </c>
      <c r="C186" s="33" t="s">
        <v>6</v>
      </c>
      <c r="D186" s="42">
        <v>36.450000000000003</v>
      </c>
      <c r="E186" s="34">
        <v>40</v>
      </c>
      <c r="F186" s="16">
        <f t="shared" si="2"/>
        <v>1458</v>
      </c>
      <c r="G186" s="31" t="s">
        <v>53</v>
      </c>
      <c r="H186" s="31" t="s">
        <v>47</v>
      </c>
      <c r="I186" s="31">
        <v>1.03</v>
      </c>
      <c r="J186" s="14">
        <f>ROUND($D$186*I186,2)</f>
        <v>37.54</v>
      </c>
      <c r="K186" s="14"/>
      <c r="L186" s="16"/>
    </row>
    <row r="187" spans="1:12" ht="27.75" customHeight="1">
      <c r="A187" s="32"/>
      <c r="B187" s="33"/>
      <c r="C187" s="33"/>
      <c r="D187" s="43"/>
      <c r="E187" s="34"/>
      <c r="F187" s="16">
        <f t="shared" si="2"/>
        <v>0</v>
      </c>
      <c r="G187" s="31" t="s">
        <v>54</v>
      </c>
      <c r="H187" s="31" t="s">
        <v>43</v>
      </c>
      <c r="I187" s="31">
        <v>0.35</v>
      </c>
      <c r="J187" s="14">
        <f>ROUND($D$186*I187,2)</f>
        <v>12.76</v>
      </c>
      <c r="K187" s="14"/>
      <c r="L187" s="16"/>
    </row>
    <row r="188" spans="1:12" ht="27.75" customHeight="1">
      <c r="A188" s="32">
        <v>4</v>
      </c>
      <c r="B188" s="33" t="s">
        <v>13</v>
      </c>
      <c r="C188" s="33" t="s">
        <v>6</v>
      </c>
      <c r="D188" s="42">
        <v>36.450000000000003</v>
      </c>
      <c r="E188" s="34">
        <v>100</v>
      </c>
      <c r="F188" s="16">
        <f t="shared" si="2"/>
        <v>3645.0000000000005</v>
      </c>
      <c r="G188" s="31" t="s">
        <v>55</v>
      </c>
      <c r="H188" s="31" t="s">
        <v>56</v>
      </c>
      <c r="I188" s="31">
        <v>5.0900000000000001E-2</v>
      </c>
      <c r="J188" s="14">
        <f>ROUND(D188*I188,2)</f>
        <v>1.86</v>
      </c>
      <c r="K188" s="14"/>
      <c r="L188" s="16"/>
    </row>
    <row r="189" spans="1:12" ht="14.85" customHeight="1">
      <c r="A189" s="32">
        <v>6</v>
      </c>
      <c r="B189" s="33" t="s">
        <v>14</v>
      </c>
      <c r="C189" s="33" t="s">
        <v>6</v>
      </c>
      <c r="D189" s="42">
        <v>36.450000000000003</v>
      </c>
      <c r="E189" s="34">
        <v>40</v>
      </c>
      <c r="F189" s="16">
        <f t="shared" si="2"/>
        <v>1458</v>
      </c>
      <c r="G189" s="31" t="s">
        <v>57</v>
      </c>
      <c r="H189" s="31" t="s">
        <v>47</v>
      </c>
      <c r="I189" s="62">
        <v>1.1000000000000001</v>
      </c>
      <c r="J189" s="14">
        <f>ROUND(D189*I189,2)</f>
        <v>40.1</v>
      </c>
      <c r="K189" s="14"/>
      <c r="L189" s="16"/>
    </row>
    <row r="190" spans="1:12" ht="14.85" customHeight="1">
      <c r="A190" s="32"/>
      <c r="B190" s="33"/>
      <c r="C190" s="33"/>
      <c r="D190" s="43"/>
      <c r="E190" s="34"/>
      <c r="F190" s="16"/>
      <c r="G190" s="31" t="s">
        <v>58</v>
      </c>
      <c r="H190" s="31" t="s">
        <v>59</v>
      </c>
      <c r="I190" s="62">
        <v>4.5</v>
      </c>
      <c r="J190" s="14">
        <f>ROUND($D$189*I190,2)</f>
        <v>164.03</v>
      </c>
      <c r="K190" s="14"/>
      <c r="L190" s="16"/>
    </row>
    <row r="191" spans="1:12" ht="41.1" customHeight="1">
      <c r="A191" s="32">
        <v>7</v>
      </c>
      <c r="B191" s="33" t="s">
        <v>15</v>
      </c>
      <c r="C191" s="41" t="s">
        <v>6</v>
      </c>
      <c r="D191" s="42">
        <v>132.04</v>
      </c>
      <c r="E191" s="34">
        <v>550</v>
      </c>
      <c r="F191" s="16">
        <f t="shared" si="2"/>
        <v>72622</v>
      </c>
      <c r="G191" s="44" t="s">
        <v>60</v>
      </c>
      <c r="H191" s="48" t="s">
        <v>47</v>
      </c>
      <c r="I191" s="48">
        <v>1.01</v>
      </c>
      <c r="J191" s="14">
        <f>ROUND($D$191*I191,2)</f>
        <v>133.36000000000001</v>
      </c>
      <c r="K191" s="14"/>
      <c r="L191" s="16"/>
    </row>
    <row r="192" spans="1:12" ht="15.75">
      <c r="A192" s="32"/>
      <c r="B192" s="33"/>
      <c r="C192" s="33"/>
      <c r="D192" s="43"/>
      <c r="E192" s="34"/>
      <c r="F192" s="16"/>
      <c r="G192" s="44" t="s">
        <v>61</v>
      </c>
      <c r="H192" s="45" t="s">
        <v>45</v>
      </c>
      <c r="I192" s="45">
        <v>0.2</v>
      </c>
      <c r="J192" s="14">
        <f>ROUND($D$191*I192,2)</f>
        <v>26.41</v>
      </c>
      <c r="K192" s="14"/>
      <c r="L192" s="16"/>
    </row>
    <row r="193" spans="1:12" ht="47.25">
      <c r="A193" s="32"/>
      <c r="B193" s="33"/>
      <c r="C193" s="33"/>
      <c r="D193" s="43"/>
      <c r="E193" s="34"/>
      <c r="F193" s="16"/>
      <c r="G193" s="44" t="s">
        <v>62</v>
      </c>
      <c r="H193" s="45" t="s">
        <v>63</v>
      </c>
      <c r="I193" s="45">
        <v>6.5</v>
      </c>
      <c r="J193" s="14">
        <f>ROUND($D$191*I193,2)</f>
        <v>858.26</v>
      </c>
      <c r="K193" s="14"/>
      <c r="L193" s="16"/>
    </row>
    <row r="194" spans="1:12" ht="15.75">
      <c r="A194" s="32"/>
      <c r="B194" s="33"/>
      <c r="C194" s="33"/>
      <c r="D194" s="43"/>
      <c r="E194" s="34"/>
      <c r="F194" s="16"/>
      <c r="G194" s="44" t="s">
        <v>64</v>
      </c>
      <c r="H194" s="45" t="s">
        <v>63</v>
      </c>
      <c r="I194" s="45">
        <v>0.40600000000000003</v>
      </c>
      <c r="J194" s="14">
        <f>ROUND($D$191*I194,2)</f>
        <v>53.61</v>
      </c>
      <c r="K194" s="14"/>
      <c r="L194" s="16"/>
    </row>
    <row r="195" spans="1:12" ht="15.75">
      <c r="A195" s="32"/>
      <c r="B195" s="33"/>
      <c r="C195" s="33"/>
      <c r="D195" s="43"/>
      <c r="E195" s="34"/>
      <c r="F195" s="16"/>
      <c r="G195" s="44" t="s">
        <v>65</v>
      </c>
      <c r="H195" s="45" t="s">
        <v>59</v>
      </c>
      <c r="I195" s="45">
        <v>4.24</v>
      </c>
      <c r="J195" s="14">
        <f>ROUND($D$191*I195,2)</f>
        <v>559.85</v>
      </c>
      <c r="K195" s="14"/>
      <c r="L195" s="16"/>
    </row>
    <row r="196" spans="1:12" ht="14.85" customHeight="1">
      <c r="A196" s="11"/>
      <c r="B196" s="29" t="s">
        <v>33</v>
      </c>
      <c r="C196" s="28"/>
      <c r="D196" s="30"/>
      <c r="E196" s="34"/>
      <c r="F196" s="16"/>
      <c r="G196" s="14"/>
      <c r="H196" s="14"/>
      <c r="I196" s="14"/>
      <c r="J196" s="14"/>
      <c r="K196" s="14"/>
      <c r="L196" s="16"/>
    </row>
    <row r="197" spans="1:12" ht="14.85" customHeight="1">
      <c r="A197" s="28"/>
      <c r="B197" s="28"/>
      <c r="C197" s="28"/>
      <c r="D197" s="30"/>
      <c r="E197" s="34"/>
      <c r="F197" s="16"/>
      <c r="G197" s="14"/>
      <c r="H197" s="14"/>
      <c r="I197" s="14"/>
      <c r="J197" s="14"/>
      <c r="K197" s="14"/>
      <c r="L197" s="16"/>
    </row>
    <row r="198" spans="1:12" ht="14.85" customHeight="1">
      <c r="A198" s="32">
        <v>1</v>
      </c>
      <c r="B198" s="33" t="s">
        <v>26</v>
      </c>
      <c r="C198" s="33" t="s">
        <v>6</v>
      </c>
      <c r="D198" s="42">
        <v>36.450000000000003</v>
      </c>
      <c r="E198" s="34">
        <v>200</v>
      </c>
      <c r="F198" s="16">
        <f t="shared" si="2"/>
        <v>7290.0000000000009</v>
      </c>
      <c r="G198" s="46" t="s">
        <v>66</v>
      </c>
      <c r="H198" s="46" t="s">
        <v>67</v>
      </c>
      <c r="I198" s="46">
        <v>1</v>
      </c>
      <c r="J198" s="63">
        <f>D198*I198</f>
        <v>36.450000000000003</v>
      </c>
      <c r="K198" s="14"/>
      <c r="L198" s="16"/>
    </row>
    <row r="199" spans="1:12" ht="14.85" customHeight="1">
      <c r="A199" s="32"/>
      <c r="B199" s="33"/>
      <c r="C199" s="33"/>
      <c r="D199" s="34"/>
      <c r="E199" s="34"/>
      <c r="F199" s="16"/>
      <c r="G199" s="63"/>
      <c r="H199" s="63"/>
      <c r="I199" s="63"/>
      <c r="J199" s="63"/>
      <c r="K199" s="14"/>
      <c r="L199" s="16"/>
    </row>
    <row r="200" spans="1:12" ht="14.85" customHeight="1">
      <c r="A200" s="11"/>
      <c r="B200" s="29" t="s">
        <v>34</v>
      </c>
      <c r="C200" s="28"/>
      <c r="D200" s="30"/>
      <c r="E200" s="34"/>
      <c r="F200" s="16"/>
      <c r="G200" s="14"/>
      <c r="H200" s="14"/>
      <c r="I200" s="14"/>
      <c r="J200" s="14"/>
      <c r="K200" s="14"/>
      <c r="L200" s="16"/>
    </row>
    <row r="201" spans="1:12" ht="14.85" customHeight="1">
      <c r="A201" s="28"/>
      <c r="B201" s="28"/>
      <c r="C201" s="28"/>
      <c r="D201" s="30"/>
      <c r="E201" s="34"/>
      <c r="F201" s="16"/>
      <c r="G201" s="14"/>
      <c r="H201" s="14"/>
      <c r="I201" s="14"/>
      <c r="J201" s="14"/>
      <c r="K201" s="14"/>
      <c r="L201" s="16"/>
    </row>
    <row r="202" spans="1:12" ht="14.85" customHeight="1">
      <c r="A202" s="11">
        <v>1</v>
      </c>
      <c r="B202" s="64" t="s">
        <v>30</v>
      </c>
      <c r="C202" s="33" t="s">
        <v>6</v>
      </c>
      <c r="D202" s="34">
        <v>393.66</v>
      </c>
      <c r="E202" s="34">
        <v>40</v>
      </c>
      <c r="F202" s="16">
        <f t="shared" si="2"/>
        <v>15746.400000000001</v>
      </c>
      <c r="G202" s="31" t="s">
        <v>74</v>
      </c>
      <c r="H202" s="31" t="s">
        <v>47</v>
      </c>
      <c r="I202" s="62">
        <v>1.1000000000000001</v>
      </c>
      <c r="J202" s="14">
        <f>ROUND(D202*I202,2)</f>
        <v>433.03</v>
      </c>
      <c r="K202" s="14"/>
      <c r="L202" s="16"/>
    </row>
    <row r="203" spans="1:12" ht="14.85" customHeight="1">
      <c r="A203" s="11"/>
      <c r="B203" s="64"/>
      <c r="C203" s="33"/>
      <c r="D203" s="34"/>
      <c r="E203" s="34"/>
      <c r="F203" s="16"/>
      <c r="G203" s="65" t="s">
        <v>68</v>
      </c>
      <c r="H203" s="46" t="s">
        <v>63</v>
      </c>
      <c r="I203" s="46">
        <v>0.25</v>
      </c>
      <c r="J203" s="14">
        <f>ROUND(D202*I203,2)</f>
        <v>98.42</v>
      </c>
      <c r="K203" s="14"/>
      <c r="L203" s="16"/>
    </row>
    <row r="204" spans="1:12" ht="30">
      <c r="A204" s="11">
        <v>2</v>
      </c>
      <c r="B204" s="64" t="s">
        <v>73</v>
      </c>
      <c r="C204" s="33" t="s">
        <v>6</v>
      </c>
      <c r="D204" s="42">
        <v>393.66</v>
      </c>
      <c r="E204" s="34">
        <v>160</v>
      </c>
      <c r="F204" s="16">
        <f t="shared" ref="F204:F227" si="3">E204*D204</f>
        <v>62985.600000000006</v>
      </c>
      <c r="G204" s="52" t="s">
        <v>98</v>
      </c>
      <c r="H204" s="46" t="s">
        <v>63</v>
      </c>
      <c r="I204" s="46">
        <v>17</v>
      </c>
      <c r="J204" s="14">
        <f>ROUND(D204*I204,2)</f>
        <v>6692.22</v>
      </c>
      <c r="K204" s="14"/>
      <c r="L204" s="16"/>
    </row>
    <row r="205" spans="1:12" ht="15.75">
      <c r="A205" s="11"/>
      <c r="B205" s="64"/>
      <c r="C205" s="33"/>
      <c r="D205" s="42"/>
      <c r="E205" s="34"/>
      <c r="F205" s="16"/>
      <c r="G205" s="44" t="s">
        <v>61</v>
      </c>
      <c r="H205" s="45" t="s">
        <v>45</v>
      </c>
      <c r="I205" s="45">
        <v>0.2</v>
      </c>
      <c r="J205" s="14">
        <f>ROUND(D204*I205,2)</f>
        <v>78.73</v>
      </c>
      <c r="K205" s="14"/>
      <c r="L205" s="16"/>
    </row>
    <row r="206" spans="1:12" ht="31.5">
      <c r="A206" s="11">
        <v>3</v>
      </c>
      <c r="B206" s="33" t="s">
        <v>19</v>
      </c>
      <c r="C206" s="41" t="s">
        <v>6</v>
      </c>
      <c r="D206" s="42">
        <v>393.66</v>
      </c>
      <c r="E206" s="34">
        <v>160</v>
      </c>
      <c r="F206" s="16">
        <f t="shared" si="3"/>
        <v>62985.600000000006</v>
      </c>
      <c r="G206" s="65" t="s">
        <v>68</v>
      </c>
      <c r="H206" s="46" t="s">
        <v>63</v>
      </c>
      <c r="I206" s="46">
        <v>5.4</v>
      </c>
      <c r="J206" s="14">
        <f>ROUND(D206*I206,2)</f>
        <v>2125.7600000000002</v>
      </c>
      <c r="K206" s="14"/>
      <c r="L206" s="16"/>
    </row>
    <row r="207" spans="1:12" ht="15.75">
      <c r="A207" s="11"/>
      <c r="B207" s="33"/>
      <c r="C207" s="41"/>
      <c r="D207" s="42"/>
      <c r="E207" s="34"/>
      <c r="F207" s="16"/>
      <c r="G207" s="44" t="s">
        <v>61</v>
      </c>
      <c r="H207" s="45" t="s">
        <v>45</v>
      </c>
      <c r="I207" s="45">
        <v>0.2</v>
      </c>
      <c r="J207" s="14">
        <f>ROUND(D206*I207,2)</f>
        <v>78.73</v>
      </c>
      <c r="K207" s="14"/>
      <c r="L207" s="16"/>
    </row>
    <row r="208" spans="1:12" ht="41.1" customHeight="1">
      <c r="A208" s="11">
        <v>5</v>
      </c>
      <c r="B208" s="33" t="s">
        <v>20</v>
      </c>
      <c r="C208" s="41" t="s">
        <v>6</v>
      </c>
      <c r="D208" s="42">
        <v>393.66</v>
      </c>
      <c r="E208" s="34">
        <v>110</v>
      </c>
      <c r="F208" s="16">
        <f t="shared" si="3"/>
        <v>43302.600000000006</v>
      </c>
      <c r="G208" s="46" t="s">
        <v>69</v>
      </c>
      <c r="H208" s="46" t="s">
        <v>63</v>
      </c>
      <c r="I208" s="46">
        <v>0.2</v>
      </c>
      <c r="J208" s="14">
        <f>ROUND($D$34*I208,2)</f>
        <v>21.56</v>
      </c>
      <c r="K208" s="14"/>
      <c r="L208" s="16"/>
    </row>
    <row r="209" spans="1:12" ht="41.1" customHeight="1">
      <c r="A209" s="11">
        <v>3</v>
      </c>
      <c r="B209" s="41" t="s">
        <v>19</v>
      </c>
      <c r="C209" s="41" t="s">
        <v>6</v>
      </c>
      <c r="D209" s="42">
        <v>78.849999999999994</v>
      </c>
      <c r="E209" s="34">
        <v>160</v>
      </c>
      <c r="F209" s="16">
        <f t="shared" si="3"/>
        <v>12616</v>
      </c>
      <c r="G209" s="65" t="s">
        <v>68</v>
      </c>
      <c r="H209" s="46" t="s">
        <v>63</v>
      </c>
      <c r="I209" s="46">
        <v>5.4</v>
      </c>
      <c r="J209" s="14">
        <f>ROUND(D209*I209,2)</f>
        <v>425.79</v>
      </c>
      <c r="K209" s="14"/>
      <c r="L209" s="16"/>
    </row>
    <row r="210" spans="1:12" ht="15.75">
      <c r="A210" s="11"/>
      <c r="B210" s="41"/>
      <c r="C210" s="41"/>
      <c r="D210" s="42"/>
      <c r="E210" s="34"/>
      <c r="F210" s="16"/>
      <c r="G210" s="44" t="s">
        <v>61</v>
      </c>
      <c r="H210" s="45" t="s">
        <v>45</v>
      </c>
      <c r="I210" s="45">
        <v>0.2</v>
      </c>
      <c r="J210" s="14">
        <f>ROUND(D209*I210,2)</f>
        <v>15.77</v>
      </c>
      <c r="K210" s="14"/>
      <c r="L210" s="16"/>
    </row>
    <row r="211" spans="1:12" ht="90">
      <c r="A211" s="32"/>
      <c r="B211" s="33" t="s">
        <v>20</v>
      </c>
      <c r="C211" s="41" t="s">
        <v>6</v>
      </c>
      <c r="D211" s="42">
        <v>78.849999999999994</v>
      </c>
      <c r="E211" s="34">
        <v>110</v>
      </c>
      <c r="F211" s="16">
        <f t="shared" si="3"/>
        <v>8673.5</v>
      </c>
      <c r="G211" s="46" t="s">
        <v>69</v>
      </c>
      <c r="H211" s="46" t="s">
        <v>63</v>
      </c>
      <c r="I211" s="46">
        <v>0.2</v>
      </c>
      <c r="J211" s="14">
        <f>ROUND($D$211*I211,2)</f>
        <v>15.77</v>
      </c>
      <c r="K211" s="14"/>
      <c r="L211" s="16"/>
    </row>
    <row r="212" spans="1:12" ht="30">
      <c r="A212" s="32">
        <v>5</v>
      </c>
      <c r="B212" s="33" t="s">
        <v>36</v>
      </c>
      <c r="C212" s="41" t="s">
        <v>22</v>
      </c>
      <c r="D212" s="42">
        <v>62.744</v>
      </c>
      <c r="E212" s="34">
        <v>100</v>
      </c>
      <c r="F212" s="16">
        <f t="shared" si="3"/>
        <v>6274.4</v>
      </c>
      <c r="G212" s="14" t="s">
        <v>70</v>
      </c>
      <c r="H212" s="14" t="s">
        <v>71</v>
      </c>
      <c r="I212" s="14">
        <v>1.01</v>
      </c>
      <c r="J212" s="14">
        <f>ROUND($D$212*I212,2)</f>
        <v>63.37</v>
      </c>
      <c r="K212" s="14"/>
      <c r="L212" s="16"/>
    </row>
    <row r="213" spans="1:12" ht="47.25">
      <c r="A213" s="32"/>
      <c r="B213" s="33"/>
      <c r="C213" s="41"/>
      <c r="D213" s="42"/>
      <c r="E213" s="34"/>
      <c r="F213" s="16"/>
      <c r="G213" s="44" t="s">
        <v>62</v>
      </c>
      <c r="H213" s="45" t="s">
        <v>63</v>
      </c>
      <c r="I213" s="14">
        <v>0.35599999999999998</v>
      </c>
      <c r="J213" s="14">
        <f>ROUND($D$212*I213,2)</f>
        <v>22.34</v>
      </c>
      <c r="K213" s="14"/>
      <c r="L213" s="16"/>
    </row>
    <row r="214" spans="1:12" ht="14.85" customHeight="1">
      <c r="A214" s="11"/>
      <c r="B214" s="29" t="s">
        <v>75</v>
      </c>
      <c r="C214" s="50"/>
      <c r="D214" s="51"/>
      <c r="E214" s="34"/>
      <c r="F214" s="16"/>
      <c r="G214" s="14"/>
      <c r="H214" s="14"/>
      <c r="I214" s="14"/>
      <c r="J214" s="14"/>
      <c r="K214" s="14"/>
      <c r="L214" s="16"/>
    </row>
    <row r="215" spans="1:12" ht="14.85" customHeight="1">
      <c r="A215" s="28"/>
      <c r="B215" s="28"/>
      <c r="C215" s="50"/>
      <c r="D215" s="51"/>
      <c r="E215" s="34"/>
      <c r="F215" s="16"/>
      <c r="G215" s="14"/>
      <c r="H215" s="14"/>
      <c r="I215" s="14"/>
      <c r="J215" s="14"/>
      <c r="K215" s="14"/>
      <c r="L215" s="16"/>
    </row>
    <row r="216" spans="1:12" ht="30">
      <c r="A216" s="32">
        <v>3</v>
      </c>
      <c r="B216" s="33" t="s">
        <v>25</v>
      </c>
      <c r="C216" s="41" t="s">
        <v>6</v>
      </c>
      <c r="D216" s="42">
        <v>26.28</v>
      </c>
      <c r="E216" s="34">
        <v>200</v>
      </c>
      <c r="F216" s="16">
        <f t="shared" si="3"/>
        <v>5256</v>
      </c>
      <c r="G216" s="52" t="s">
        <v>98</v>
      </c>
      <c r="H216" s="46" t="s">
        <v>63</v>
      </c>
      <c r="I216" s="46">
        <v>17</v>
      </c>
      <c r="J216" s="14">
        <f>ROUND(D216*I216,2)</f>
        <v>446.76</v>
      </c>
      <c r="K216" s="14"/>
      <c r="L216" s="16"/>
    </row>
    <row r="217" spans="1:12" ht="15.75">
      <c r="A217" s="32"/>
      <c r="B217" s="33"/>
      <c r="C217" s="41"/>
      <c r="D217" s="42"/>
      <c r="E217" s="34"/>
      <c r="F217" s="16"/>
      <c r="G217" s="44" t="s">
        <v>61</v>
      </c>
      <c r="H217" s="45" t="s">
        <v>45</v>
      </c>
      <c r="I217" s="45">
        <v>0.2</v>
      </c>
      <c r="J217" s="14">
        <f>ROUND($D$216*I217,2)</f>
        <v>5.26</v>
      </c>
      <c r="K217" s="14"/>
      <c r="L217" s="16"/>
    </row>
    <row r="218" spans="1:12" ht="31.5">
      <c r="A218" s="32">
        <v>4</v>
      </c>
      <c r="B218" s="33" t="s">
        <v>19</v>
      </c>
      <c r="C218" s="41" t="s">
        <v>6</v>
      </c>
      <c r="D218" s="42">
        <v>26.28</v>
      </c>
      <c r="E218" s="34">
        <v>160</v>
      </c>
      <c r="F218" s="16">
        <f t="shared" si="3"/>
        <v>4204.8</v>
      </c>
      <c r="G218" s="53" t="s">
        <v>68</v>
      </c>
      <c r="H218" s="46" t="s">
        <v>63</v>
      </c>
      <c r="I218" s="46">
        <v>5.4</v>
      </c>
      <c r="J218" s="14">
        <f>ROUND($D$218*I218,2)</f>
        <v>141.91</v>
      </c>
      <c r="K218" s="14"/>
      <c r="L218" s="16"/>
    </row>
    <row r="219" spans="1:12" ht="15.75">
      <c r="A219" s="32"/>
      <c r="B219" s="33"/>
      <c r="C219" s="41"/>
      <c r="D219" s="42"/>
      <c r="E219" s="34"/>
      <c r="F219" s="16"/>
      <c r="G219" s="44" t="s">
        <v>61</v>
      </c>
      <c r="H219" s="45" t="s">
        <v>45</v>
      </c>
      <c r="I219" s="45">
        <v>0.2</v>
      </c>
      <c r="J219" s="14">
        <f>ROUND($D$218*I219,2)</f>
        <v>5.26</v>
      </c>
      <c r="K219" s="14"/>
      <c r="L219" s="16"/>
    </row>
    <row r="220" spans="1:12" ht="57.95" customHeight="1">
      <c r="A220" s="32">
        <v>5</v>
      </c>
      <c r="B220" s="33" t="s">
        <v>20</v>
      </c>
      <c r="C220" s="41" t="s">
        <v>6</v>
      </c>
      <c r="D220" s="42">
        <v>26.28</v>
      </c>
      <c r="E220" s="34">
        <v>110</v>
      </c>
      <c r="F220" s="16">
        <f t="shared" si="3"/>
        <v>2890.8</v>
      </c>
      <c r="G220" s="46" t="s">
        <v>69</v>
      </c>
      <c r="H220" s="46" t="s">
        <v>63</v>
      </c>
      <c r="I220" s="46">
        <v>0.2</v>
      </c>
      <c r="J220" s="14">
        <f>ROUND($D$220*I220,2)</f>
        <v>5.26</v>
      </c>
      <c r="K220" s="14"/>
      <c r="L220" s="16"/>
    </row>
    <row r="221" spans="1:12">
      <c r="A221" s="14"/>
      <c r="B221" s="14"/>
      <c r="C221" s="14"/>
      <c r="D221" s="14"/>
      <c r="E221" s="34"/>
      <c r="F221" s="16"/>
      <c r="G221" s="14"/>
      <c r="H221" s="14"/>
      <c r="I221" s="14"/>
      <c r="J221" s="14"/>
      <c r="K221" s="14"/>
      <c r="L221" s="16"/>
    </row>
    <row r="222" spans="1:12" ht="15.75">
      <c r="A222" s="21"/>
      <c r="B222" s="18" t="s">
        <v>94</v>
      </c>
      <c r="C222" s="21"/>
      <c r="D222" s="21"/>
      <c r="E222" s="21"/>
      <c r="F222" s="21"/>
      <c r="G222" s="21"/>
      <c r="H222" s="21"/>
      <c r="I222" s="21"/>
      <c r="J222" s="21"/>
      <c r="K222" s="21"/>
      <c r="L222" s="20"/>
    </row>
    <row r="223" spans="1:12" ht="27.75" customHeight="1">
      <c r="A223" s="32">
        <v>1</v>
      </c>
      <c r="B223" s="33" t="s">
        <v>78</v>
      </c>
      <c r="C223" s="33" t="s">
        <v>6</v>
      </c>
      <c r="D223" s="42">
        <v>444.3</v>
      </c>
      <c r="E223" s="34">
        <v>300</v>
      </c>
      <c r="F223" s="16">
        <f t="shared" si="3"/>
        <v>133290</v>
      </c>
      <c r="G223" s="31" t="s">
        <v>97</v>
      </c>
      <c r="H223" s="31" t="s">
        <v>47</v>
      </c>
      <c r="I223" s="31">
        <v>1.03</v>
      </c>
      <c r="J223" s="14">
        <f>ROUND(D223*I223,2)</f>
        <v>457.63</v>
      </c>
      <c r="K223" s="14"/>
      <c r="L223" s="16"/>
    </row>
    <row r="224" spans="1:12" ht="27.75" customHeight="1">
      <c r="A224" s="32"/>
      <c r="B224" s="33"/>
      <c r="C224" s="33"/>
      <c r="D224" s="42"/>
      <c r="E224" s="34"/>
      <c r="F224" s="16"/>
      <c r="G224" s="31" t="s">
        <v>79</v>
      </c>
      <c r="H224" s="31" t="s">
        <v>82</v>
      </c>
      <c r="I224" s="31">
        <v>2.2000000000000002</v>
      </c>
      <c r="J224" s="14">
        <f>ROUND($D$223*I224,2)</f>
        <v>977.46</v>
      </c>
      <c r="K224" s="14"/>
      <c r="L224" s="16"/>
    </row>
    <row r="225" spans="1:12" ht="27.75" customHeight="1">
      <c r="A225" s="32">
        <v>2</v>
      </c>
      <c r="B225" s="33" t="s">
        <v>80</v>
      </c>
      <c r="C225" s="33" t="s">
        <v>71</v>
      </c>
      <c r="D225" s="42">
        <v>99.62</v>
      </c>
      <c r="E225" s="34">
        <v>100</v>
      </c>
      <c r="F225" s="16">
        <f t="shared" si="3"/>
        <v>9962</v>
      </c>
      <c r="G225" s="14" t="s">
        <v>84</v>
      </c>
      <c r="H225" s="14" t="s">
        <v>71</v>
      </c>
      <c r="I225" s="14">
        <v>1.03</v>
      </c>
      <c r="J225" s="14">
        <f>ROUND($D$225*I225,2)</f>
        <v>102.61</v>
      </c>
      <c r="K225" s="14"/>
      <c r="L225" s="16"/>
    </row>
    <row r="226" spans="1:12" ht="27.75" customHeight="1">
      <c r="A226" s="32"/>
      <c r="B226" s="33"/>
      <c r="C226" s="33"/>
      <c r="D226" s="42"/>
      <c r="E226" s="34"/>
      <c r="F226" s="16"/>
      <c r="G226" s="68" t="s">
        <v>81</v>
      </c>
      <c r="H226" s="31" t="s">
        <v>82</v>
      </c>
      <c r="I226" s="31">
        <v>3.2</v>
      </c>
      <c r="J226" s="14">
        <f>ROUND($D$225*I226,2)</f>
        <v>318.77999999999997</v>
      </c>
      <c r="K226" s="14"/>
      <c r="L226" s="16"/>
    </row>
    <row r="227" spans="1:12" ht="27.75" customHeight="1">
      <c r="A227" s="32">
        <v>3</v>
      </c>
      <c r="B227" s="33" t="s">
        <v>83</v>
      </c>
      <c r="C227" s="33" t="s">
        <v>22</v>
      </c>
      <c r="D227" s="42">
        <v>99.62</v>
      </c>
      <c r="E227" s="34">
        <v>100</v>
      </c>
      <c r="F227" s="16">
        <f t="shared" si="3"/>
        <v>9962</v>
      </c>
      <c r="G227" s="68" t="s">
        <v>85</v>
      </c>
      <c r="H227" s="31" t="s">
        <v>47</v>
      </c>
      <c r="I227" s="31">
        <v>1.1200000000000001</v>
      </c>
      <c r="J227" s="14">
        <f>ROUND(D227*I227,2)</f>
        <v>111.57</v>
      </c>
      <c r="K227" s="14"/>
      <c r="L227" s="16"/>
    </row>
    <row r="228" spans="1:12" ht="27.75" customHeight="1">
      <c r="A228" s="32"/>
      <c r="B228" s="33"/>
      <c r="C228" s="33"/>
      <c r="D228" s="42"/>
      <c r="E228" s="34"/>
      <c r="F228" s="16"/>
      <c r="G228" s="68" t="s">
        <v>81</v>
      </c>
      <c r="H228" s="31" t="s">
        <v>59</v>
      </c>
      <c r="I228" s="31">
        <v>3.4</v>
      </c>
      <c r="J228" s="14">
        <f>ROUND(D227*I228,2)</f>
        <v>338.71</v>
      </c>
      <c r="K228" s="14"/>
      <c r="L228" s="16"/>
    </row>
    <row r="229" spans="1:12" ht="27.75" customHeight="1">
      <c r="A229" s="32"/>
      <c r="B229" s="33" t="s">
        <v>88</v>
      </c>
      <c r="C229" s="33"/>
      <c r="D229" s="42"/>
      <c r="E229" s="34"/>
      <c r="F229" s="16"/>
      <c r="G229" s="68"/>
      <c r="H229" s="31"/>
      <c r="I229" s="31"/>
      <c r="J229" s="14"/>
      <c r="K229" s="14"/>
      <c r="L229" s="16"/>
    </row>
    <row r="230" spans="1:12" ht="27.75" customHeight="1">
      <c r="A230" s="32"/>
      <c r="B230" s="33" t="s">
        <v>89</v>
      </c>
      <c r="C230" s="33"/>
      <c r="D230" s="42"/>
      <c r="E230" s="34"/>
      <c r="F230" s="16"/>
      <c r="G230" s="68"/>
      <c r="H230" s="31"/>
      <c r="I230" s="31"/>
      <c r="J230" s="14"/>
      <c r="K230" s="14"/>
      <c r="L230" s="16"/>
    </row>
    <row r="231" spans="1:12">
      <c r="L231" s="5">
        <f>SUM(L10:L230)</f>
        <v>0</v>
      </c>
    </row>
    <row r="232" spans="1:12" ht="15.75">
      <c r="A232" s="3"/>
      <c r="B232" s="2" t="s">
        <v>87</v>
      </c>
      <c r="C232" s="3"/>
      <c r="D232" s="3"/>
      <c r="E232" s="3"/>
      <c r="F232" s="5">
        <f>SUM(F11:F231)</f>
        <v>2367565.5</v>
      </c>
      <c r="G232" s="3"/>
      <c r="H232" s="3"/>
      <c r="I232" s="3"/>
      <c r="J232" s="3"/>
      <c r="K232" s="3"/>
      <c r="L232" s="3"/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ЗБІРНА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Максимус</dc:creator>
  <cp:lastModifiedBy>User</cp:lastModifiedBy>
  <cp:lastPrinted>2025-06-09T13:38:59Z</cp:lastPrinted>
  <dcterms:created xsi:type="dcterms:W3CDTF">2025-06-10T07:34:23Z</dcterms:created>
  <dcterms:modified xsi:type="dcterms:W3CDTF">2025-07-14T13:25:10Z</dcterms:modified>
</cp:coreProperties>
</file>