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OneDrive\Рабочий стол\IVANIVKA _ det_sad\Работники_уа\"/>
    </mc:Choice>
  </mc:AlternateContent>
  <bookViews>
    <workbookView xWindow="-3612" yWindow="-21720" windowWidth="38640" windowHeight="21120" tabRatio="847"/>
  </bookViews>
  <sheets>
    <sheet name="PRO-06" sheetId="2" r:id="rId1"/>
  </sheets>
  <definedNames>
    <definedName name="_xlnm._FilterDatabase" localSheetId="0" hidden="1">'PRO-06'!$A$5:$G$56</definedName>
    <definedName name="_xlnm.Print_Area" localSheetId="0">'PRO-06'!$A$1:$G$56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8" i="2"/>
  <c r="G49" i="2"/>
  <c r="G50" i="2"/>
  <c r="G51" i="2"/>
  <c r="G52" i="2"/>
  <c r="G42" i="2"/>
  <c r="G43" i="2"/>
  <c r="G44" i="2"/>
  <c r="G32" i="2"/>
  <c r="G33" i="2"/>
  <c r="G34" i="2"/>
  <c r="G35" i="2"/>
  <c r="G36" i="2"/>
  <c r="G37" i="2"/>
  <c r="G38" i="2"/>
  <c r="G7" i="2"/>
  <c r="G8" i="2"/>
  <c r="G9" i="2"/>
  <c r="G10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31" i="2"/>
  <c r="G41" i="2"/>
  <c r="G53" i="2" l="1"/>
  <c r="G45" i="2"/>
  <c r="G39" i="2"/>
  <c r="E11" i="2" l="1"/>
  <c r="G11" i="2" s="1"/>
  <c r="E6" i="2"/>
  <c r="G28" i="2" l="1"/>
  <c r="G29" i="2" s="1"/>
  <c r="G6" i="2"/>
  <c r="G26" i="2" l="1"/>
  <c r="G54" i="2" s="1"/>
</calcChain>
</file>

<file path=xl/sharedStrings.xml><?xml version="1.0" encoding="utf-8"?>
<sst xmlns="http://schemas.openxmlformats.org/spreadsheetml/2006/main" count="137" uniqueCount="103">
  <si>
    <t>Тип робіт та матеріали</t>
  </si>
  <si>
    <t>КОШТОРИС</t>
  </si>
  <si>
    <t>на ремонтно-будівельні роботи</t>
  </si>
  <si>
    <t>Одиниця виміру</t>
  </si>
  <si>
    <t xml:space="preserve"> Кількість</t>
  </si>
  <si>
    <t xml:space="preserve">  Ціна за одиницю, грн.</t>
  </si>
  <si>
    <t>Загальна вартість, грн.</t>
  </si>
  <si>
    <t>ЗАГАЛОМ ЗА КОШТОРИСОМ, грн.:</t>
  </si>
  <si>
    <t>послуга</t>
  </si>
  <si>
    <t>Навантаження сміття вручну</t>
  </si>
  <si>
    <t>Розділ 1. Демонтажні роботи</t>
  </si>
  <si>
    <t>Загалом за Розділ 1. Демонтажні роботи:</t>
  </si>
  <si>
    <t>Відбивання штукатурки зі стін</t>
  </si>
  <si>
    <t>м2</t>
  </si>
  <si>
    <t>Демонтаж керамічної плитки зі стін</t>
  </si>
  <si>
    <t>Демонтаж кермачної плитки з підлог</t>
  </si>
  <si>
    <t>Розбирання бетонної підлоги</t>
  </si>
  <si>
    <t>м3</t>
  </si>
  <si>
    <t>Знімання дверних полотен</t>
  </si>
  <si>
    <t>Розбирання лиштви</t>
  </si>
  <si>
    <t>м.п.</t>
  </si>
  <si>
    <t>Демонтаж дверних коробок в цегляних стінах</t>
  </si>
  <si>
    <t>шт</t>
  </si>
  <si>
    <t>Демонтаж умивальників</t>
  </si>
  <si>
    <t>Демонтаж унітазів</t>
  </si>
  <si>
    <t>Демонтаж злиивних трапів</t>
  </si>
  <si>
    <t>Розбирання трубопроводів води діаметром до 25 мм</t>
  </si>
  <si>
    <t>Розбирання чавунних труб каналізації діаметром до 110 мм</t>
  </si>
  <si>
    <t>Демонтаж дерев'яного покриття технологічних каналів</t>
  </si>
  <si>
    <t>Очищення технологічних каналів від сміття</t>
  </si>
  <si>
    <t>Очищення поверхні стель від старої фарби, шпаклівки</t>
  </si>
  <si>
    <t xml:space="preserve">Демонтаж старих електричних приладів </t>
  </si>
  <si>
    <t>Очищення приміщень від існуючого сміття</t>
  </si>
  <si>
    <t>тн</t>
  </si>
  <si>
    <t>Демонтаж старої електропороводки</t>
  </si>
  <si>
    <t>Розділ 2. Підлоги</t>
  </si>
  <si>
    <t>Загалом за Розділ 2. Підлоги:</t>
  </si>
  <si>
    <t xml:space="preserve">Влаштування накриття каналів труб опалення </t>
  </si>
  <si>
    <t>23</t>
  </si>
  <si>
    <t>Розділ 6. Влаштування опорної колони</t>
  </si>
  <si>
    <t>Розробка грунту та підстилаючого шару вручну</t>
  </si>
  <si>
    <t>Влаштування підстилаючого шару з щебня (разом з матеріалом)</t>
  </si>
  <si>
    <t>Влаштування бетонного фундаменту з армуванням (разом з матеріалом)</t>
  </si>
  <si>
    <t>Виготовлення та монтаж закладних деталей</t>
  </si>
  <si>
    <t>кг</t>
  </si>
  <si>
    <t>Виготовлення та монтаж металевої опорної колони</t>
  </si>
  <si>
    <t>Фарбування металевих металоконструкцій</t>
  </si>
  <si>
    <t>Влаштування бетонного оголовку колони з монтажом опорної пластини (разом з матеріалами)</t>
  </si>
  <si>
    <t>127</t>
  </si>
  <si>
    <t>128</t>
  </si>
  <si>
    <t>129</t>
  </si>
  <si>
    <t>130</t>
  </si>
  <si>
    <t>131</t>
  </si>
  <si>
    <t>133</t>
  </si>
  <si>
    <t>135</t>
  </si>
  <si>
    <t>136</t>
  </si>
  <si>
    <t>Загалом за Розділ 6. Влаштування опорної колони:</t>
  </si>
  <si>
    <t>Розділ 8. Влаштування коробу з утепленням для водостоку з покрівлі</t>
  </si>
  <si>
    <t>Утеплення стелі пінополістиролом</t>
  </si>
  <si>
    <t>Утеплення труби діаметром до 100 мм</t>
  </si>
  <si>
    <t>Влаштування коробу з ГКЛ вологостійкого</t>
  </si>
  <si>
    <t>Встановлення наружної решітки на водосток</t>
  </si>
  <si>
    <t>Загалом за Розділ 8. Влаштування коробу з утепленням для водостоку з покрівлі:</t>
  </si>
  <si>
    <t>167</t>
  </si>
  <si>
    <t>170</t>
  </si>
  <si>
    <t>172</t>
  </si>
  <si>
    <t>178</t>
  </si>
  <si>
    <t>Розділ 11. Опалення</t>
  </si>
  <si>
    <t>Пробивання отворів в підлозі діаметром до 50 мм</t>
  </si>
  <si>
    <t>Пробивання отворів в цегляних стінах діаметром до 50 мм</t>
  </si>
  <si>
    <t>Врізання трубопроводів опалення в існуюючу мережу</t>
  </si>
  <si>
    <t>Прокладання трубопроводів опаленняя з труб поліпропіленових діаметром до 25 мм</t>
  </si>
  <si>
    <t>Прокладання трубопроводів опаленняя з труб поліпропіленових діаметром до 32 мм</t>
  </si>
  <si>
    <t>Ізоляція трубопроводів опалення</t>
  </si>
  <si>
    <t>Розділ 11. Опалення:</t>
  </si>
  <si>
    <t>212</t>
  </si>
  <si>
    <t>213</t>
  </si>
  <si>
    <t>214</t>
  </si>
  <si>
    <t>215</t>
  </si>
  <si>
    <t>217</t>
  </si>
  <si>
    <t>219</t>
  </si>
  <si>
    <t>№ шифра проекта</t>
  </si>
  <si>
    <t>№ п/п</t>
  </si>
  <si>
    <t>28</t>
  </si>
  <si>
    <t>29</t>
  </si>
  <si>
    <t>30</t>
  </si>
  <si>
    <t>31</t>
  </si>
  <si>
    <t>32</t>
  </si>
  <si>
    <t>34</t>
  </si>
  <si>
    <t>36</t>
  </si>
  <si>
    <t>37</t>
  </si>
  <si>
    <t>39</t>
  </si>
  <si>
    <t>42</t>
  </si>
  <si>
    <t>44</t>
  </si>
  <si>
    <t>50</t>
  </si>
  <si>
    <t>52</t>
  </si>
  <si>
    <t>53</t>
  </si>
  <si>
    <t>54</t>
  </si>
  <si>
    <t>55</t>
  </si>
  <si>
    <t>57</t>
  </si>
  <si>
    <t>59</t>
  </si>
  <si>
    <t>Адреса розташування об’єкта: Херсонська обл., Бериславський р-н., с. Іванівка</t>
  </si>
  <si>
    <t>Демонтаж металопластикових віконних прорізів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</si>
</sst>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"/>
  </numFmts>
  <fonts count="16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 Cyr"/>
      <charset val="204"/>
    </font>
    <font>
      <sz val="9"/>
      <name val="Arial"/>
      <family val="2"/>
    </font>
    <font>
      <sz val="9"/>
      <name val="Calibri"/>
      <family val="2"/>
      <scheme val="minor"/>
    </font>
    <font>
      <b/>
      <sz val="12.5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4"/>
      <color theme="1"/>
      <name val="Arial"/>
      <family val="2"/>
      <charset val="204"/>
    </font>
    <font>
      <u/>
      <sz val="14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" fontId="4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 applyProtection="1">
      <protection locked="0"/>
    </xf>
    <xf numFmtId="0" fontId="14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5">
    <cellStyle name="Hyperlink" xfId="4"/>
    <cellStyle name="Normal 2" xfId="3"/>
    <cellStyle name="Normal 3" xfId="2"/>
    <cellStyle name="Normal 4" xfId="1"/>
    <cellStyle name="Обычный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69"/>
  <sheetViews>
    <sheetView showGridLines="0" tabSelected="1" topLeftCell="B1" zoomScaleNormal="100" zoomScaleSheetLayoutView="130" workbookViewId="0">
      <selection activeCell="C22" sqref="C22"/>
    </sheetView>
  </sheetViews>
  <sheetFormatPr defaultColWidth="8.88671875" defaultRowHeight="11.4" x14ac:dyDescent="0.2"/>
  <cols>
    <col min="1" max="1" width="0.88671875" style="18" hidden="1" customWidth="1"/>
    <col min="2" max="2" width="8.21875" style="18" customWidth="1"/>
    <col min="3" max="3" width="77" style="19" customWidth="1"/>
    <col min="4" max="4" width="11.6640625" style="20" customWidth="1"/>
    <col min="5" max="5" width="11.109375" style="20" customWidth="1"/>
    <col min="6" max="6" width="14.44140625" style="15" customWidth="1"/>
    <col min="7" max="7" width="14" style="15" customWidth="1"/>
    <col min="8" max="16384" width="8.88671875" style="12"/>
  </cols>
  <sheetData>
    <row r="1" spans="1:11" ht="17.399999999999999" x14ac:dyDescent="0.2">
      <c r="A1" s="33" t="s">
        <v>101</v>
      </c>
      <c r="B1" s="33"/>
      <c r="C1" s="33"/>
      <c r="D1" s="33"/>
      <c r="E1" s="33"/>
      <c r="F1" s="33"/>
      <c r="G1" s="33"/>
      <c r="H1" s="13"/>
      <c r="I1" s="13"/>
      <c r="J1" s="13"/>
      <c r="K1" s="13"/>
    </row>
    <row r="2" spans="1:11" ht="22.5" customHeight="1" x14ac:dyDescent="0.2">
      <c r="A2" s="23" t="s">
        <v>1</v>
      </c>
      <c r="B2" s="23"/>
      <c r="C2" s="23"/>
      <c r="D2" s="23"/>
      <c r="E2" s="23"/>
      <c r="F2" s="23"/>
      <c r="G2" s="23"/>
      <c r="H2" s="14"/>
      <c r="I2" s="14"/>
      <c r="J2" s="14"/>
      <c r="K2" s="14"/>
    </row>
    <row r="3" spans="1:11" ht="21.6" thickBot="1" x14ac:dyDescent="0.25">
      <c r="A3" s="23" t="s">
        <v>2</v>
      </c>
      <c r="B3" s="23"/>
      <c r="C3" s="23"/>
      <c r="D3" s="23"/>
      <c r="E3" s="23"/>
      <c r="F3" s="23"/>
      <c r="G3" s="23"/>
      <c r="H3" s="14"/>
      <c r="I3" s="14"/>
      <c r="J3" s="14"/>
      <c r="K3" s="14"/>
    </row>
    <row r="4" spans="1:11" s="15" customFormat="1" ht="40.200000000000003" customHeight="1" thickBot="1" x14ac:dyDescent="0.3">
      <c r="A4" s="1" t="s">
        <v>81</v>
      </c>
      <c r="B4" s="1" t="s">
        <v>82</v>
      </c>
      <c r="C4" s="1" t="s">
        <v>0</v>
      </c>
      <c r="D4" s="1" t="s">
        <v>3</v>
      </c>
      <c r="E4" s="1" t="s">
        <v>4</v>
      </c>
      <c r="F4" s="1" t="s">
        <v>5</v>
      </c>
      <c r="G4" s="1" t="s">
        <v>6</v>
      </c>
    </row>
    <row r="5" spans="1:11" s="15" customFormat="1" ht="13.8" thickBot="1" x14ac:dyDescent="0.3">
      <c r="A5" s="32" t="s">
        <v>10</v>
      </c>
      <c r="B5" s="32"/>
      <c r="C5" s="32"/>
      <c r="D5" s="32"/>
      <c r="E5" s="32"/>
      <c r="F5" s="32"/>
      <c r="G5" s="32"/>
    </row>
    <row r="6" spans="1:11" s="15" customFormat="1" ht="15" customHeight="1" thickBot="1" x14ac:dyDescent="0.3">
      <c r="A6" s="2">
        <v>1</v>
      </c>
      <c r="B6" s="2">
        <v>1</v>
      </c>
      <c r="C6" s="3" t="s">
        <v>12</v>
      </c>
      <c r="D6" s="4" t="s">
        <v>13</v>
      </c>
      <c r="E6" s="5">
        <f>220+471</f>
        <v>691</v>
      </c>
      <c r="F6" s="6">
        <v>40</v>
      </c>
      <c r="G6" s="6">
        <f t="shared" ref="G6:G25" si="0">F6*E6</f>
        <v>27640</v>
      </c>
    </row>
    <row r="7" spans="1:11" s="15" customFormat="1" ht="15" customHeight="1" thickBot="1" x14ac:dyDescent="0.3">
      <c r="A7" s="2">
        <v>2</v>
      </c>
      <c r="B7" s="2">
        <v>2</v>
      </c>
      <c r="C7" s="3" t="s">
        <v>30</v>
      </c>
      <c r="D7" s="4" t="s">
        <v>13</v>
      </c>
      <c r="E7" s="5">
        <v>438</v>
      </c>
      <c r="F7" s="6">
        <v>25</v>
      </c>
      <c r="G7" s="6">
        <f t="shared" si="0"/>
        <v>10950</v>
      </c>
    </row>
    <row r="8" spans="1:11" s="15" customFormat="1" ht="15" customHeight="1" thickBot="1" x14ac:dyDescent="0.3">
      <c r="A8" s="2">
        <v>3</v>
      </c>
      <c r="B8" s="2">
        <v>3</v>
      </c>
      <c r="C8" s="3" t="s">
        <v>14</v>
      </c>
      <c r="D8" s="4" t="s">
        <v>13</v>
      </c>
      <c r="E8" s="5">
        <v>57</v>
      </c>
      <c r="F8" s="6">
        <v>55</v>
      </c>
      <c r="G8" s="6">
        <f t="shared" si="0"/>
        <v>3135</v>
      </c>
    </row>
    <row r="9" spans="1:11" s="15" customFormat="1" ht="15" customHeight="1" thickBot="1" x14ac:dyDescent="0.3">
      <c r="A9" s="2">
        <v>4</v>
      </c>
      <c r="B9" s="2">
        <v>4</v>
      </c>
      <c r="C9" s="3" t="s">
        <v>15</v>
      </c>
      <c r="D9" s="4" t="s">
        <v>13</v>
      </c>
      <c r="E9" s="5">
        <v>20</v>
      </c>
      <c r="F9" s="6">
        <v>55</v>
      </c>
      <c r="G9" s="6">
        <f t="shared" si="0"/>
        <v>1100</v>
      </c>
    </row>
    <row r="10" spans="1:11" s="15" customFormat="1" ht="15" customHeight="1" thickBot="1" x14ac:dyDescent="0.3">
      <c r="A10" s="2">
        <v>5</v>
      </c>
      <c r="B10" s="2">
        <v>5</v>
      </c>
      <c r="C10" s="3" t="s">
        <v>16</v>
      </c>
      <c r="D10" s="4" t="s">
        <v>17</v>
      </c>
      <c r="E10" s="5">
        <v>2</v>
      </c>
      <c r="F10" s="6">
        <v>1000</v>
      </c>
      <c r="G10" s="6">
        <f t="shared" si="0"/>
        <v>2000</v>
      </c>
    </row>
    <row r="11" spans="1:11" s="15" customFormat="1" ht="15" customHeight="1" thickBot="1" x14ac:dyDescent="0.3">
      <c r="A11" s="2">
        <v>6</v>
      </c>
      <c r="B11" s="2">
        <v>6</v>
      </c>
      <c r="C11" s="3" t="s">
        <v>18</v>
      </c>
      <c r="D11" s="4" t="s">
        <v>13</v>
      </c>
      <c r="E11" s="5">
        <f>24</f>
        <v>24</v>
      </c>
      <c r="F11" s="6">
        <v>100</v>
      </c>
      <c r="G11" s="6">
        <f t="shared" si="0"/>
        <v>2400</v>
      </c>
    </row>
    <row r="12" spans="1:11" s="15" customFormat="1" ht="15" customHeight="1" thickBot="1" x14ac:dyDescent="0.3">
      <c r="A12" s="2">
        <v>7</v>
      </c>
      <c r="B12" s="2">
        <v>7</v>
      </c>
      <c r="C12" s="3" t="s">
        <v>19</v>
      </c>
      <c r="D12" s="4" t="s">
        <v>20</v>
      </c>
      <c r="E12" s="5">
        <v>60</v>
      </c>
      <c r="F12" s="6">
        <v>20</v>
      </c>
      <c r="G12" s="6">
        <f t="shared" si="0"/>
        <v>1200</v>
      </c>
    </row>
    <row r="13" spans="1:11" s="15" customFormat="1" ht="15" customHeight="1" thickBot="1" x14ac:dyDescent="0.3">
      <c r="A13" s="2">
        <v>8</v>
      </c>
      <c r="B13" s="2">
        <v>8</v>
      </c>
      <c r="C13" s="3" t="s">
        <v>21</v>
      </c>
      <c r="D13" s="4" t="s">
        <v>22</v>
      </c>
      <c r="E13" s="5">
        <v>12</v>
      </c>
      <c r="F13" s="6">
        <v>200</v>
      </c>
      <c r="G13" s="6">
        <f t="shared" si="0"/>
        <v>2400</v>
      </c>
    </row>
    <row r="14" spans="1:11" s="15" customFormat="1" ht="15" customHeight="1" thickBot="1" x14ac:dyDescent="0.3">
      <c r="A14" s="2">
        <v>9</v>
      </c>
      <c r="B14" s="2">
        <v>9</v>
      </c>
      <c r="C14" s="3" t="s">
        <v>23</v>
      </c>
      <c r="D14" s="4" t="s">
        <v>22</v>
      </c>
      <c r="E14" s="5">
        <v>2</v>
      </c>
      <c r="F14" s="6">
        <v>200</v>
      </c>
      <c r="G14" s="6">
        <f t="shared" si="0"/>
        <v>400</v>
      </c>
    </row>
    <row r="15" spans="1:11" s="15" customFormat="1" ht="15" customHeight="1" thickBot="1" x14ac:dyDescent="0.3">
      <c r="A15" s="2">
        <v>10</v>
      </c>
      <c r="B15" s="2">
        <v>10</v>
      </c>
      <c r="C15" s="3" t="s">
        <v>24</v>
      </c>
      <c r="D15" s="4" t="s">
        <v>22</v>
      </c>
      <c r="E15" s="5">
        <v>2</v>
      </c>
      <c r="F15" s="6">
        <v>200</v>
      </c>
      <c r="G15" s="6">
        <f t="shared" si="0"/>
        <v>400</v>
      </c>
    </row>
    <row r="16" spans="1:11" s="15" customFormat="1" ht="15" customHeight="1" thickBot="1" x14ac:dyDescent="0.3">
      <c r="A16" s="2">
        <v>11</v>
      </c>
      <c r="B16" s="2">
        <v>11</v>
      </c>
      <c r="C16" s="3" t="s">
        <v>25</v>
      </c>
      <c r="D16" s="4" t="s">
        <v>22</v>
      </c>
      <c r="E16" s="5">
        <v>2</v>
      </c>
      <c r="F16" s="6">
        <v>100</v>
      </c>
      <c r="G16" s="6">
        <f t="shared" si="0"/>
        <v>200</v>
      </c>
    </row>
    <row r="17" spans="1:7" s="15" customFormat="1" ht="15" customHeight="1" thickBot="1" x14ac:dyDescent="0.3">
      <c r="A17" s="2">
        <v>12</v>
      </c>
      <c r="B17" s="2">
        <v>12</v>
      </c>
      <c r="C17" s="3" t="s">
        <v>26</v>
      </c>
      <c r="D17" s="4" t="s">
        <v>20</v>
      </c>
      <c r="E17" s="5">
        <v>25</v>
      </c>
      <c r="F17" s="6">
        <v>35</v>
      </c>
      <c r="G17" s="6">
        <f t="shared" si="0"/>
        <v>875</v>
      </c>
    </row>
    <row r="18" spans="1:7" s="15" customFormat="1" ht="15" customHeight="1" thickBot="1" x14ac:dyDescent="0.3">
      <c r="A18" s="2">
        <v>13</v>
      </c>
      <c r="B18" s="2">
        <v>13</v>
      </c>
      <c r="C18" s="3" t="s">
        <v>27</v>
      </c>
      <c r="D18" s="4" t="s">
        <v>20</v>
      </c>
      <c r="E18" s="5">
        <v>20</v>
      </c>
      <c r="F18" s="6">
        <v>50</v>
      </c>
      <c r="G18" s="6">
        <f t="shared" si="0"/>
        <v>1000</v>
      </c>
    </row>
    <row r="19" spans="1:7" s="15" customFormat="1" ht="15" customHeight="1" thickBot="1" x14ac:dyDescent="0.3">
      <c r="A19" s="2">
        <v>14</v>
      </c>
      <c r="B19" s="2">
        <v>14</v>
      </c>
      <c r="C19" s="3" t="s">
        <v>31</v>
      </c>
      <c r="D19" s="4" t="s">
        <v>22</v>
      </c>
      <c r="E19" s="5">
        <v>18</v>
      </c>
      <c r="F19" s="6">
        <v>25</v>
      </c>
      <c r="G19" s="6">
        <f t="shared" si="0"/>
        <v>450</v>
      </c>
    </row>
    <row r="20" spans="1:7" s="15" customFormat="1" ht="15" customHeight="1" thickBot="1" x14ac:dyDescent="0.3">
      <c r="A20" s="2">
        <v>15</v>
      </c>
      <c r="B20" s="2">
        <v>15</v>
      </c>
      <c r="C20" s="3" t="s">
        <v>34</v>
      </c>
      <c r="D20" s="4" t="s">
        <v>20</v>
      </c>
      <c r="E20" s="5">
        <v>180</v>
      </c>
      <c r="F20" s="6">
        <v>10</v>
      </c>
      <c r="G20" s="6">
        <f t="shared" si="0"/>
        <v>1800</v>
      </c>
    </row>
    <row r="21" spans="1:7" s="15" customFormat="1" ht="15" customHeight="1" thickBot="1" x14ac:dyDescent="0.3">
      <c r="A21" s="2">
        <v>16</v>
      </c>
      <c r="B21" s="2">
        <v>16</v>
      </c>
      <c r="C21" s="3" t="s">
        <v>102</v>
      </c>
      <c r="D21" s="4" t="s">
        <v>13</v>
      </c>
      <c r="E21" s="5">
        <v>16</v>
      </c>
      <c r="F21" s="6">
        <v>150</v>
      </c>
      <c r="G21" s="6">
        <f t="shared" si="0"/>
        <v>2400</v>
      </c>
    </row>
    <row r="22" spans="1:7" s="15" customFormat="1" ht="15" customHeight="1" thickBot="1" x14ac:dyDescent="0.3">
      <c r="A22" s="2">
        <v>17</v>
      </c>
      <c r="B22" s="2">
        <v>17</v>
      </c>
      <c r="C22" s="3" t="s">
        <v>28</v>
      </c>
      <c r="D22" s="4" t="s">
        <v>13</v>
      </c>
      <c r="E22" s="5">
        <v>40</v>
      </c>
      <c r="F22" s="6">
        <v>75</v>
      </c>
      <c r="G22" s="6">
        <f t="shared" si="0"/>
        <v>3000</v>
      </c>
    </row>
    <row r="23" spans="1:7" s="15" customFormat="1" ht="15" customHeight="1" thickBot="1" x14ac:dyDescent="0.3">
      <c r="A23" s="2">
        <v>18</v>
      </c>
      <c r="B23" s="2">
        <v>18</v>
      </c>
      <c r="C23" s="3" t="s">
        <v>29</v>
      </c>
      <c r="D23" s="4" t="s">
        <v>8</v>
      </c>
      <c r="E23" s="5">
        <v>1</v>
      </c>
      <c r="F23" s="6">
        <v>1000</v>
      </c>
      <c r="G23" s="6">
        <f t="shared" si="0"/>
        <v>1000</v>
      </c>
    </row>
    <row r="24" spans="1:7" s="15" customFormat="1" ht="15" customHeight="1" thickBot="1" x14ac:dyDescent="0.3">
      <c r="A24" s="2">
        <v>19</v>
      </c>
      <c r="B24" s="2">
        <v>19</v>
      </c>
      <c r="C24" s="3" t="s">
        <v>32</v>
      </c>
      <c r="D24" s="4" t="s">
        <v>8</v>
      </c>
      <c r="E24" s="5">
        <v>1</v>
      </c>
      <c r="F24" s="6">
        <v>1500</v>
      </c>
      <c r="G24" s="6">
        <f t="shared" si="0"/>
        <v>1500</v>
      </c>
    </row>
    <row r="25" spans="1:7" s="15" customFormat="1" ht="15" customHeight="1" thickBot="1" x14ac:dyDescent="0.3">
      <c r="A25" s="2">
        <v>20</v>
      </c>
      <c r="B25" s="2">
        <v>20</v>
      </c>
      <c r="C25" s="3" t="s">
        <v>9</v>
      </c>
      <c r="D25" s="4" t="s">
        <v>33</v>
      </c>
      <c r="E25" s="5">
        <v>18</v>
      </c>
      <c r="F25" s="6">
        <v>400</v>
      </c>
      <c r="G25" s="6">
        <f t="shared" si="0"/>
        <v>7200</v>
      </c>
    </row>
    <row r="26" spans="1:7" s="15" customFormat="1" ht="15" customHeight="1" thickBot="1" x14ac:dyDescent="0.3">
      <c r="A26" s="24" t="s">
        <v>11</v>
      </c>
      <c r="B26" s="24"/>
      <c r="C26" s="24"/>
      <c r="D26" s="24"/>
      <c r="E26" s="24"/>
      <c r="F26" s="24"/>
      <c r="G26" s="7">
        <f>SUM(G6:G25)</f>
        <v>71050</v>
      </c>
    </row>
    <row r="27" spans="1:7" s="15" customFormat="1" ht="15" customHeight="1" thickBot="1" x14ac:dyDescent="0.3">
      <c r="A27" s="25" t="s">
        <v>35</v>
      </c>
      <c r="B27" s="26"/>
      <c r="C27" s="26"/>
      <c r="D27" s="26"/>
      <c r="E27" s="26"/>
      <c r="F27" s="26"/>
      <c r="G27" s="27"/>
    </row>
    <row r="28" spans="1:7" s="15" customFormat="1" ht="15" customHeight="1" thickBot="1" x14ac:dyDescent="0.3">
      <c r="A28" s="4" t="s">
        <v>38</v>
      </c>
      <c r="B28" s="4" t="s">
        <v>38</v>
      </c>
      <c r="C28" s="8" t="s">
        <v>37</v>
      </c>
      <c r="D28" s="4" t="s">
        <v>13</v>
      </c>
      <c r="E28" s="5">
        <v>50</v>
      </c>
      <c r="F28" s="6">
        <v>250</v>
      </c>
      <c r="G28" s="6">
        <f t="shared" ref="G28" si="1">F28*E28</f>
        <v>12500</v>
      </c>
    </row>
    <row r="29" spans="1:7" s="15" customFormat="1" ht="15" customHeight="1" thickBot="1" x14ac:dyDescent="0.3">
      <c r="A29" s="29" t="s">
        <v>36</v>
      </c>
      <c r="B29" s="30"/>
      <c r="C29" s="30"/>
      <c r="D29" s="30"/>
      <c r="E29" s="30"/>
      <c r="F29" s="31"/>
      <c r="G29" s="7">
        <f>SUM(G28:G28)</f>
        <v>12500</v>
      </c>
    </row>
    <row r="30" spans="1:7" s="15" customFormat="1" ht="15" customHeight="1" thickBot="1" x14ac:dyDescent="0.3">
      <c r="A30" s="25" t="s">
        <v>39</v>
      </c>
      <c r="B30" s="26"/>
      <c r="C30" s="26"/>
      <c r="D30" s="26"/>
      <c r="E30" s="26"/>
      <c r="F30" s="26"/>
      <c r="G30" s="27"/>
    </row>
    <row r="31" spans="1:7" s="15" customFormat="1" ht="15" customHeight="1" thickBot="1" x14ac:dyDescent="0.3">
      <c r="A31" s="9" t="s">
        <v>48</v>
      </c>
      <c r="B31" s="9" t="s">
        <v>83</v>
      </c>
      <c r="C31" s="8" t="s">
        <v>16</v>
      </c>
      <c r="D31" s="4" t="s">
        <v>17</v>
      </c>
      <c r="E31" s="5">
        <v>0.2</v>
      </c>
      <c r="F31" s="6">
        <v>1400</v>
      </c>
      <c r="G31" s="6">
        <f t="shared" ref="G31:G41" si="2">F31*E31</f>
        <v>280</v>
      </c>
    </row>
    <row r="32" spans="1:7" s="15" customFormat="1" ht="15" customHeight="1" thickBot="1" x14ac:dyDescent="0.3">
      <c r="A32" s="9" t="s">
        <v>49</v>
      </c>
      <c r="B32" s="9" t="s">
        <v>84</v>
      </c>
      <c r="C32" s="8" t="s">
        <v>40</v>
      </c>
      <c r="D32" s="4" t="s">
        <v>17</v>
      </c>
      <c r="E32" s="5">
        <v>0.5</v>
      </c>
      <c r="F32" s="6">
        <v>400</v>
      </c>
      <c r="G32" s="6">
        <f t="shared" ref="G32:G38" si="3">F32*E32</f>
        <v>200</v>
      </c>
    </row>
    <row r="33" spans="1:7" s="15" customFormat="1" ht="15" customHeight="1" thickBot="1" x14ac:dyDescent="0.3">
      <c r="A33" s="9" t="s">
        <v>50</v>
      </c>
      <c r="B33" s="9" t="s">
        <v>85</v>
      </c>
      <c r="C33" s="8" t="s">
        <v>41</v>
      </c>
      <c r="D33" s="4" t="s">
        <v>17</v>
      </c>
      <c r="E33" s="5">
        <v>0.1</v>
      </c>
      <c r="F33" s="6">
        <v>1000</v>
      </c>
      <c r="G33" s="6">
        <f t="shared" si="3"/>
        <v>100</v>
      </c>
    </row>
    <row r="34" spans="1:7" s="15" customFormat="1" ht="15" customHeight="1" thickBot="1" x14ac:dyDescent="0.3">
      <c r="A34" s="9" t="s">
        <v>51</v>
      </c>
      <c r="B34" s="9" t="s">
        <v>86</v>
      </c>
      <c r="C34" s="8" t="s">
        <v>42</v>
      </c>
      <c r="D34" s="4" t="s">
        <v>17</v>
      </c>
      <c r="E34" s="5">
        <v>0.3</v>
      </c>
      <c r="F34" s="6">
        <v>5000</v>
      </c>
      <c r="G34" s="6">
        <f t="shared" si="3"/>
        <v>1500</v>
      </c>
    </row>
    <row r="35" spans="1:7" s="15" customFormat="1" ht="15" customHeight="1" thickBot="1" x14ac:dyDescent="0.3">
      <c r="A35" s="9" t="s">
        <v>52</v>
      </c>
      <c r="B35" s="9" t="s">
        <v>87</v>
      </c>
      <c r="C35" s="8" t="s">
        <v>43</v>
      </c>
      <c r="D35" s="4" t="s">
        <v>44</v>
      </c>
      <c r="E35" s="5">
        <v>80</v>
      </c>
      <c r="F35" s="6">
        <v>20</v>
      </c>
      <c r="G35" s="6">
        <f t="shared" si="3"/>
        <v>1600</v>
      </c>
    </row>
    <row r="36" spans="1:7" s="15" customFormat="1" ht="15" customHeight="1" thickBot="1" x14ac:dyDescent="0.3">
      <c r="A36" s="9" t="s">
        <v>53</v>
      </c>
      <c r="B36" s="9" t="s">
        <v>88</v>
      </c>
      <c r="C36" s="8" t="s">
        <v>45</v>
      </c>
      <c r="D36" s="4" t="s">
        <v>44</v>
      </c>
      <c r="E36" s="5">
        <v>150</v>
      </c>
      <c r="F36" s="6">
        <v>20</v>
      </c>
      <c r="G36" s="6">
        <f t="shared" si="3"/>
        <v>3000</v>
      </c>
    </row>
    <row r="37" spans="1:7" s="15" customFormat="1" ht="15" customHeight="1" thickBot="1" x14ac:dyDescent="0.3">
      <c r="A37" s="9" t="s">
        <v>54</v>
      </c>
      <c r="B37" s="9" t="s">
        <v>89</v>
      </c>
      <c r="C37" s="8" t="s">
        <v>47</v>
      </c>
      <c r="D37" s="4" t="s">
        <v>8</v>
      </c>
      <c r="E37" s="5">
        <v>1</v>
      </c>
      <c r="F37" s="6">
        <v>2000</v>
      </c>
      <c r="G37" s="6">
        <f t="shared" si="3"/>
        <v>2000</v>
      </c>
    </row>
    <row r="38" spans="1:7" s="15" customFormat="1" ht="15" customHeight="1" thickBot="1" x14ac:dyDescent="0.3">
      <c r="A38" s="9" t="s">
        <v>55</v>
      </c>
      <c r="B38" s="9" t="s">
        <v>90</v>
      </c>
      <c r="C38" s="8" t="s">
        <v>46</v>
      </c>
      <c r="D38" s="4" t="s">
        <v>8</v>
      </c>
      <c r="E38" s="5">
        <v>1</v>
      </c>
      <c r="F38" s="6">
        <v>200</v>
      </c>
      <c r="G38" s="6">
        <f t="shared" si="3"/>
        <v>200</v>
      </c>
    </row>
    <row r="39" spans="1:7" s="15" customFormat="1" ht="15" customHeight="1" thickBot="1" x14ac:dyDescent="0.3">
      <c r="A39" s="24" t="s">
        <v>56</v>
      </c>
      <c r="B39" s="24"/>
      <c r="C39" s="24"/>
      <c r="D39" s="24"/>
      <c r="E39" s="24"/>
      <c r="F39" s="24"/>
      <c r="G39" s="7">
        <f>SUM(G31:G38)</f>
        <v>8880</v>
      </c>
    </row>
    <row r="40" spans="1:7" s="15" customFormat="1" ht="15" customHeight="1" thickBot="1" x14ac:dyDescent="0.3">
      <c r="A40" s="25" t="s">
        <v>57</v>
      </c>
      <c r="B40" s="26"/>
      <c r="C40" s="26"/>
      <c r="D40" s="26"/>
      <c r="E40" s="26"/>
      <c r="F40" s="26"/>
      <c r="G40" s="27"/>
    </row>
    <row r="41" spans="1:7" s="15" customFormat="1" ht="15" customHeight="1" thickBot="1" x14ac:dyDescent="0.3">
      <c r="A41" s="9" t="s">
        <v>63</v>
      </c>
      <c r="B41" s="9" t="s">
        <v>91</v>
      </c>
      <c r="C41" s="8" t="s">
        <v>58</v>
      </c>
      <c r="D41" s="4" t="s">
        <v>13</v>
      </c>
      <c r="E41" s="5">
        <v>2</v>
      </c>
      <c r="F41" s="6">
        <v>100</v>
      </c>
      <c r="G41" s="6">
        <f t="shared" si="2"/>
        <v>200</v>
      </c>
    </row>
    <row r="42" spans="1:7" s="15" customFormat="1" ht="15" customHeight="1" thickBot="1" x14ac:dyDescent="0.3">
      <c r="A42" s="9" t="s">
        <v>64</v>
      </c>
      <c r="B42" s="9" t="s">
        <v>92</v>
      </c>
      <c r="C42" s="8" t="s">
        <v>59</v>
      </c>
      <c r="D42" s="4" t="s">
        <v>13</v>
      </c>
      <c r="E42" s="5">
        <v>10</v>
      </c>
      <c r="F42" s="6">
        <v>50</v>
      </c>
      <c r="G42" s="6">
        <f t="shared" ref="G42:G44" si="4">F42*E42</f>
        <v>500</v>
      </c>
    </row>
    <row r="43" spans="1:7" s="15" customFormat="1" ht="15" customHeight="1" thickBot="1" x14ac:dyDescent="0.3">
      <c r="A43" s="9" t="s">
        <v>65</v>
      </c>
      <c r="B43" s="9" t="s">
        <v>93</v>
      </c>
      <c r="C43" s="8" t="s">
        <v>60</v>
      </c>
      <c r="D43" s="4" t="s">
        <v>20</v>
      </c>
      <c r="E43" s="5">
        <v>10</v>
      </c>
      <c r="F43" s="6">
        <v>200</v>
      </c>
      <c r="G43" s="6">
        <f t="shared" si="4"/>
        <v>2000</v>
      </c>
    </row>
    <row r="44" spans="1:7" s="15" customFormat="1" ht="15" customHeight="1" thickBot="1" x14ac:dyDescent="0.3">
      <c r="A44" s="9" t="s">
        <v>66</v>
      </c>
      <c r="B44" s="9" t="s">
        <v>94</v>
      </c>
      <c r="C44" s="8" t="s">
        <v>61</v>
      </c>
      <c r="D44" s="4" t="s">
        <v>22</v>
      </c>
      <c r="E44" s="5">
        <v>1</v>
      </c>
      <c r="F44" s="6">
        <v>150</v>
      </c>
      <c r="G44" s="6">
        <f t="shared" si="4"/>
        <v>150</v>
      </c>
    </row>
    <row r="45" spans="1:7" s="15" customFormat="1" ht="15" customHeight="1" thickBot="1" x14ac:dyDescent="0.3">
      <c r="A45" s="24" t="s">
        <v>62</v>
      </c>
      <c r="B45" s="24"/>
      <c r="C45" s="24"/>
      <c r="D45" s="24"/>
      <c r="E45" s="24"/>
      <c r="F45" s="24"/>
      <c r="G45" s="7">
        <f>SUM(G41:G44)</f>
        <v>2850</v>
      </c>
    </row>
    <row r="46" spans="1:7" s="15" customFormat="1" ht="15" customHeight="1" thickBot="1" x14ac:dyDescent="0.3">
      <c r="A46" s="25" t="s">
        <v>67</v>
      </c>
      <c r="B46" s="26"/>
      <c r="C46" s="26"/>
      <c r="D46" s="26"/>
      <c r="E46" s="26"/>
      <c r="F46" s="26"/>
      <c r="G46" s="27"/>
    </row>
    <row r="47" spans="1:7" s="15" customFormat="1" ht="15" customHeight="1" thickBot="1" x14ac:dyDescent="0.3">
      <c r="A47" s="9" t="s">
        <v>75</v>
      </c>
      <c r="B47" s="9" t="s">
        <v>95</v>
      </c>
      <c r="C47" s="8" t="s">
        <v>69</v>
      </c>
      <c r="D47" s="4" t="s">
        <v>22</v>
      </c>
      <c r="E47" s="5">
        <v>8</v>
      </c>
      <c r="F47" s="6">
        <v>100</v>
      </c>
      <c r="G47" s="6">
        <f t="shared" ref="G47:G52" si="5">F47*E47</f>
        <v>800</v>
      </c>
    </row>
    <row r="48" spans="1:7" s="15" customFormat="1" ht="15" customHeight="1" thickBot="1" x14ac:dyDescent="0.3">
      <c r="A48" s="9" t="s">
        <v>76</v>
      </c>
      <c r="B48" s="9" t="s">
        <v>96</v>
      </c>
      <c r="C48" s="8" t="s">
        <v>68</v>
      </c>
      <c r="D48" s="4" t="s">
        <v>22</v>
      </c>
      <c r="E48" s="5">
        <v>30</v>
      </c>
      <c r="F48" s="6">
        <v>75</v>
      </c>
      <c r="G48" s="6">
        <f t="shared" si="5"/>
        <v>2250</v>
      </c>
    </row>
    <row r="49" spans="1:13" s="15" customFormat="1" ht="15" customHeight="1" thickBot="1" x14ac:dyDescent="0.3">
      <c r="A49" s="9" t="s">
        <v>77</v>
      </c>
      <c r="B49" s="9" t="s">
        <v>97</v>
      </c>
      <c r="C49" s="8" t="s">
        <v>70</v>
      </c>
      <c r="D49" s="4" t="s">
        <v>22</v>
      </c>
      <c r="E49" s="5">
        <v>1</v>
      </c>
      <c r="F49" s="6">
        <v>1500</v>
      </c>
      <c r="G49" s="6">
        <f t="shared" si="5"/>
        <v>1500</v>
      </c>
    </row>
    <row r="50" spans="1:13" s="15" customFormat="1" ht="15" customHeight="1" thickBot="1" x14ac:dyDescent="0.3">
      <c r="A50" s="9" t="s">
        <v>78</v>
      </c>
      <c r="B50" s="9" t="s">
        <v>98</v>
      </c>
      <c r="C50" s="8" t="s">
        <v>71</v>
      </c>
      <c r="D50" s="4" t="s">
        <v>20</v>
      </c>
      <c r="E50" s="5">
        <v>100</v>
      </c>
      <c r="F50" s="6">
        <v>75</v>
      </c>
      <c r="G50" s="6">
        <f t="shared" si="5"/>
        <v>7500</v>
      </c>
    </row>
    <row r="51" spans="1:13" s="15" customFormat="1" ht="15" customHeight="1" thickBot="1" x14ac:dyDescent="0.3">
      <c r="A51" s="9" t="s">
        <v>79</v>
      </c>
      <c r="B51" s="9" t="s">
        <v>99</v>
      </c>
      <c r="C51" s="8" t="s">
        <v>72</v>
      </c>
      <c r="D51" s="4" t="s">
        <v>20</v>
      </c>
      <c r="E51" s="5">
        <v>170</v>
      </c>
      <c r="F51" s="6">
        <v>85</v>
      </c>
      <c r="G51" s="6">
        <f t="shared" si="5"/>
        <v>14450</v>
      </c>
    </row>
    <row r="52" spans="1:13" s="15" customFormat="1" ht="15" customHeight="1" thickBot="1" x14ac:dyDescent="0.3">
      <c r="A52" s="9" t="s">
        <v>80</v>
      </c>
      <c r="B52" s="9" t="s">
        <v>100</v>
      </c>
      <c r="C52" s="8" t="s">
        <v>73</v>
      </c>
      <c r="D52" s="4" t="s">
        <v>20</v>
      </c>
      <c r="E52" s="5">
        <v>270</v>
      </c>
      <c r="F52" s="6">
        <v>30</v>
      </c>
      <c r="G52" s="6">
        <f t="shared" si="5"/>
        <v>8100</v>
      </c>
    </row>
    <row r="53" spans="1:13" s="15" customFormat="1" ht="15" customHeight="1" thickBot="1" x14ac:dyDescent="0.3">
      <c r="A53" s="29" t="s">
        <v>74</v>
      </c>
      <c r="B53" s="30"/>
      <c r="C53" s="30"/>
      <c r="D53" s="30"/>
      <c r="E53" s="30"/>
      <c r="F53" s="31"/>
      <c r="G53" s="7">
        <f>SUM(G47:G52)</f>
        <v>34600</v>
      </c>
    </row>
    <row r="54" spans="1:13" s="16" customFormat="1" ht="28.8" customHeight="1" thickBot="1" x14ac:dyDescent="0.3">
      <c r="A54" s="28" t="s">
        <v>7</v>
      </c>
      <c r="B54" s="28"/>
      <c r="C54" s="28"/>
      <c r="D54" s="28"/>
      <c r="E54" s="28"/>
      <c r="F54" s="28"/>
      <c r="G54" s="10">
        <f>G26+G29+G39+G45+G53</f>
        <v>129880</v>
      </c>
    </row>
    <row r="55" spans="1:13" s="16" customFormat="1" ht="123" customHeight="1" x14ac:dyDescent="0.35">
      <c r="A55" s="11"/>
      <c r="B55" s="11"/>
      <c r="C55" s="11"/>
      <c r="D55" s="11"/>
      <c r="E55" s="11"/>
      <c r="F55" s="11"/>
      <c r="G55" s="11"/>
      <c r="H55" s="17"/>
      <c r="I55" s="17"/>
      <c r="J55" s="17"/>
      <c r="K55" s="17"/>
      <c r="L55" s="17"/>
      <c r="M55" s="17"/>
    </row>
    <row r="56" spans="1:13" s="16" customFormat="1" ht="136.80000000000001" customHeight="1" x14ac:dyDescent="0.35">
      <c r="A56" s="11"/>
      <c r="B56" s="11"/>
      <c r="C56" s="11"/>
      <c r="D56" s="11"/>
      <c r="E56" s="11"/>
      <c r="F56" s="11"/>
      <c r="G56" s="11"/>
      <c r="H56" s="17"/>
      <c r="I56" s="17"/>
      <c r="J56" s="17"/>
      <c r="K56" s="17"/>
      <c r="L56" s="17"/>
      <c r="M56" s="17"/>
    </row>
    <row r="60" spans="1:13" x14ac:dyDescent="0.2">
      <c r="G60" s="21"/>
    </row>
    <row r="62" spans="1:13" x14ac:dyDescent="0.2">
      <c r="G62" s="21"/>
    </row>
    <row r="64" spans="1:13" x14ac:dyDescent="0.2">
      <c r="G64" s="21"/>
    </row>
    <row r="67" spans="7:7" ht="16.2" x14ac:dyDescent="0.3">
      <c r="G67" s="22"/>
    </row>
    <row r="69" spans="7:7" ht="16.2" x14ac:dyDescent="0.3">
      <c r="G69" s="22"/>
    </row>
  </sheetData>
  <protectedRanges>
    <protectedRange algorithmName="SHA-512" hashValue="EmpOk8E+G5dBfcN1m0+04IoUQuAC421mTuDFXqhJIxlpyXGAkK7rMwOoUEJe1pJO6BiX9j0Jua8ACljZo1zwRw==" saltValue="jM5tzjUpjC7lAB6ff7S3Gg==" spinCount="100000" sqref="F54:G54" name="Range1_7"/>
    <protectedRange algorithmName="SHA-512" hashValue="EmpOk8E+G5dBfcN1m0+04IoUQuAC421mTuDFXqhJIxlpyXGAkK7rMwOoUEJe1pJO6BiX9j0Jua8ACljZo1zwRw==" saltValue="jM5tzjUpjC7lAB6ff7S3Gg==" spinCount="100000" sqref="C4:C5 C26:C27 C39:C40 C45:C46 C29:C30 C53" name="Range1_2_1"/>
    <protectedRange algorithmName="SHA-512" hashValue="EmpOk8E+G5dBfcN1m0+04IoUQuAC421mTuDFXqhJIxlpyXGAkK7rMwOoUEJe1pJO6BiX9j0Jua8ACljZo1zwRw==" saltValue="jM5tzjUpjC7lAB6ff7S3Gg==" spinCount="100000" sqref="D26:G26 D4:G4 D5:F5 D27:F27 D30:F30 D39:G39 D29:G29 D45:G45 D40:F40 D46:F46 D53:G53" name="Range1_3_1"/>
    <protectedRange algorithmName="SHA-512" hashValue="EmpOk8E+G5dBfcN1m0+04IoUQuAC421mTuDFXqhJIxlpyXGAkK7rMwOoUEJe1pJO6BiX9j0Jua8ACljZo1zwRw==" saltValue="jM5tzjUpjC7lAB6ff7S3Gg==" spinCount="100000" sqref="A55:G55" name="Range1_10_1"/>
  </protectedRanges>
  <mergeCells count="14">
    <mergeCell ref="A1:G1"/>
    <mergeCell ref="A54:F54"/>
    <mergeCell ref="A29:F29"/>
    <mergeCell ref="A5:G5"/>
    <mergeCell ref="A27:G27"/>
    <mergeCell ref="A46:G46"/>
    <mergeCell ref="A53:F53"/>
    <mergeCell ref="A40:G40"/>
    <mergeCell ref="A45:F45"/>
    <mergeCell ref="A2:G2"/>
    <mergeCell ref="A3:G3"/>
    <mergeCell ref="A26:F26"/>
    <mergeCell ref="A30:G30"/>
    <mergeCell ref="A39:F39"/>
  </mergeCells>
  <phoneticPr fontId="13" type="noConversion"/>
  <conditionalFormatting sqref="F6:F25 F31:F38 F47:F52 F41:F44">
    <cfRule type="containsBlanks" dxfId="1" priority="13">
      <formula>LEN(TRIM(F6))=0</formula>
    </cfRule>
  </conditionalFormatting>
  <conditionalFormatting sqref="F28">
    <cfRule type="containsBlanks" dxfId="0" priority="8">
      <formula>LEN(TRIM(F28))=0</formula>
    </cfRule>
  </conditionalFormatting>
  <pageMargins left="0.23622047244094491" right="0.23622047244094491" top="0.74803149606299213" bottom="0.74803149606299213" header="0.31496062992125984" footer="0.31496062992125984"/>
  <pageSetup paperSize="9" scale="70" firstPageNumber="0" fitToHeight="0" orientation="portrait" r:id="rId1"/>
  <headerFooter alignWithMargins="0">
    <oddFooter>&amp;C&amp;P / &amp;N</oddFooter>
  </headerFooter>
  <colBreaks count="1" manualBreakCount="1">
    <brk id="2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9255F4793F746968E9DEA72FE88F9" ma:contentTypeVersion="19" ma:contentTypeDescription="Create a new document." ma:contentTypeScope="" ma:versionID="8d10d4e73a8bff9eeaceefc08a5cf03d">
  <xsd:schema xmlns:xsd="http://www.w3.org/2001/XMLSchema" xmlns:xs="http://www.w3.org/2001/XMLSchema" xmlns:p="http://schemas.microsoft.com/office/2006/metadata/properties" xmlns:ns2="f3e2d151-7ad1-499b-a017-5c6bc7f396a0" xmlns:ns3="33f72b4e-7925-4f04-9f8b-c09684040608" targetNamespace="http://schemas.microsoft.com/office/2006/metadata/properties" ma:root="true" ma:fieldsID="cd8cf8181056b8c53b74077532706722" ns2:_="" ns3:_="">
    <xsd:import namespace="f3e2d151-7ad1-499b-a017-5c6bc7f396a0"/>
    <xsd:import namespace="33f72b4e-7925-4f04-9f8b-c096840406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2d151-7ad1-499b-a017-5c6bc7f396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c9dd7bd-ea50-4e51-81f4-901f8944a83c}" ma:internalName="TaxCatchAll" ma:showField="CatchAllData" ma:web="f3e2d151-7ad1-499b-a017-5c6bc7f39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72b4e-7925-4f04-9f8b-c09684040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d06f0b5-5743-41f2-90d3-b12c8ffc7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LastModified" ma:index="26" nillable="true" ma:displayName="Last Modified" ma:format="DateOnly" ma:internalName="Last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e2d151-7ad1-499b-a017-5c6bc7f396a0">
      <UserInfo>
        <DisplayName>Anton ANTONIUK</DisplayName>
        <AccountId>7056</AccountId>
        <AccountType/>
      </UserInfo>
    </SharedWithUsers>
    <TaxCatchAll xmlns="f3e2d151-7ad1-499b-a017-5c6bc7f396a0" xsi:nil="true"/>
    <lcf76f155ced4ddcb4097134ff3c332f xmlns="33f72b4e-7925-4f04-9f8b-c09684040608">
      <Terms xmlns="http://schemas.microsoft.com/office/infopath/2007/PartnerControls"/>
    </lcf76f155ced4ddcb4097134ff3c332f>
    <LastModified xmlns="33f72b4e-7925-4f04-9f8b-c09684040608" xsi:nil="true"/>
    <_Flow_SignoffStatus xmlns="33f72b4e-7925-4f04-9f8b-c09684040608" xsi:nil="true"/>
  </documentManagement>
</p:properties>
</file>

<file path=customXml/itemProps1.xml><?xml version="1.0" encoding="utf-8"?>
<ds:datastoreItem xmlns:ds="http://schemas.openxmlformats.org/officeDocument/2006/customXml" ds:itemID="{CA45A97E-A347-4FD3-B043-22B372544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DD63D-01C7-4983-9A35-8986CA73C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e2d151-7ad1-499b-a017-5c6bc7f396a0"/>
    <ds:schemaRef ds:uri="33f72b4e-7925-4f04-9f8b-c09684040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D8E58-29CA-4A10-AB78-74CCA2AF698B}">
  <ds:schemaRefs>
    <ds:schemaRef ds:uri="http://schemas.microsoft.com/office/2006/metadata/properties"/>
    <ds:schemaRef ds:uri="http://schemas.microsoft.com/office/infopath/2007/PartnerControls"/>
    <ds:schemaRef ds:uri="f3e2d151-7ad1-499b-a017-5c6bc7f396a0"/>
    <ds:schemaRef ds:uri="33f72b4e-7925-4f04-9f8b-c096840406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PRO-06</vt:lpstr>
      <vt:lpstr>'PRO-06'!Область_печати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111</dc:creator>
  <cp:keywords/>
  <dc:description/>
  <cp:lastModifiedBy>Asus</cp:lastModifiedBy>
  <cp:revision/>
  <cp:lastPrinted>2025-10-06T10:20:09Z</cp:lastPrinted>
  <dcterms:created xsi:type="dcterms:W3CDTF">2023-11-21T15:14:47Z</dcterms:created>
  <dcterms:modified xsi:type="dcterms:W3CDTF">2025-10-07T16:23:50Z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0x0101007DA9255F4793F746968E9DEA72FE88F9</vt:lpwstr>
  </property>
  <property fmtid="{D5CDD505-2E9C-101B-9397-08002B2CF9AE}" pid="3" name="MediaServiceImageTags">
    <vt:lpwstr/>
  </property>
</Properties>
</file>