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Вінниця ХЛІБОБУЛОЧКИ\Техзавдання_на_влаштування_велостоянки\"/>
    </mc:Choice>
  </mc:AlternateContent>
  <bookViews>
    <workbookView xWindow="-120" yWindow="-120" windowWidth="29040" windowHeight="15840"/>
  </bookViews>
  <sheets>
    <sheet name="вариант 1" sheetId="13" r:id="rId1"/>
    <sheet name="пусто" sheetId="14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3" l="1"/>
  <c r="L12" i="13"/>
  <c r="E9" i="13"/>
  <c r="L9" i="13"/>
  <c r="E10" i="13"/>
  <c r="L10" i="13"/>
  <c r="A14" i="13" l="1"/>
  <c r="A15" i="13" s="1"/>
  <c r="A16" i="13" s="1"/>
  <c r="A17" i="13" s="1"/>
  <c r="A18" i="13" s="1"/>
  <c r="A19" i="13" s="1"/>
  <c r="A20" i="13" l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l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58" i="13"/>
  <c r="L57" i="13"/>
  <c r="L37" i="13"/>
  <c r="L23" i="13"/>
  <c r="L22" i="13"/>
  <c r="L20" i="13"/>
  <c r="L15" i="13"/>
  <c r="L14" i="13"/>
  <c r="L13" i="13"/>
  <c r="L8" i="13"/>
  <c r="G8" i="13"/>
  <c r="G9" i="13" s="1"/>
  <c r="G10" i="13" s="1"/>
  <c r="G13" i="13"/>
  <c r="G14" i="13" s="1"/>
  <c r="G15" i="13" s="1"/>
  <c r="G20" i="13"/>
  <c r="G22" i="13" s="1"/>
  <c r="G23" i="13" s="1"/>
  <c r="G37" i="13"/>
  <c r="G57" i="13" s="1"/>
  <c r="G58" i="13"/>
  <c r="G68" i="13" s="1"/>
  <c r="G69" i="13" s="1"/>
  <c r="G70" i="13" s="1"/>
  <c r="G71" i="13" s="1"/>
  <c r="G72" i="13" s="1"/>
  <c r="G73" i="13" s="1"/>
  <c r="G74" i="13" s="1"/>
  <c r="G75" i="13" s="1"/>
  <c r="G76" i="13" s="1"/>
  <c r="G77" i="13" s="1"/>
  <c r="G78" i="13" s="1"/>
  <c r="G79" i="13" s="1"/>
  <c r="G80" i="13" s="1"/>
  <c r="G81" i="13" s="1"/>
  <c r="G82" i="13" s="1"/>
  <c r="G83" i="13" s="1"/>
  <c r="G84" i="13" s="1"/>
  <c r="G85" i="13" s="1"/>
  <c r="G86" i="13" s="1"/>
  <c r="G87" i="13" s="1"/>
  <c r="L7" i="13"/>
  <c r="K87" i="13" l="1"/>
  <c r="L87" i="13" s="1"/>
  <c r="L90" i="13" s="1"/>
  <c r="L91" i="13" s="1"/>
</calcChain>
</file>

<file path=xl/sharedStrings.xml><?xml version="1.0" encoding="utf-8"?>
<sst xmlns="http://schemas.openxmlformats.org/spreadsheetml/2006/main" count="194" uniqueCount="117">
  <si>
    <t>№ п/п</t>
  </si>
  <si>
    <t>Найменування робіт</t>
  </si>
  <si>
    <t>Од.вим.</t>
  </si>
  <si>
    <t>Кіл-ть</t>
  </si>
  <si>
    <t>Ціна за од.   (грн.)</t>
  </si>
  <si>
    <t>ВСЕГО
(работа)</t>
  </si>
  <si>
    <t>ВСЕГО
(материалы)</t>
  </si>
  <si>
    <t>м3</t>
  </si>
  <si>
    <t>шт</t>
  </si>
  <si>
    <t>м.п.</t>
  </si>
  <si>
    <t>м2</t>
  </si>
  <si>
    <t>Демонтажні роботи</t>
  </si>
  <si>
    <t>Демонтаж цементно-піщаної стяжки товщ. 60 мм</t>
  </si>
  <si>
    <t>Демонтаж армованої стяжки товщ. 40 мм</t>
  </si>
  <si>
    <t>Зняття утеплювача- піноскло G=120кг/м³ по бітумній мастиці товщ.120мм</t>
  </si>
  <si>
    <t>Шліфовка  бетонної поверхні</t>
  </si>
  <si>
    <t xml:space="preserve">Бетон кл.С25/30 </t>
  </si>
  <si>
    <t>кг</t>
  </si>
  <si>
    <t>л</t>
  </si>
  <si>
    <t>т</t>
  </si>
  <si>
    <t>Нанесення гідроізоляційної мембрани LOGICBASE V-SL</t>
  </si>
  <si>
    <t>м</t>
  </si>
  <si>
    <t>Стрічка самоклеюча двостороння Nicoband duo</t>
  </si>
  <si>
    <t>Політерм-бетон</t>
  </si>
  <si>
    <t>Всього (грн) з ПДВ в т.ч. накладні витрати</t>
  </si>
  <si>
    <t>Зняття гідроізоляційного матеріалу (5 шарів склоруберойду)</t>
  </si>
  <si>
    <t>Навантаження сміття вручну</t>
  </si>
  <si>
    <t>Геотекстиль щільністю  не менше 300 г/м2</t>
  </si>
  <si>
    <t>Нанесення шару Eco Floor LIT</t>
  </si>
  <si>
    <t>Бітумна мастика №24</t>
  </si>
  <si>
    <t xml:space="preserve">Влаштування гідроізоляції в місцях стику з колонами </t>
  </si>
  <si>
    <t>Демонтаж навісу</t>
  </si>
  <si>
    <t>Оздоблювальні роботи фасад</t>
  </si>
  <si>
    <t>Вартість матеріалів фасад (в т.ч. утепление цоколоя экструдером)</t>
  </si>
  <si>
    <t>Монтаж парапетної кришки</t>
  </si>
  <si>
    <t>м/п</t>
  </si>
  <si>
    <t>Монтаж зачисної решітки в підлозі банк</t>
  </si>
  <si>
    <t xml:space="preserve">Відновлення періл балкона </t>
  </si>
  <si>
    <t xml:space="preserve">Перенос дверей </t>
  </si>
  <si>
    <t>Монтаж навісу над входом в банк</t>
  </si>
  <si>
    <t>Зворотній монтаж дренажної системи кондиціонерів</t>
  </si>
  <si>
    <t>Влаштування премикань навколо вентиляції з покраскою</t>
  </si>
  <si>
    <t>Перенос повітроводів та вентиляторів з 3го корпусу</t>
  </si>
  <si>
    <t xml:space="preserve">Сварочно монтажні роботи </t>
  </si>
  <si>
    <t>Демонтаж простінку з піноблоку</t>
  </si>
  <si>
    <t>Торцова планка балкон демонтаж монтаж.</t>
  </si>
  <si>
    <t xml:space="preserve">Монтаж капельника балкону </t>
  </si>
  <si>
    <t>Монтаж форс-камери</t>
  </si>
  <si>
    <t>Вартість матеріалів форс-камери</t>
  </si>
  <si>
    <t>Оренда бетононасоса</t>
  </si>
  <si>
    <t>дн</t>
  </si>
  <si>
    <t>Транспортні витрати</t>
  </si>
  <si>
    <t>Адміністративні та інши витрати 5%</t>
  </si>
  <si>
    <t>ВСЬОГО разом з ПДВ:</t>
  </si>
  <si>
    <t>У т.ч. ПДВ (20%):</t>
  </si>
  <si>
    <t>За розділом:</t>
  </si>
  <si>
    <t>ВСЬОГО, грн.</t>
  </si>
  <si>
    <t>мп</t>
  </si>
  <si>
    <t>Підготовчі роботи</t>
  </si>
  <si>
    <t>Демонтаж секції бетонної огорожі</t>
  </si>
  <si>
    <t>Зняття шару грунту та вирівннвання площадки для влаштування бетонної підлоги</t>
  </si>
  <si>
    <t>Трамбування основи механічним способом (віброногою)</t>
  </si>
  <si>
    <t>Бетонні роботи</t>
  </si>
  <si>
    <t>Улаштування піщаної основи</t>
  </si>
  <si>
    <t>Улаштування гідроізоляційної плівки</t>
  </si>
  <si>
    <t>мп.</t>
  </si>
  <si>
    <t xml:space="preserve">Улаштування армосітки </t>
  </si>
  <si>
    <t>Виготовлення фундаментів та закладних для колон навісу</t>
  </si>
  <si>
    <t>Улаштування опалубки для бетонної підлоги</t>
  </si>
  <si>
    <t>Бетонування підлоги</t>
  </si>
  <si>
    <t>Затирання вологого бетонного покриття</t>
  </si>
  <si>
    <t>Виготовлення металоконструкції для навісу</t>
  </si>
  <si>
    <t>Встановлення несучих перемичок для кріплення ферм</t>
  </si>
  <si>
    <t>Виготовлення та монтаж Ферм</t>
  </si>
  <si>
    <t>Монтаж металевого каркасу для кріплення металопрофілю (накриття)</t>
  </si>
  <si>
    <t>Фарбування металоконструкції</t>
  </si>
  <si>
    <t>Виготовлення бокових стін велостоянки з металопрофіля</t>
  </si>
  <si>
    <t>Монтаж металопрофільного накриття</t>
  </si>
  <si>
    <t>Улаштування бетонної доріжки від тротуару до велостоянки</t>
  </si>
  <si>
    <t>Виготовлення воріт з автоматичним відкриттям</t>
  </si>
  <si>
    <t>Улаштуваннч посту для встановлення чіп-замка воріт</t>
  </si>
  <si>
    <t>Виготовлення велопарковочних місць</t>
  </si>
  <si>
    <t>МАТЕРІАЛИ</t>
  </si>
  <si>
    <t>Труба профільна 40*20</t>
  </si>
  <si>
    <t xml:space="preserve">Фарба </t>
  </si>
  <si>
    <t>Бетон м.350</t>
  </si>
  <si>
    <t>Шурупи для профнастилу</t>
  </si>
  <si>
    <t>уп</t>
  </si>
  <si>
    <t>Армосітка</t>
  </si>
  <si>
    <t>Дріт вязальний</t>
  </si>
  <si>
    <t xml:space="preserve">Влаштування велостоянки </t>
  </si>
  <si>
    <t>Труба профільна 100*100</t>
  </si>
  <si>
    <t>Труба профільна 80*40</t>
  </si>
  <si>
    <t>Труба профільна 80*60</t>
  </si>
  <si>
    <r>
      <t xml:space="preserve">Труба </t>
    </r>
    <r>
      <rPr>
        <sz val="14"/>
        <color indexed="8"/>
        <rFont val="Calibri"/>
        <family val="2"/>
        <charset val="204"/>
      </rPr>
      <t>ø</t>
    </r>
    <r>
      <rPr>
        <sz val="11.2"/>
        <color indexed="8"/>
        <rFont val="Times New Roman"/>
        <family val="1"/>
        <charset val="204"/>
      </rPr>
      <t>32</t>
    </r>
  </si>
  <si>
    <t>Арматура ø10</t>
  </si>
  <si>
    <t>Ринва водосточна</t>
  </si>
  <si>
    <t>Труба водосточна</t>
  </si>
  <si>
    <t>Жолоб (лійка)</t>
  </si>
  <si>
    <t>Коліно</t>
  </si>
  <si>
    <t>Заглушки</t>
  </si>
  <si>
    <t>Планка притворна</t>
  </si>
  <si>
    <t>Цвяхи</t>
  </si>
  <si>
    <t>Труба профільна 40*40</t>
  </si>
  <si>
    <t>Розхідні матеріали та транспортні послуги</t>
  </si>
  <si>
    <t>Електроди</t>
  </si>
  <si>
    <t>Круг відрізний по металу 230*22</t>
  </si>
  <si>
    <t>Круг відрізний по металу 180*22</t>
  </si>
  <si>
    <t>Дюбель (швидкий монтаж)</t>
  </si>
  <si>
    <t>Транспортні послуги</t>
  </si>
  <si>
    <t>Обшивання металопрофілем стіни прилеглих будівель з каркасом</t>
  </si>
  <si>
    <t>Демонтаж старого навісу та прилеглої стіни з жесті</t>
  </si>
  <si>
    <t>Встановлення та монтаж металевих колон для навісу</t>
  </si>
  <si>
    <t>Виготовлення фундаменту для воріт</t>
  </si>
  <si>
    <t xml:space="preserve">Профнастил 0,5 </t>
  </si>
  <si>
    <t>Технічне завдання  по влаштуванню  велостоянки</t>
  </si>
  <si>
    <t xml:space="preserve">ЦІНА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</si>
</sst>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\ _₴_-;\-* #,##0.00\ _₴_-;_-* &quot;-&quot;??\ _₴_-;_-@_-"/>
  </numFmts>
  <fonts count="26">
    <font>
      <sz val="10"/>
      <color rgb="FF000000"/>
      <name val="Arimo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mo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mo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8"/>
      <name val="Arimo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.2"/>
      <color indexed="8"/>
      <name val="Times New Roman"/>
      <family val="1"/>
      <charset val="204"/>
    </font>
    <font>
      <sz val="7"/>
      <color rgb="FF000000"/>
      <name val="Arimo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" fontId="1" fillId="0" borderId="0" xfId="0" applyNumberFormat="1" applyFont="1"/>
    <xf numFmtId="0" fontId="2" fillId="0" borderId="0" xfId="0" applyFont="1"/>
    <xf numFmtId="4" fontId="1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4" fillId="0" borderId="3" xfId="0" applyFont="1" applyBorder="1" applyAlignment="1">
      <alignment horizontal="center" wrapText="1"/>
    </xf>
    <xf numFmtId="4" fontId="13" fillId="0" borderId="1" xfId="0" applyNumberFormat="1" applyFont="1" applyBorder="1"/>
    <xf numFmtId="4" fontId="10" fillId="0" borderId="4" xfId="0" applyNumberFormat="1" applyFont="1" applyBorder="1"/>
    <xf numFmtId="0" fontId="14" fillId="0" borderId="0" xfId="0" applyFont="1"/>
    <xf numFmtId="4" fontId="1" fillId="0" borderId="4" xfId="0" applyNumberFormat="1" applyFont="1" applyBorder="1"/>
    <xf numFmtId="4" fontId="1" fillId="0" borderId="4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4" fontId="13" fillId="0" borderId="0" xfId="0" applyNumberFormat="1" applyFont="1"/>
    <xf numFmtId="0" fontId="7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4" fontId="15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15" fillId="2" borderId="1" xfId="0" applyNumberFormat="1" applyFont="1" applyFill="1" applyBorder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4" fontId="1" fillId="0" borderId="7" xfId="0" applyNumberFormat="1" applyFont="1" applyBorder="1"/>
    <xf numFmtId="4" fontId="10" fillId="0" borderId="7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4" fontId="13" fillId="0" borderId="7" xfId="0" applyNumberFormat="1" applyFont="1" applyBorder="1"/>
    <xf numFmtId="0" fontId="9" fillId="0" borderId="0" xfId="0" applyFont="1" applyAlignment="1">
      <alignment wrapText="1"/>
    </xf>
    <xf numFmtId="0" fontId="22" fillId="0" borderId="2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0" fillId="0" borderId="20" xfId="0" applyBorder="1"/>
    <xf numFmtId="43" fontId="25" fillId="0" borderId="0" xfId="0" applyNumberFormat="1" applyFont="1"/>
    <xf numFmtId="0" fontId="9" fillId="0" borderId="2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/>
    </xf>
    <xf numFmtId="0" fontId="21" fillId="0" borderId="2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0" fillId="0" borderId="23" xfId="0" applyFont="1" applyBorder="1"/>
    <xf numFmtId="2" fontId="3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2" fontId="3" fillId="0" borderId="1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/>
    <xf numFmtId="0" fontId="12" fillId="0" borderId="0" xfId="0" applyFont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top" wrapText="1"/>
    </xf>
    <xf numFmtId="0" fontId="19" fillId="0" borderId="16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164" fontId="19" fillId="0" borderId="13" xfId="0" applyNumberFormat="1" applyFont="1" applyBorder="1" applyAlignment="1">
      <alignment horizontal="center" vertical="center"/>
    </xf>
    <xf numFmtId="0" fontId="0" fillId="3" borderId="0" xfId="0" applyFill="1"/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top" wrapText="1"/>
    </xf>
    <xf numFmtId="4" fontId="15" fillId="2" borderId="4" xfId="0" applyNumberFormat="1" applyFont="1" applyFill="1" applyBorder="1" applyAlignment="1">
      <alignment vertical="top" wrapText="1"/>
    </xf>
    <xf numFmtId="0" fontId="0" fillId="0" borderId="2" xfId="0" applyBorder="1"/>
    <xf numFmtId="2" fontId="9" fillId="0" borderId="5" xfId="0" applyNumberFormat="1" applyFont="1" applyBorder="1" applyAlignment="1">
      <alignment horizontal="left" vertical="center" wrapText="1"/>
    </xf>
    <xf numFmtId="2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topLeftCell="A46" zoomScale="80" zoomScaleNormal="80" workbookViewId="0">
      <selection activeCell="M59" sqref="M59:M66"/>
    </sheetView>
  </sheetViews>
  <sheetFormatPr defaultColWidth="14.42578125" defaultRowHeight="15" customHeight="1"/>
  <cols>
    <col min="1" max="1" width="14.28515625" customWidth="1"/>
    <col min="2" max="2" width="68.85546875" customWidth="1"/>
    <col min="3" max="3" width="8.42578125" customWidth="1"/>
    <col min="4" max="4" width="29.5703125" customWidth="1"/>
    <col min="5" max="5" width="12.140625" hidden="1" customWidth="1"/>
    <col min="6" max="6" width="13.28515625" hidden="1" customWidth="1"/>
    <col min="7" max="7" width="4.42578125" hidden="1" customWidth="1"/>
    <col min="8" max="8" width="53.7109375" hidden="1" customWidth="1"/>
    <col min="9" max="9" width="8.42578125" hidden="1" customWidth="1"/>
    <col min="10" max="10" width="0" hidden="1" customWidth="1"/>
    <col min="11" max="11" width="13.7109375" hidden="1" customWidth="1"/>
    <col min="12" max="12" width="14.7109375" hidden="1" customWidth="1"/>
    <col min="13" max="13" width="29.5703125" customWidth="1"/>
    <col min="14" max="14" width="11.140625" customWidth="1"/>
    <col min="15" max="16" width="8.7109375" customWidth="1"/>
  </cols>
  <sheetData>
    <row r="1" spans="1:16" ht="23.25" customHeight="1">
      <c r="A1" s="9"/>
      <c r="B1" s="67" t="s">
        <v>115</v>
      </c>
      <c r="C1" s="67"/>
      <c r="D1" s="67"/>
      <c r="E1" s="3"/>
      <c r="F1" s="1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0" customHeight="1">
      <c r="A2" s="68" t="s">
        <v>90</v>
      </c>
      <c r="B2" s="69"/>
      <c r="C2" s="69"/>
      <c r="D2" s="69"/>
      <c r="E2" s="3"/>
      <c r="F2" s="1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customHeight="1">
      <c r="A3" s="70"/>
      <c r="B3" s="70"/>
      <c r="C3" s="70"/>
      <c r="D3" s="70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44.25" customHeight="1">
      <c r="A4" s="4" t="s">
        <v>0</v>
      </c>
      <c r="B4" s="4" t="s">
        <v>1</v>
      </c>
      <c r="C4" s="4" t="s">
        <v>2</v>
      </c>
      <c r="D4" s="4" t="s">
        <v>3</v>
      </c>
      <c r="E4" s="5" t="s">
        <v>5</v>
      </c>
      <c r="F4" s="14" t="s">
        <v>6</v>
      </c>
      <c r="G4" s="17" t="s">
        <v>0</v>
      </c>
      <c r="H4" s="17" t="s">
        <v>1</v>
      </c>
      <c r="I4" s="17" t="s">
        <v>2</v>
      </c>
      <c r="J4" s="4" t="s">
        <v>3</v>
      </c>
      <c r="K4" s="4" t="s">
        <v>4</v>
      </c>
      <c r="L4" s="27" t="s">
        <v>24</v>
      </c>
      <c r="M4" s="17" t="s">
        <v>116</v>
      </c>
      <c r="N4" s="2"/>
      <c r="O4" s="2"/>
      <c r="P4" s="2"/>
    </row>
    <row r="5" spans="1:16" ht="12.75" customHeight="1" thickBot="1">
      <c r="A5" s="32">
        <v>1</v>
      </c>
      <c r="B5" s="32">
        <v>2</v>
      </c>
      <c r="C5" s="32">
        <v>3</v>
      </c>
      <c r="D5" s="32">
        <v>4</v>
      </c>
      <c r="E5" s="6"/>
      <c r="F5" s="13"/>
      <c r="G5" s="18">
        <v>1</v>
      </c>
      <c r="H5" s="18">
        <v>2</v>
      </c>
      <c r="I5" s="18">
        <v>3</v>
      </c>
      <c r="J5" s="18">
        <v>4</v>
      </c>
      <c r="K5" s="18">
        <v>5</v>
      </c>
      <c r="L5" s="80">
        <v>6</v>
      </c>
      <c r="M5" s="81"/>
      <c r="N5" s="2"/>
      <c r="O5" s="2"/>
      <c r="P5" s="2"/>
    </row>
    <row r="6" spans="1:16" ht="21" customHeight="1">
      <c r="A6" s="53">
        <v>1</v>
      </c>
      <c r="B6" s="72" t="s">
        <v>58</v>
      </c>
      <c r="C6" s="73"/>
      <c r="D6" s="73"/>
      <c r="E6" s="30"/>
      <c r="F6" s="13"/>
      <c r="G6" s="19"/>
      <c r="H6" s="21" t="s">
        <v>11</v>
      </c>
      <c r="I6" s="19"/>
      <c r="J6" s="19"/>
      <c r="K6" s="25"/>
      <c r="L6" s="25"/>
      <c r="M6" s="2"/>
      <c r="N6" s="2"/>
      <c r="O6" s="2"/>
      <c r="P6" s="2"/>
    </row>
    <row r="7" spans="1:16" ht="18.75" customHeight="1">
      <c r="A7" s="54">
        <v>1</v>
      </c>
      <c r="B7" s="44" t="s">
        <v>111</v>
      </c>
      <c r="C7" s="33" t="s">
        <v>10</v>
      </c>
      <c r="D7" s="56">
        <v>105</v>
      </c>
      <c r="E7" s="30"/>
      <c r="F7" s="13"/>
      <c r="G7" s="20">
        <v>1</v>
      </c>
      <c r="H7" s="20" t="s">
        <v>12</v>
      </c>
      <c r="I7" s="23" t="s">
        <v>7</v>
      </c>
      <c r="J7" s="20">
        <v>15</v>
      </c>
      <c r="K7" s="26">
        <v>1600</v>
      </c>
      <c r="L7" s="26">
        <f t="shared" ref="L7:L12" si="0">J7*K7</f>
        <v>24000</v>
      </c>
      <c r="M7" s="56"/>
      <c r="N7" s="2"/>
      <c r="O7" s="2"/>
      <c r="P7" s="2"/>
    </row>
    <row r="8" spans="1:16" ht="18.75" customHeight="1">
      <c r="A8" s="54">
        <v>2</v>
      </c>
      <c r="B8" s="44" t="s">
        <v>59</v>
      </c>
      <c r="C8" s="33" t="s">
        <v>57</v>
      </c>
      <c r="D8" s="57">
        <v>2.25</v>
      </c>
      <c r="E8" s="30"/>
      <c r="F8" s="13"/>
      <c r="G8" s="20">
        <f>G7+1</f>
        <v>2</v>
      </c>
      <c r="H8" s="20" t="s">
        <v>25</v>
      </c>
      <c r="I8" s="23" t="s">
        <v>10</v>
      </c>
      <c r="J8" s="20">
        <v>247</v>
      </c>
      <c r="K8" s="26">
        <v>30</v>
      </c>
      <c r="L8" s="26">
        <f t="shared" si="0"/>
        <v>7410</v>
      </c>
      <c r="M8" s="57"/>
      <c r="N8" s="2"/>
      <c r="O8" s="2"/>
      <c r="P8" s="2"/>
    </row>
    <row r="9" spans="1:16" ht="33" customHeight="1">
      <c r="A9" s="54">
        <v>3</v>
      </c>
      <c r="B9" s="45" t="s">
        <v>60</v>
      </c>
      <c r="C9" s="33" t="s">
        <v>10</v>
      </c>
      <c r="D9" s="57">
        <v>55</v>
      </c>
      <c r="E9" s="31" t="e">
        <f>D9*#REF!</f>
        <v>#REF!</v>
      </c>
      <c r="F9" s="11"/>
      <c r="G9" s="20">
        <f>G8+1</f>
        <v>3</v>
      </c>
      <c r="H9" s="20" t="s">
        <v>13</v>
      </c>
      <c r="I9" s="23" t="s">
        <v>7</v>
      </c>
      <c r="J9" s="20">
        <v>10</v>
      </c>
      <c r="K9" s="26">
        <v>1600</v>
      </c>
      <c r="L9" s="26">
        <f t="shared" si="0"/>
        <v>16000</v>
      </c>
      <c r="M9" s="57"/>
      <c r="N9" s="8"/>
      <c r="O9" s="8"/>
      <c r="P9" s="8"/>
    </row>
    <row r="10" spans="1:16" ht="33.75" customHeight="1">
      <c r="A10" s="54">
        <v>4</v>
      </c>
      <c r="B10" s="46" t="s">
        <v>61</v>
      </c>
      <c r="C10" s="34" t="s">
        <v>10</v>
      </c>
      <c r="D10" s="57">
        <v>55</v>
      </c>
      <c r="E10" s="31" t="e">
        <f>#REF!*#REF!</f>
        <v>#REF!</v>
      </c>
      <c r="F10" s="11"/>
      <c r="G10" s="20">
        <f>G9+1</f>
        <v>4</v>
      </c>
      <c r="H10" s="20" t="s">
        <v>14</v>
      </c>
      <c r="I10" s="23" t="s">
        <v>7</v>
      </c>
      <c r="J10" s="20">
        <v>29.64</v>
      </c>
      <c r="K10" s="26">
        <v>120</v>
      </c>
      <c r="L10" s="26">
        <f t="shared" si="0"/>
        <v>3556.8</v>
      </c>
      <c r="M10" s="85"/>
      <c r="N10" s="8"/>
      <c r="O10" s="8"/>
      <c r="P10" s="8"/>
    </row>
    <row r="11" spans="1:16" ht="41.25" customHeight="1">
      <c r="A11" s="54">
        <v>5</v>
      </c>
      <c r="B11" s="45" t="s">
        <v>63</v>
      </c>
      <c r="C11" s="34" t="s">
        <v>10</v>
      </c>
      <c r="D11" s="57">
        <v>55</v>
      </c>
      <c r="E11" s="31"/>
      <c r="F11" s="11"/>
      <c r="G11" s="20"/>
      <c r="H11" s="20"/>
      <c r="I11" s="23"/>
      <c r="J11" s="20"/>
      <c r="K11" s="26"/>
      <c r="L11" s="82"/>
      <c r="M11" s="86"/>
      <c r="N11" s="8"/>
      <c r="O11" s="8"/>
      <c r="P11" s="8"/>
    </row>
    <row r="12" spans="1:16" ht="23.25" customHeight="1">
      <c r="A12" s="54">
        <v>6</v>
      </c>
      <c r="B12" s="45" t="s">
        <v>64</v>
      </c>
      <c r="C12" s="34" t="s">
        <v>7</v>
      </c>
      <c r="D12" s="57">
        <v>55</v>
      </c>
      <c r="E12" s="31"/>
      <c r="F12" s="7"/>
      <c r="G12" s="20" t="e">
        <f>#REF!+1</f>
        <v>#REF!</v>
      </c>
      <c r="H12" s="20" t="s">
        <v>26</v>
      </c>
      <c r="I12" s="23" t="s">
        <v>19</v>
      </c>
      <c r="J12" s="20">
        <v>67</v>
      </c>
      <c r="K12" s="26">
        <v>550</v>
      </c>
      <c r="L12" s="82">
        <f t="shared" si="0"/>
        <v>36850</v>
      </c>
      <c r="M12" s="86"/>
      <c r="N12" s="8"/>
      <c r="O12" s="8"/>
      <c r="P12" s="8"/>
    </row>
    <row r="13" spans="1:16" ht="18.75" customHeight="1">
      <c r="A13" s="54">
        <v>7</v>
      </c>
      <c r="B13" s="75" t="s">
        <v>55</v>
      </c>
      <c r="C13" s="75"/>
      <c r="D13" s="75"/>
      <c r="E13" s="31"/>
      <c r="F13" s="7"/>
      <c r="G13" s="20" t="e">
        <f>#REF!+1</f>
        <v>#REF!</v>
      </c>
      <c r="H13" s="20" t="s">
        <v>23</v>
      </c>
      <c r="I13" s="23" t="s">
        <v>7</v>
      </c>
      <c r="J13" s="20">
        <v>76</v>
      </c>
      <c r="K13" s="26">
        <v>1600</v>
      </c>
      <c r="L13" s="83">
        <f t="shared" ref="L13:L57" si="1">J13*K13</f>
        <v>121600</v>
      </c>
      <c r="M13" s="87"/>
      <c r="N13" s="8"/>
      <c r="O13" s="8"/>
      <c r="P13" s="8"/>
    </row>
    <row r="14" spans="1:16" ht="36.6" customHeight="1" thickBot="1">
      <c r="A14" s="54">
        <f>A13+1</f>
        <v>8</v>
      </c>
      <c r="B14" s="74" t="s">
        <v>62</v>
      </c>
      <c r="C14" s="74"/>
      <c r="D14" s="74"/>
      <c r="E14" s="38"/>
      <c r="F14" s="10"/>
      <c r="G14" s="20" t="e">
        <f>#REF!+1</f>
        <v>#REF!</v>
      </c>
      <c r="H14" s="20" t="s">
        <v>27</v>
      </c>
      <c r="I14" s="23" t="s">
        <v>10</v>
      </c>
      <c r="J14" s="20">
        <v>2260</v>
      </c>
      <c r="K14" s="26">
        <v>28</v>
      </c>
      <c r="L14" s="28">
        <f t="shared" si="1"/>
        <v>63280</v>
      </c>
      <c r="M14" s="8"/>
      <c r="N14" s="8"/>
      <c r="O14" s="8"/>
      <c r="P14" s="8"/>
    </row>
    <row r="15" spans="1:16" ht="34.5" customHeight="1">
      <c r="A15" s="54">
        <f t="shared" ref="A15" si="2">A14+1</f>
        <v>9</v>
      </c>
      <c r="B15" s="47" t="s">
        <v>67</v>
      </c>
      <c r="C15" s="37" t="s">
        <v>8</v>
      </c>
      <c r="D15" s="58">
        <v>10</v>
      </c>
      <c r="E15" s="16"/>
      <c r="F15" s="16"/>
      <c r="G15" s="20" t="e">
        <f t="shared" ref="G15:G76" si="3">G14+1</f>
        <v>#REF!</v>
      </c>
      <c r="H15" s="20" t="s">
        <v>20</v>
      </c>
      <c r="I15" s="23" t="s">
        <v>10</v>
      </c>
      <c r="J15" s="20">
        <v>983</v>
      </c>
      <c r="K15" s="26">
        <v>70.59</v>
      </c>
      <c r="L15" s="82">
        <f t="shared" si="1"/>
        <v>69389.97</v>
      </c>
      <c r="M15" s="60"/>
      <c r="N15" s="8"/>
      <c r="O15" s="8"/>
      <c r="P15" s="8"/>
    </row>
    <row r="16" spans="1:16" ht="18.75" customHeight="1" thickBot="1">
      <c r="A16" s="54">
        <f>A15+1</f>
        <v>10</v>
      </c>
      <c r="B16" s="47" t="s">
        <v>68</v>
      </c>
      <c r="C16" s="37" t="s">
        <v>65</v>
      </c>
      <c r="D16" s="58">
        <v>34</v>
      </c>
      <c r="E16" s="16"/>
      <c r="F16" s="16"/>
      <c r="G16" s="20"/>
      <c r="H16" s="20"/>
      <c r="I16" s="23"/>
      <c r="J16" s="20"/>
      <c r="K16" s="26"/>
      <c r="L16" s="83"/>
      <c r="M16" s="60"/>
      <c r="N16" s="8"/>
      <c r="O16" s="8"/>
      <c r="P16" s="8"/>
    </row>
    <row r="17" spans="1:16" ht="18.75" customHeight="1" thickBot="1">
      <c r="A17" s="54">
        <f>A16+1</f>
        <v>11</v>
      </c>
      <c r="B17" s="44" t="s">
        <v>66</v>
      </c>
      <c r="C17" s="34" t="s">
        <v>10</v>
      </c>
      <c r="D17" s="59">
        <v>55</v>
      </c>
      <c r="E17" s="16"/>
      <c r="F17" s="16"/>
      <c r="G17" s="20"/>
      <c r="H17" s="20"/>
      <c r="I17" s="23"/>
      <c r="J17" s="20"/>
      <c r="K17" s="26"/>
      <c r="L17" s="83"/>
      <c r="M17" s="60"/>
      <c r="N17" s="8"/>
      <c r="O17" s="8"/>
      <c r="P17" s="8"/>
    </row>
    <row r="18" spans="1:16" ht="18.75" customHeight="1" thickBot="1">
      <c r="A18" s="54">
        <f t="shared" ref="A18:A68" si="4">A17+1</f>
        <v>12</v>
      </c>
      <c r="B18" s="44" t="s">
        <v>69</v>
      </c>
      <c r="C18" s="34" t="s">
        <v>10</v>
      </c>
      <c r="D18" s="59">
        <v>55</v>
      </c>
      <c r="E18" s="16"/>
      <c r="F18" s="16"/>
      <c r="G18" s="20"/>
      <c r="H18" s="20"/>
      <c r="I18" s="23"/>
      <c r="J18" s="20"/>
      <c r="K18" s="26"/>
      <c r="L18" s="83"/>
      <c r="M18" s="60"/>
      <c r="N18" s="8"/>
      <c r="O18" s="8"/>
      <c r="P18" s="8"/>
    </row>
    <row r="19" spans="1:16" ht="18.75" customHeight="1">
      <c r="A19" s="54">
        <f t="shared" si="4"/>
        <v>13</v>
      </c>
      <c r="B19" s="44" t="s">
        <v>70</v>
      </c>
      <c r="C19" s="34" t="s">
        <v>10</v>
      </c>
      <c r="D19" s="59">
        <v>55</v>
      </c>
      <c r="E19" s="16"/>
      <c r="F19" s="16"/>
      <c r="G19" s="20"/>
      <c r="H19" s="20"/>
      <c r="I19" s="23"/>
      <c r="J19" s="20"/>
      <c r="K19" s="26"/>
      <c r="L19" s="83"/>
      <c r="M19" s="60"/>
      <c r="N19" s="8"/>
      <c r="O19" s="8"/>
      <c r="P19" s="8"/>
    </row>
    <row r="20" spans="1:16" ht="18.75">
      <c r="A20" s="54">
        <f t="shared" si="4"/>
        <v>14</v>
      </c>
      <c r="B20" s="75" t="s">
        <v>55</v>
      </c>
      <c r="C20" s="75"/>
      <c r="D20" s="75"/>
      <c r="G20" s="20" t="e">
        <f>#REF!+1</f>
        <v>#REF!</v>
      </c>
      <c r="H20" s="20" t="s">
        <v>28</v>
      </c>
      <c r="I20" s="23" t="s">
        <v>10</v>
      </c>
      <c r="J20" s="20">
        <v>983</v>
      </c>
      <c r="K20" s="26">
        <v>15</v>
      </c>
      <c r="L20" s="82">
        <f t="shared" si="1"/>
        <v>14745</v>
      </c>
      <c r="M20" s="84"/>
    </row>
    <row r="21" spans="1:16" ht="24" customHeight="1">
      <c r="A21" s="54">
        <f t="shared" si="4"/>
        <v>15</v>
      </c>
      <c r="B21" s="76" t="s">
        <v>71</v>
      </c>
      <c r="C21" s="76"/>
      <c r="D21" s="76"/>
      <c r="G21" s="20"/>
      <c r="H21" s="20"/>
      <c r="I21" s="23"/>
      <c r="J21" s="20"/>
      <c r="K21" s="26"/>
      <c r="L21" s="26"/>
    </row>
    <row r="22" spans="1:16" ht="36" customHeight="1">
      <c r="A22" s="54">
        <f t="shared" si="4"/>
        <v>16</v>
      </c>
      <c r="B22" s="48" t="s">
        <v>112</v>
      </c>
      <c r="C22" s="34" t="s">
        <v>8</v>
      </c>
      <c r="D22" s="60">
        <v>6</v>
      </c>
      <c r="G22" s="20" t="e">
        <f>G20+1</f>
        <v>#REF!</v>
      </c>
      <c r="H22" s="20" t="s">
        <v>15</v>
      </c>
      <c r="I22" s="23" t="s">
        <v>10</v>
      </c>
      <c r="J22" s="20">
        <v>3931.74</v>
      </c>
      <c r="K22" s="26">
        <v>15</v>
      </c>
      <c r="L22" s="26">
        <f t="shared" si="1"/>
        <v>58976.1</v>
      </c>
      <c r="M22" s="60"/>
    </row>
    <row r="23" spans="1:16" ht="18" customHeight="1">
      <c r="A23" s="54">
        <f t="shared" si="4"/>
        <v>17</v>
      </c>
      <c r="B23" s="49" t="s">
        <v>72</v>
      </c>
      <c r="C23" s="35" t="s">
        <v>8</v>
      </c>
      <c r="D23" s="60">
        <v>2</v>
      </c>
      <c r="G23" s="20" t="e">
        <f t="shared" si="3"/>
        <v>#REF!</v>
      </c>
      <c r="H23" s="20" t="s">
        <v>16</v>
      </c>
      <c r="I23" s="23" t="s">
        <v>7</v>
      </c>
      <c r="J23" s="20">
        <v>100.28</v>
      </c>
      <c r="K23" s="26">
        <v>2454</v>
      </c>
      <c r="L23" s="28">
        <f t="shared" si="1"/>
        <v>246087.12</v>
      </c>
      <c r="M23" s="60"/>
    </row>
    <row r="24" spans="1:16" ht="18" customHeight="1">
      <c r="A24" s="54">
        <f t="shared" si="4"/>
        <v>18</v>
      </c>
      <c r="B24" s="49" t="s">
        <v>73</v>
      </c>
      <c r="C24" s="35" t="s">
        <v>8</v>
      </c>
      <c r="D24" s="60">
        <v>9</v>
      </c>
      <c r="G24" s="20"/>
      <c r="H24" s="20"/>
      <c r="I24" s="23"/>
      <c r="J24" s="20"/>
      <c r="K24" s="26"/>
      <c r="L24" s="28"/>
      <c r="M24" s="60"/>
    </row>
    <row r="25" spans="1:16" ht="32.25" customHeight="1">
      <c r="A25" s="54">
        <f t="shared" si="4"/>
        <v>19</v>
      </c>
      <c r="B25" s="49" t="s">
        <v>74</v>
      </c>
      <c r="C25" s="35" t="s">
        <v>57</v>
      </c>
      <c r="D25" s="60">
        <v>60</v>
      </c>
      <c r="G25" s="20"/>
      <c r="H25" s="20"/>
      <c r="I25" s="23"/>
      <c r="J25" s="20"/>
      <c r="K25" s="26"/>
      <c r="L25" s="28"/>
      <c r="M25" s="60"/>
    </row>
    <row r="26" spans="1:16" ht="32.25" customHeight="1">
      <c r="A26" s="54">
        <f t="shared" si="4"/>
        <v>20</v>
      </c>
      <c r="B26" s="49" t="s">
        <v>75</v>
      </c>
      <c r="C26" s="35" t="s">
        <v>8</v>
      </c>
      <c r="D26" s="60">
        <v>1</v>
      </c>
      <c r="G26" s="20"/>
      <c r="H26" s="20"/>
      <c r="I26" s="23"/>
      <c r="J26" s="20"/>
      <c r="K26" s="26"/>
      <c r="L26" s="28"/>
      <c r="M26" s="60"/>
    </row>
    <row r="27" spans="1:16" ht="32.25" customHeight="1">
      <c r="A27" s="54">
        <f t="shared" si="4"/>
        <v>21</v>
      </c>
      <c r="B27" s="49" t="s">
        <v>77</v>
      </c>
      <c r="C27" s="35" t="s">
        <v>10</v>
      </c>
      <c r="D27" s="60">
        <v>60</v>
      </c>
      <c r="G27" s="20"/>
      <c r="H27" s="20"/>
      <c r="I27" s="23"/>
      <c r="J27" s="20"/>
      <c r="K27" s="26"/>
      <c r="L27" s="28"/>
      <c r="M27" s="60"/>
    </row>
    <row r="28" spans="1:16" ht="35.25" customHeight="1">
      <c r="A28" s="54">
        <f t="shared" si="4"/>
        <v>22</v>
      </c>
      <c r="B28" s="49" t="s">
        <v>110</v>
      </c>
      <c r="C28" s="35" t="s">
        <v>10</v>
      </c>
      <c r="D28" s="60">
        <v>34</v>
      </c>
      <c r="G28" s="20"/>
      <c r="H28" s="20"/>
      <c r="I28" s="23"/>
      <c r="J28" s="20"/>
      <c r="K28" s="26"/>
      <c r="L28" s="28"/>
      <c r="M28" s="60"/>
    </row>
    <row r="29" spans="1:16" ht="35.25" customHeight="1">
      <c r="A29" s="54">
        <f t="shared" si="4"/>
        <v>23</v>
      </c>
      <c r="B29" s="49" t="s">
        <v>76</v>
      </c>
      <c r="C29" s="35" t="s">
        <v>10</v>
      </c>
      <c r="D29" s="60">
        <v>32</v>
      </c>
      <c r="G29" s="20"/>
      <c r="H29" s="20"/>
      <c r="I29" s="23"/>
      <c r="J29" s="20"/>
      <c r="K29" s="26"/>
      <c r="L29" s="28"/>
      <c r="M29" s="60"/>
    </row>
    <row r="30" spans="1:16" ht="36" customHeight="1">
      <c r="A30" s="54">
        <f t="shared" si="4"/>
        <v>24</v>
      </c>
      <c r="B30" s="49" t="s">
        <v>81</v>
      </c>
      <c r="C30" s="35" t="s">
        <v>8</v>
      </c>
      <c r="D30" s="60">
        <v>40</v>
      </c>
      <c r="G30" s="20"/>
      <c r="H30" s="20"/>
      <c r="I30" s="23"/>
      <c r="J30" s="20"/>
      <c r="K30" s="26"/>
      <c r="L30" s="28"/>
      <c r="M30" s="60"/>
      <c r="N30" s="43"/>
    </row>
    <row r="31" spans="1:16" ht="24.75" customHeight="1">
      <c r="A31" s="54">
        <f t="shared" si="4"/>
        <v>25</v>
      </c>
      <c r="B31" s="77" t="s">
        <v>55</v>
      </c>
      <c r="C31" s="77"/>
      <c r="D31" s="77"/>
      <c r="G31" s="20"/>
      <c r="H31" s="20"/>
      <c r="I31" s="23"/>
      <c r="J31" s="20"/>
      <c r="K31" s="26"/>
      <c r="L31" s="28"/>
    </row>
    <row r="32" spans="1:16" ht="18" customHeight="1">
      <c r="A32" s="54">
        <f t="shared" si="4"/>
        <v>26</v>
      </c>
      <c r="B32" s="78"/>
      <c r="C32" s="78"/>
      <c r="D32" s="78"/>
      <c r="G32" s="20"/>
      <c r="H32" s="20"/>
      <c r="I32" s="23"/>
      <c r="J32" s="20"/>
      <c r="K32" s="26"/>
      <c r="L32" s="28"/>
    </row>
    <row r="33" spans="1:13" ht="33" customHeight="1">
      <c r="A33" s="54">
        <f t="shared" si="4"/>
        <v>27</v>
      </c>
      <c r="B33" s="48" t="s">
        <v>78</v>
      </c>
      <c r="C33" s="35" t="s">
        <v>10</v>
      </c>
      <c r="D33" s="60">
        <v>5</v>
      </c>
      <c r="G33" s="20"/>
      <c r="H33" s="20"/>
      <c r="I33" s="23"/>
      <c r="J33" s="20"/>
      <c r="K33" s="26"/>
      <c r="L33" s="28"/>
      <c r="M33" s="60"/>
    </row>
    <row r="34" spans="1:13" ht="33" customHeight="1">
      <c r="A34" s="54">
        <f t="shared" si="4"/>
        <v>28</v>
      </c>
      <c r="B34" s="48" t="s">
        <v>79</v>
      </c>
      <c r="C34" s="35" t="s">
        <v>8</v>
      </c>
      <c r="D34" s="60">
        <v>1</v>
      </c>
      <c r="G34" s="20"/>
      <c r="H34" s="20"/>
      <c r="I34" s="23"/>
      <c r="J34" s="20"/>
      <c r="K34" s="26"/>
      <c r="L34" s="28"/>
      <c r="M34" s="60"/>
    </row>
    <row r="35" spans="1:13" ht="33" customHeight="1">
      <c r="A35" s="54">
        <f t="shared" si="4"/>
        <v>29</v>
      </c>
      <c r="B35" s="48" t="s">
        <v>113</v>
      </c>
      <c r="C35" s="35" t="s">
        <v>8</v>
      </c>
      <c r="D35" s="60">
        <v>1</v>
      </c>
      <c r="G35" s="20"/>
      <c r="H35" s="20"/>
      <c r="I35" s="23"/>
      <c r="J35" s="20"/>
      <c r="K35" s="26"/>
      <c r="L35" s="28"/>
      <c r="M35" s="60"/>
    </row>
    <row r="36" spans="1:13" ht="32.25" customHeight="1" thickBot="1">
      <c r="A36" s="54">
        <f t="shared" si="4"/>
        <v>30</v>
      </c>
      <c r="B36" s="48" t="s">
        <v>80</v>
      </c>
      <c r="C36" s="35" t="s">
        <v>8</v>
      </c>
      <c r="D36" s="60">
        <v>1</v>
      </c>
      <c r="G36" s="20"/>
      <c r="H36" s="20"/>
      <c r="I36" s="23"/>
      <c r="J36" s="20"/>
      <c r="K36" s="26"/>
      <c r="L36" s="28"/>
      <c r="M36" s="60"/>
    </row>
    <row r="37" spans="1:13" ht="18" customHeight="1">
      <c r="A37" s="54">
        <f t="shared" si="4"/>
        <v>31</v>
      </c>
      <c r="B37" s="71" t="s">
        <v>55</v>
      </c>
      <c r="C37" s="71"/>
      <c r="D37" s="71"/>
      <c r="G37" s="20" t="e">
        <f>#REF!+1</f>
        <v>#REF!</v>
      </c>
      <c r="H37" s="15" t="s">
        <v>29</v>
      </c>
      <c r="I37" s="24" t="s">
        <v>18</v>
      </c>
      <c r="J37" s="20">
        <v>3</v>
      </c>
      <c r="K37" s="26">
        <v>26.5</v>
      </c>
      <c r="L37" s="28">
        <f t="shared" si="1"/>
        <v>79.5</v>
      </c>
    </row>
    <row r="38" spans="1:13" ht="18" customHeight="1">
      <c r="A38" s="54">
        <f t="shared" si="4"/>
        <v>32</v>
      </c>
      <c r="B38" s="77" t="s">
        <v>82</v>
      </c>
      <c r="C38" s="77"/>
      <c r="D38" s="77"/>
      <c r="G38" s="20"/>
      <c r="H38" s="39"/>
      <c r="I38" s="24"/>
      <c r="J38" s="20"/>
      <c r="K38" s="26"/>
      <c r="L38" s="28"/>
    </row>
    <row r="39" spans="1:13" ht="18" customHeight="1">
      <c r="A39" s="54">
        <f t="shared" si="4"/>
        <v>33</v>
      </c>
      <c r="B39" s="50" t="s">
        <v>91</v>
      </c>
      <c r="C39" s="40" t="s">
        <v>57</v>
      </c>
      <c r="D39" s="61">
        <v>24</v>
      </c>
      <c r="G39" s="20"/>
      <c r="H39" s="39"/>
      <c r="I39" s="24"/>
      <c r="J39" s="20"/>
      <c r="K39" s="26"/>
      <c r="L39" s="28"/>
      <c r="M39" s="61"/>
    </row>
    <row r="40" spans="1:13" ht="18" customHeight="1">
      <c r="A40" s="54">
        <f t="shared" si="4"/>
        <v>34</v>
      </c>
      <c r="B40" s="50" t="s">
        <v>93</v>
      </c>
      <c r="C40" s="40" t="s">
        <v>57</v>
      </c>
      <c r="D40" s="61">
        <v>30</v>
      </c>
      <c r="G40" s="20"/>
      <c r="H40" s="39"/>
      <c r="I40" s="24"/>
      <c r="J40" s="20"/>
      <c r="K40" s="26"/>
      <c r="L40" s="28"/>
      <c r="M40" s="61"/>
    </row>
    <row r="41" spans="1:13" ht="18" customHeight="1">
      <c r="A41" s="54">
        <f t="shared" si="4"/>
        <v>35</v>
      </c>
      <c r="B41" s="50" t="s">
        <v>92</v>
      </c>
      <c r="C41" s="40" t="s">
        <v>57</v>
      </c>
      <c r="D41" s="61">
        <v>140</v>
      </c>
      <c r="G41" s="20"/>
      <c r="H41" s="39"/>
      <c r="I41" s="24"/>
      <c r="J41" s="20"/>
      <c r="K41" s="26"/>
      <c r="L41" s="28"/>
      <c r="M41" s="61"/>
    </row>
    <row r="42" spans="1:13" ht="18" customHeight="1">
      <c r="A42" s="54">
        <f t="shared" si="4"/>
        <v>36</v>
      </c>
      <c r="B42" s="50" t="s">
        <v>103</v>
      </c>
      <c r="C42" s="40" t="s">
        <v>57</v>
      </c>
      <c r="D42" s="61">
        <v>80</v>
      </c>
      <c r="G42" s="20"/>
      <c r="H42" s="39"/>
      <c r="I42" s="24"/>
      <c r="J42" s="20"/>
      <c r="K42" s="26"/>
      <c r="L42" s="28"/>
      <c r="M42" s="61"/>
    </row>
    <row r="43" spans="1:13" ht="18" customHeight="1">
      <c r="A43" s="54">
        <f t="shared" si="4"/>
        <v>37</v>
      </c>
      <c r="B43" s="50" t="s">
        <v>83</v>
      </c>
      <c r="C43" s="40" t="s">
        <v>57</v>
      </c>
      <c r="D43" s="61">
        <v>150</v>
      </c>
      <c r="G43" s="20"/>
      <c r="H43" s="39"/>
      <c r="I43" s="24"/>
      <c r="J43" s="20"/>
      <c r="K43" s="26"/>
      <c r="L43" s="28"/>
      <c r="M43" s="61"/>
    </row>
    <row r="44" spans="1:13" ht="18" customHeight="1">
      <c r="A44" s="54">
        <f t="shared" si="4"/>
        <v>38</v>
      </c>
      <c r="B44" s="50" t="s">
        <v>94</v>
      </c>
      <c r="C44" s="40" t="s">
        <v>57</v>
      </c>
      <c r="D44" s="61">
        <v>70</v>
      </c>
      <c r="G44" s="20"/>
      <c r="H44" s="39"/>
      <c r="I44" s="24"/>
      <c r="J44" s="20"/>
      <c r="K44" s="26"/>
      <c r="L44" s="28"/>
      <c r="M44" s="61"/>
    </row>
    <row r="45" spans="1:13" ht="18" customHeight="1">
      <c r="A45" s="54">
        <f t="shared" si="4"/>
        <v>39</v>
      </c>
      <c r="B45" s="50" t="s">
        <v>101</v>
      </c>
      <c r="C45" s="40" t="s">
        <v>57</v>
      </c>
      <c r="D45" s="61">
        <v>10</v>
      </c>
      <c r="G45" s="20"/>
      <c r="H45" s="39"/>
      <c r="I45" s="24"/>
      <c r="J45" s="20"/>
      <c r="K45" s="26"/>
      <c r="L45" s="28"/>
      <c r="M45" s="61"/>
    </row>
    <row r="46" spans="1:13" ht="18" customHeight="1">
      <c r="A46" s="54">
        <f t="shared" si="4"/>
        <v>40</v>
      </c>
      <c r="B46" s="50" t="s">
        <v>114</v>
      </c>
      <c r="C46" s="40" t="s">
        <v>10</v>
      </c>
      <c r="D46" s="61">
        <v>126</v>
      </c>
      <c r="G46" s="20"/>
      <c r="H46" s="39"/>
      <c r="I46" s="24"/>
      <c r="J46" s="20"/>
      <c r="K46" s="26"/>
      <c r="L46" s="28"/>
      <c r="M46" s="61"/>
    </row>
    <row r="47" spans="1:13" ht="18" customHeight="1">
      <c r="A47" s="54">
        <f t="shared" si="4"/>
        <v>41</v>
      </c>
      <c r="B47" s="50" t="s">
        <v>86</v>
      </c>
      <c r="C47" s="40" t="s">
        <v>87</v>
      </c>
      <c r="D47" s="61">
        <v>10</v>
      </c>
      <c r="G47" s="20"/>
      <c r="H47" s="39"/>
      <c r="I47" s="24"/>
      <c r="J47" s="20"/>
      <c r="K47" s="26"/>
      <c r="L47" s="28"/>
      <c r="M47" s="61"/>
    </row>
    <row r="48" spans="1:13" ht="18" customHeight="1">
      <c r="A48" s="54">
        <f t="shared" si="4"/>
        <v>42</v>
      </c>
      <c r="B48" s="50" t="s">
        <v>96</v>
      </c>
      <c r="C48" s="40" t="s">
        <v>57</v>
      </c>
      <c r="D48" s="61">
        <v>10</v>
      </c>
      <c r="G48" s="20"/>
      <c r="H48" s="39"/>
      <c r="I48" s="24"/>
      <c r="J48" s="20"/>
      <c r="K48" s="26"/>
      <c r="L48" s="28"/>
      <c r="M48" s="61"/>
    </row>
    <row r="49" spans="1:13" ht="18" customHeight="1">
      <c r="A49" s="54">
        <f t="shared" si="4"/>
        <v>43</v>
      </c>
      <c r="B49" s="50" t="s">
        <v>97</v>
      </c>
      <c r="C49" s="40" t="s">
        <v>57</v>
      </c>
      <c r="D49" s="61">
        <v>5</v>
      </c>
      <c r="G49" s="20"/>
      <c r="H49" s="39"/>
      <c r="I49" s="24"/>
      <c r="J49" s="20"/>
      <c r="K49" s="26"/>
      <c r="L49" s="28"/>
      <c r="M49" s="61"/>
    </row>
    <row r="50" spans="1:13" ht="18" customHeight="1">
      <c r="A50" s="54">
        <f t="shared" si="4"/>
        <v>44</v>
      </c>
      <c r="B50" s="50" t="s">
        <v>84</v>
      </c>
      <c r="C50" s="40" t="s">
        <v>17</v>
      </c>
      <c r="D50" s="61">
        <v>8</v>
      </c>
      <c r="G50" s="20"/>
      <c r="H50" s="39"/>
      <c r="I50" s="24"/>
      <c r="J50" s="20"/>
      <c r="K50" s="26"/>
      <c r="L50" s="28"/>
      <c r="M50" s="61"/>
    </row>
    <row r="51" spans="1:13" ht="18" customHeight="1">
      <c r="A51" s="54">
        <f t="shared" si="4"/>
        <v>45</v>
      </c>
      <c r="B51" s="51" t="s">
        <v>98</v>
      </c>
      <c r="C51" s="41" t="s">
        <v>8</v>
      </c>
      <c r="D51" s="62">
        <v>2</v>
      </c>
      <c r="G51" s="20"/>
      <c r="H51" s="39"/>
      <c r="I51" s="24"/>
      <c r="J51" s="20"/>
      <c r="K51" s="26"/>
      <c r="L51" s="28"/>
      <c r="M51" s="62"/>
    </row>
    <row r="52" spans="1:13" ht="18" customHeight="1">
      <c r="A52" s="54">
        <f t="shared" si="4"/>
        <v>46</v>
      </c>
      <c r="B52" s="51" t="s">
        <v>99</v>
      </c>
      <c r="C52" s="41" t="s">
        <v>8</v>
      </c>
      <c r="D52" s="62">
        <v>2</v>
      </c>
      <c r="G52" s="20"/>
      <c r="H52" s="39"/>
      <c r="I52" s="24"/>
      <c r="J52" s="20"/>
      <c r="K52" s="26"/>
      <c r="L52" s="28"/>
      <c r="M52" s="62"/>
    </row>
    <row r="53" spans="1:13" ht="18" customHeight="1">
      <c r="A53" s="54">
        <f t="shared" si="4"/>
        <v>47</v>
      </c>
      <c r="B53" s="51" t="s">
        <v>100</v>
      </c>
      <c r="C53" s="41" t="s">
        <v>8</v>
      </c>
      <c r="D53" s="62">
        <v>2</v>
      </c>
      <c r="G53" s="20"/>
      <c r="H53" s="39"/>
      <c r="I53" s="24"/>
      <c r="J53" s="20"/>
      <c r="K53" s="26"/>
      <c r="L53" s="28"/>
      <c r="M53" s="62"/>
    </row>
    <row r="54" spans="1:13" ht="18" customHeight="1">
      <c r="A54" s="54">
        <f t="shared" si="4"/>
        <v>48</v>
      </c>
      <c r="B54" s="51" t="s">
        <v>85</v>
      </c>
      <c r="C54" s="41" t="s">
        <v>10</v>
      </c>
      <c r="D54" s="62">
        <v>6</v>
      </c>
      <c r="G54" s="20"/>
      <c r="H54" s="39"/>
      <c r="I54" s="24"/>
      <c r="J54" s="20"/>
      <c r="K54" s="26"/>
      <c r="L54" s="28"/>
      <c r="M54" s="62"/>
    </row>
    <row r="55" spans="1:13" ht="18" customHeight="1">
      <c r="A55" s="54">
        <f t="shared" si="4"/>
        <v>49</v>
      </c>
      <c r="B55" s="51" t="s">
        <v>88</v>
      </c>
      <c r="C55" s="41" t="s">
        <v>10</v>
      </c>
      <c r="D55" s="62">
        <v>60</v>
      </c>
      <c r="G55" s="20"/>
      <c r="H55" s="39"/>
      <c r="I55" s="24"/>
      <c r="J55" s="20"/>
      <c r="K55" s="26"/>
      <c r="L55" s="28"/>
      <c r="M55" s="62"/>
    </row>
    <row r="56" spans="1:13" ht="18" customHeight="1">
      <c r="A56" s="54">
        <f t="shared" si="4"/>
        <v>50</v>
      </c>
      <c r="B56" s="51" t="s">
        <v>95</v>
      </c>
      <c r="C56" s="41" t="s">
        <v>57</v>
      </c>
      <c r="D56" s="62">
        <v>10</v>
      </c>
      <c r="G56" s="20"/>
      <c r="H56" s="39"/>
      <c r="I56" s="24"/>
      <c r="J56" s="20"/>
      <c r="K56" s="26"/>
      <c r="L56" s="28"/>
      <c r="M56" s="62"/>
    </row>
    <row r="57" spans="1:13" ht="18" customHeight="1" thickBot="1">
      <c r="A57" s="54">
        <f t="shared" si="4"/>
        <v>51</v>
      </c>
      <c r="B57" s="52"/>
      <c r="C57" s="36"/>
      <c r="D57" s="63"/>
      <c r="G57" s="20" t="e">
        <f>G37+1</f>
        <v>#REF!</v>
      </c>
      <c r="H57" s="22" t="s">
        <v>30</v>
      </c>
      <c r="I57" s="23" t="s">
        <v>8</v>
      </c>
      <c r="J57" s="20">
        <v>24</v>
      </c>
      <c r="K57" s="26">
        <v>472</v>
      </c>
      <c r="L57" s="26">
        <f t="shared" si="1"/>
        <v>11328</v>
      </c>
      <c r="M57" s="63"/>
    </row>
    <row r="58" spans="1:13" ht="24.75" customHeight="1">
      <c r="A58" s="54">
        <f t="shared" si="4"/>
        <v>52</v>
      </c>
      <c r="B58" s="71" t="s">
        <v>55</v>
      </c>
      <c r="C58" s="71"/>
      <c r="D58" s="71"/>
      <c r="G58" s="20" t="e">
        <f>#REF!+1</f>
        <v>#REF!</v>
      </c>
      <c r="H58" s="20" t="s">
        <v>22</v>
      </c>
      <c r="I58" s="23" t="s">
        <v>21</v>
      </c>
      <c r="J58" s="20">
        <v>600</v>
      </c>
      <c r="K58" s="26">
        <v>22</v>
      </c>
      <c r="L58" s="28">
        <f t="shared" ref="L58:L87" si="5">J58*K58</f>
        <v>13200</v>
      </c>
    </row>
    <row r="59" spans="1:13" ht="24.75" customHeight="1">
      <c r="A59" s="54">
        <f t="shared" si="4"/>
        <v>53</v>
      </c>
      <c r="B59" s="77" t="s">
        <v>104</v>
      </c>
      <c r="C59" s="77"/>
      <c r="D59" s="77"/>
      <c r="G59" s="20"/>
      <c r="H59" s="20"/>
      <c r="I59" s="23"/>
      <c r="J59" s="20"/>
      <c r="K59" s="26"/>
      <c r="L59" s="83"/>
      <c r="M59" s="84"/>
    </row>
    <row r="60" spans="1:13" ht="24.75" customHeight="1">
      <c r="A60" s="54">
        <f t="shared" si="4"/>
        <v>54</v>
      </c>
      <c r="B60" s="50" t="s">
        <v>105</v>
      </c>
      <c r="C60" s="40" t="s">
        <v>17</v>
      </c>
      <c r="D60" s="61">
        <v>15</v>
      </c>
      <c r="G60" s="20"/>
      <c r="H60" s="20"/>
      <c r="I60" s="23"/>
      <c r="J60" s="20"/>
      <c r="K60" s="26"/>
      <c r="L60" s="83"/>
      <c r="M60" s="61"/>
    </row>
    <row r="61" spans="1:13" ht="24.75" customHeight="1">
      <c r="A61" s="54">
        <f t="shared" si="4"/>
        <v>55</v>
      </c>
      <c r="B61" s="50" t="s">
        <v>106</v>
      </c>
      <c r="C61" s="40" t="s">
        <v>87</v>
      </c>
      <c r="D61" s="61">
        <v>3</v>
      </c>
      <c r="G61" s="20"/>
      <c r="H61" s="20"/>
      <c r="I61" s="23"/>
      <c r="J61" s="20"/>
      <c r="K61" s="26"/>
      <c r="L61" s="83"/>
      <c r="M61" s="61"/>
    </row>
    <row r="62" spans="1:13" ht="24.75" customHeight="1">
      <c r="A62" s="54">
        <f t="shared" si="4"/>
        <v>56</v>
      </c>
      <c r="B62" s="50" t="s">
        <v>107</v>
      </c>
      <c r="C62" s="40" t="s">
        <v>87</v>
      </c>
      <c r="D62" s="61">
        <v>3</v>
      </c>
      <c r="G62" s="20"/>
      <c r="H62" s="20"/>
      <c r="I62" s="23"/>
      <c r="J62" s="20"/>
      <c r="K62" s="26"/>
      <c r="L62" s="83"/>
      <c r="M62" s="61"/>
    </row>
    <row r="63" spans="1:13" ht="24.75" customHeight="1">
      <c r="A63" s="54">
        <f t="shared" si="4"/>
        <v>57</v>
      </c>
      <c r="B63" s="51" t="s">
        <v>89</v>
      </c>
      <c r="C63" s="41" t="s">
        <v>17</v>
      </c>
      <c r="D63" s="62">
        <v>2</v>
      </c>
      <c r="G63" s="20"/>
      <c r="H63" s="20"/>
      <c r="I63" s="23"/>
      <c r="J63" s="20"/>
      <c r="K63" s="26"/>
      <c r="L63" s="83"/>
      <c r="M63" s="61"/>
    </row>
    <row r="64" spans="1:13" ht="24.75" customHeight="1">
      <c r="A64" s="54">
        <f t="shared" si="4"/>
        <v>58</v>
      </c>
      <c r="B64" s="51" t="s">
        <v>102</v>
      </c>
      <c r="C64" s="41" t="s">
        <v>87</v>
      </c>
      <c r="D64" s="62">
        <v>5</v>
      </c>
      <c r="G64" s="20"/>
      <c r="H64" s="20"/>
      <c r="I64" s="23"/>
      <c r="J64" s="20"/>
      <c r="K64" s="26"/>
      <c r="L64" s="83"/>
      <c r="M64" s="61"/>
    </row>
    <row r="65" spans="1:13" ht="24.75" customHeight="1">
      <c r="A65" s="54">
        <f t="shared" si="4"/>
        <v>59</v>
      </c>
      <c r="B65" s="50" t="s">
        <v>108</v>
      </c>
      <c r="C65" s="40" t="s">
        <v>87</v>
      </c>
      <c r="D65" s="61">
        <v>3</v>
      </c>
      <c r="G65" s="20"/>
      <c r="H65" s="20"/>
      <c r="I65" s="23"/>
      <c r="J65" s="20"/>
      <c r="K65" s="26"/>
      <c r="L65" s="83"/>
      <c r="M65" s="61"/>
    </row>
    <row r="66" spans="1:13" ht="24.75" customHeight="1" thickBot="1">
      <c r="A66" s="54" t="e">
        <f>#REF!+1</f>
        <v>#REF!</v>
      </c>
      <c r="B66" s="50" t="s">
        <v>109</v>
      </c>
      <c r="C66" s="40"/>
      <c r="D66" s="61"/>
      <c r="G66" s="20"/>
      <c r="H66" s="20"/>
      <c r="I66" s="23"/>
      <c r="J66" s="20"/>
      <c r="K66" s="26"/>
      <c r="L66" s="83"/>
      <c r="M66" s="61"/>
    </row>
    <row r="67" spans="1:13" ht="24.75" customHeight="1" thickBot="1">
      <c r="A67" s="54" t="e">
        <f t="shared" si="4"/>
        <v>#REF!</v>
      </c>
      <c r="B67" s="71" t="s">
        <v>55</v>
      </c>
      <c r="C67" s="71"/>
      <c r="D67" s="71"/>
      <c r="G67" s="20"/>
      <c r="H67" s="20"/>
      <c r="I67" s="23"/>
      <c r="J67" s="20"/>
      <c r="K67" s="26"/>
      <c r="L67" s="28"/>
    </row>
    <row r="68" spans="1:13" ht="31.5" customHeight="1" thickBot="1">
      <c r="A68" s="54" t="e">
        <f t="shared" si="4"/>
        <v>#REF!</v>
      </c>
      <c r="B68" s="55" t="s">
        <v>56</v>
      </c>
      <c r="C68" s="42"/>
      <c r="D68" s="42"/>
      <c r="G68" s="20" t="e">
        <f>#REF!+1</f>
        <v>#REF!</v>
      </c>
      <c r="H68" s="20" t="s">
        <v>31</v>
      </c>
      <c r="I68" s="23" t="s">
        <v>10</v>
      </c>
      <c r="J68" s="20">
        <v>1140</v>
      </c>
      <c r="K68" s="26">
        <v>204</v>
      </c>
      <c r="L68" s="26">
        <f t="shared" si="5"/>
        <v>232560</v>
      </c>
      <c r="M68" s="42"/>
    </row>
    <row r="69" spans="1:13" ht="15" customHeight="1">
      <c r="G69" s="20" t="e">
        <f t="shared" si="3"/>
        <v>#REF!</v>
      </c>
      <c r="H69" s="20" t="s">
        <v>32</v>
      </c>
      <c r="I69" s="23" t="s">
        <v>10</v>
      </c>
      <c r="J69" s="20">
        <v>110</v>
      </c>
      <c r="K69" s="26">
        <v>470</v>
      </c>
      <c r="L69" s="26">
        <f t="shared" si="5"/>
        <v>51700</v>
      </c>
    </row>
    <row r="70" spans="1:13" ht="15" customHeight="1">
      <c r="B70" s="12"/>
      <c r="C70" s="12"/>
      <c r="G70" s="20" t="e">
        <f t="shared" si="3"/>
        <v>#REF!</v>
      </c>
      <c r="H70" s="20" t="s">
        <v>33</v>
      </c>
      <c r="I70" s="23" t="s">
        <v>9</v>
      </c>
      <c r="J70" s="20">
        <v>1</v>
      </c>
      <c r="K70" s="26">
        <v>36000</v>
      </c>
      <c r="L70" s="28">
        <f t="shared" si="5"/>
        <v>36000</v>
      </c>
    </row>
    <row r="71" spans="1:13" ht="15" customHeight="1">
      <c r="B71" s="79"/>
      <c r="G71" s="20" t="e">
        <f t="shared" si="3"/>
        <v>#REF!</v>
      </c>
      <c r="H71" s="20" t="s">
        <v>34</v>
      </c>
      <c r="I71" s="23" t="s">
        <v>35</v>
      </c>
      <c r="J71" s="20">
        <v>30</v>
      </c>
      <c r="K71" s="26">
        <v>186</v>
      </c>
      <c r="L71" s="26">
        <f t="shared" si="5"/>
        <v>5580</v>
      </c>
    </row>
    <row r="72" spans="1:13" ht="15" customHeight="1">
      <c r="B72" s="79"/>
      <c r="G72" s="20" t="e">
        <f t="shared" si="3"/>
        <v>#REF!</v>
      </c>
      <c r="H72" s="20" t="s">
        <v>36</v>
      </c>
      <c r="I72" s="23" t="s">
        <v>8</v>
      </c>
      <c r="J72" s="20">
        <v>1</v>
      </c>
      <c r="K72" s="26">
        <v>3000</v>
      </c>
      <c r="L72" s="26">
        <f t="shared" si="5"/>
        <v>3000</v>
      </c>
    </row>
    <row r="73" spans="1:13" ht="15" customHeight="1">
      <c r="G73" s="20" t="e">
        <f t="shared" si="3"/>
        <v>#REF!</v>
      </c>
      <c r="H73" s="20" t="s">
        <v>37</v>
      </c>
      <c r="I73" s="23" t="s">
        <v>35</v>
      </c>
      <c r="J73" s="20">
        <v>26.3</v>
      </c>
      <c r="K73" s="26">
        <v>250</v>
      </c>
      <c r="L73" s="26">
        <f t="shared" si="5"/>
        <v>6575</v>
      </c>
    </row>
    <row r="74" spans="1:13" ht="15" customHeight="1">
      <c r="G74" s="20" t="e">
        <f t="shared" si="3"/>
        <v>#REF!</v>
      </c>
      <c r="H74" s="20" t="s">
        <v>38</v>
      </c>
      <c r="I74" s="23" t="s">
        <v>8</v>
      </c>
      <c r="J74" s="20">
        <v>2</v>
      </c>
      <c r="K74" s="26">
        <v>1200</v>
      </c>
      <c r="L74" s="26">
        <f t="shared" si="5"/>
        <v>2400</v>
      </c>
    </row>
    <row r="75" spans="1:13" ht="15" customHeight="1">
      <c r="G75" s="20" t="e">
        <f t="shared" si="3"/>
        <v>#REF!</v>
      </c>
      <c r="H75" s="20" t="s">
        <v>39</v>
      </c>
      <c r="I75" s="23" t="s">
        <v>8</v>
      </c>
      <c r="J75" s="20">
        <v>1</v>
      </c>
      <c r="K75" s="26">
        <v>2000</v>
      </c>
      <c r="L75" s="26">
        <f t="shared" si="5"/>
        <v>2000</v>
      </c>
    </row>
    <row r="76" spans="1:13" ht="15" customHeight="1">
      <c r="G76" s="20" t="e">
        <f t="shared" si="3"/>
        <v>#REF!</v>
      </c>
      <c r="H76" s="20" t="s">
        <v>40</v>
      </c>
      <c r="I76" s="23" t="s">
        <v>8</v>
      </c>
      <c r="J76" s="20">
        <v>10</v>
      </c>
      <c r="K76" s="26">
        <v>500</v>
      </c>
      <c r="L76" s="26">
        <f t="shared" si="5"/>
        <v>5000</v>
      </c>
    </row>
    <row r="77" spans="1:13" ht="15" customHeight="1">
      <c r="G77" s="20" t="e">
        <f t="shared" ref="G77:G87" si="6">G76+1</f>
        <v>#REF!</v>
      </c>
      <c r="H77" s="20" t="s">
        <v>41</v>
      </c>
      <c r="I77" s="23" t="s">
        <v>10</v>
      </c>
      <c r="J77" s="20">
        <v>69</v>
      </c>
      <c r="K77" s="26">
        <v>380</v>
      </c>
      <c r="L77" s="26">
        <f t="shared" si="5"/>
        <v>26220</v>
      </c>
    </row>
    <row r="78" spans="1:13" ht="15" customHeight="1">
      <c r="G78" s="20" t="e">
        <f t="shared" si="6"/>
        <v>#REF!</v>
      </c>
      <c r="H78" s="20" t="s">
        <v>42</v>
      </c>
      <c r="I78" s="23" t="s">
        <v>19</v>
      </c>
      <c r="J78" s="20">
        <v>3</v>
      </c>
      <c r="K78" s="26">
        <v>1600</v>
      </c>
      <c r="L78" s="26">
        <f t="shared" si="5"/>
        <v>4800</v>
      </c>
    </row>
    <row r="79" spans="1:13" ht="15" customHeight="1">
      <c r="G79" s="20" t="e">
        <f t="shared" si="6"/>
        <v>#REF!</v>
      </c>
      <c r="H79" s="20" t="s">
        <v>43</v>
      </c>
      <c r="I79" s="23" t="s">
        <v>8</v>
      </c>
      <c r="J79" s="20">
        <v>1</v>
      </c>
      <c r="K79" s="26">
        <v>2500</v>
      </c>
      <c r="L79" s="26">
        <f t="shared" si="5"/>
        <v>2500</v>
      </c>
    </row>
    <row r="80" spans="1:13" ht="15" customHeight="1">
      <c r="G80" s="20" t="e">
        <f t="shared" si="6"/>
        <v>#REF!</v>
      </c>
      <c r="H80" s="20" t="s">
        <v>44</v>
      </c>
      <c r="I80" s="23" t="s">
        <v>7</v>
      </c>
      <c r="J80" s="20">
        <v>4.4000000000000004</v>
      </c>
      <c r="K80" s="26">
        <v>411</v>
      </c>
      <c r="L80" s="26">
        <f t="shared" si="5"/>
        <v>1808.4</v>
      </c>
    </row>
    <row r="81" spans="7:12" ht="15" customHeight="1">
      <c r="G81" s="20" t="e">
        <f t="shared" si="6"/>
        <v>#REF!</v>
      </c>
      <c r="H81" s="20" t="s">
        <v>45</v>
      </c>
      <c r="I81" s="23" t="s">
        <v>35</v>
      </c>
      <c r="J81" s="20">
        <v>26.3</v>
      </c>
      <c r="K81" s="26">
        <v>500</v>
      </c>
      <c r="L81" s="26">
        <f t="shared" si="5"/>
        <v>13150</v>
      </c>
    </row>
    <row r="82" spans="7:12" ht="15" customHeight="1">
      <c r="G82" s="20" t="e">
        <f t="shared" si="6"/>
        <v>#REF!</v>
      </c>
      <c r="H82" s="20" t="s">
        <v>46</v>
      </c>
      <c r="I82" s="23" t="s">
        <v>35</v>
      </c>
      <c r="J82" s="20">
        <v>26.3</v>
      </c>
      <c r="K82" s="26">
        <v>186</v>
      </c>
      <c r="L82" s="26">
        <f t="shared" si="5"/>
        <v>4891.8</v>
      </c>
    </row>
    <row r="83" spans="7:12" ht="15" customHeight="1">
      <c r="G83" s="20" t="e">
        <f t="shared" si="6"/>
        <v>#REF!</v>
      </c>
      <c r="H83" s="20" t="s">
        <v>47</v>
      </c>
      <c r="I83" s="23" t="s">
        <v>8</v>
      </c>
      <c r="J83" s="20">
        <v>1</v>
      </c>
      <c r="K83" s="26">
        <v>12500</v>
      </c>
      <c r="L83" s="26">
        <f t="shared" si="5"/>
        <v>12500</v>
      </c>
    </row>
    <row r="84" spans="7:12" ht="15" customHeight="1">
      <c r="G84" s="20" t="e">
        <f t="shared" si="6"/>
        <v>#REF!</v>
      </c>
      <c r="H84" s="20" t="s">
        <v>48</v>
      </c>
      <c r="I84" s="23" t="s">
        <v>8</v>
      </c>
      <c r="J84" s="20">
        <v>1</v>
      </c>
      <c r="K84" s="26">
        <v>17421</v>
      </c>
      <c r="L84" s="28">
        <f t="shared" si="5"/>
        <v>17421</v>
      </c>
    </row>
    <row r="85" spans="7:12" ht="15" customHeight="1">
      <c r="G85" s="20" t="e">
        <f t="shared" si="6"/>
        <v>#REF!</v>
      </c>
      <c r="H85" s="20" t="s">
        <v>49</v>
      </c>
      <c r="I85" s="23" t="s">
        <v>50</v>
      </c>
      <c r="J85" s="20">
        <v>2</v>
      </c>
      <c r="K85" s="26">
        <v>11000</v>
      </c>
      <c r="L85" s="26">
        <f t="shared" si="5"/>
        <v>22000</v>
      </c>
    </row>
    <row r="86" spans="7:12" ht="15" customHeight="1">
      <c r="G86" s="20" t="e">
        <f t="shared" si="6"/>
        <v>#REF!</v>
      </c>
      <c r="H86" s="20" t="s">
        <v>51</v>
      </c>
      <c r="I86" s="23" t="s">
        <v>8</v>
      </c>
      <c r="J86" s="20">
        <v>1</v>
      </c>
      <c r="K86" s="26">
        <v>20000</v>
      </c>
      <c r="L86" s="26">
        <f t="shared" si="5"/>
        <v>20000</v>
      </c>
    </row>
    <row r="87" spans="7:12" ht="15" customHeight="1">
      <c r="G87" s="20" t="e">
        <f t="shared" si="6"/>
        <v>#REF!</v>
      </c>
      <c r="H87" s="20" t="s">
        <v>52</v>
      </c>
      <c r="I87" s="23"/>
      <c r="J87" s="20">
        <v>1</v>
      </c>
      <c r="K87" s="26">
        <f>SUM(L6:L86)/19</f>
        <v>60874.141578947369</v>
      </c>
      <c r="L87" s="26">
        <f t="shared" si="5"/>
        <v>60874.141578947369</v>
      </c>
    </row>
    <row r="88" spans="7:12" ht="15" customHeight="1">
      <c r="G88" s="20"/>
      <c r="H88" s="20"/>
      <c r="I88" s="23"/>
      <c r="J88" s="20"/>
      <c r="K88" s="20"/>
      <c r="L88" s="20"/>
    </row>
    <row r="89" spans="7:12" ht="15" customHeight="1">
      <c r="G89" s="20"/>
      <c r="H89" s="20"/>
      <c r="I89" s="23"/>
      <c r="J89" s="20"/>
      <c r="K89" s="20"/>
      <c r="L89" s="20"/>
    </row>
    <row r="90" spans="7:12" ht="15" customHeight="1">
      <c r="G90" s="20"/>
      <c r="H90" s="20"/>
      <c r="I90" s="64" t="s">
        <v>53</v>
      </c>
      <c r="J90" s="65"/>
      <c r="K90" s="66"/>
      <c r="L90" s="29">
        <f>SUM(L6:L89)</f>
        <v>1217482.8315789474</v>
      </c>
    </row>
    <row r="91" spans="7:12" ht="15" customHeight="1">
      <c r="G91" s="20"/>
      <c r="H91" s="20"/>
      <c r="I91" s="64" t="s">
        <v>54</v>
      </c>
      <c r="J91" s="65"/>
      <c r="K91" s="66"/>
      <c r="L91" s="29">
        <f>L90/6</f>
        <v>202913.8052631579</v>
      </c>
    </row>
  </sheetData>
  <mergeCells count="17">
    <mergeCell ref="B37:D37"/>
    <mergeCell ref="I90:K90"/>
    <mergeCell ref="B1:D1"/>
    <mergeCell ref="I91:K91"/>
    <mergeCell ref="A2:D2"/>
    <mergeCell ref="A3:D3"/>
    <mergeCell ref="B58:D58"/>
    <mergeCell ref="B6:D6"/>
    <mergeCell ref="B14:D14"/>
    <mergeCell ref="B20:D20"/>
    <mergeCell ref="B13:D13"/>
    <mergeCell ref="B21:D21"/>
    <mergeCell ref="B31:D31"/>
    <mergeCell ref="B32:D32"/>
    <mergeCell ref="B59:D59"/>
    <mergeCell ref="B67:D67"/>
    <mergeCell ref="B38:D3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"/>
  <sheetViews>
    <sheetView workbookViewId="0">
      <selection activeCell="K31" sqref="K31"/>
    </sheetView>
  </sheetViews>
  <sheetFormatPr defaultRowHeight="12.75"/>
  <sheetData>
    <row r="22" ht="33" customHeight="1"/>
  </sheetData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вариант 1</vt:lpstr>
      <vt:lpstr>пусто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2021-05-28T11:04:10Z</cp:lastPrinted>
  <dcterms:created xsi:type="dcterms:W3CDTF">2017-11-03T09:45:24Z</dcterms:created>
  <dcterms:modified xsi:type="dcterms:W3CDTF">2026-02-24T11:08:45Z</dcterms:modified>
</cp:coreProperties>
</file>