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robook\Desktop\"/>
    </mc:Choice>
  </mc:AlternateContent>
  <bookViews>
    <workbookView xWindow="-120" yWindow="-120" windowWidth="19416" windowHeight="11016"/>
  </bookViews>
  <sheets>
    <sheet name="СЛОМЕКСПЕРТ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xlfn_SUMIFS">#N/A</definedName>
    <definedName name="___xlfn_AGGREGATE">#N/A</definedName>
    <definedName name="___xlfn_IFERROR">#N/A</definedName>
    <definedName name="___xlfn_SUMIFS">#N/A</definedName>
    <definedName name="___xlnm.Print_Area">#REF!</definedName>
    <definedName name="___xlnm_Print_Area">#REF!</definedName>
    <definedName name="__xlfn_AGGREGATE">#N/A</definedName>
    <definedName name="__xlfn_IFERROR">#N/A</definedName>
    <definedName name="__xlfn_SUMIFS">#N/A</definedName>
    <definedName name="__xlnm.Print_Area">#REF!</definedName>
    <definedName name="_1_Excel_BuiltIn_Print_Area_4_1">[1]ПРОЦЕНТОВАНИЕ!#REF!</definedName>
    <definedName name="_4Excel_BuiltIn_Print_Area_4_1">NA()</definedName>
    <definedName name="_xlnm._FilterDatabase" localSheetId="0" hidden="1">СЛОМЕКСПЕРТ!$A$9:$J$55</definedName>
    <definedName name="Climaflex">[2]Опалення!#REF!</definedName>
    <definedName name="co">#REF!</definedName>
    <definedName name="dtghdhdfh">ROUND("#ref!"*"#ref!",2)</definedName>
    <definedName name="Excel_BuiltIn__FilterDatabase">[3]ПРОЦЕНТОВАНИЕ!#REF!</definedName>
    <definedName name="Excel_BuiltIn_Print_Area_2">#REF!</definedName>
    <definedName name="Excel_BuiltIn_Print_Area_3">#REF!</definedName>
    <definedName name="Excel_BuiltIn_Print_Area_4_1">[3]ПРОЦЕНТОВАНИЕ!#REF!</definedName>
    <definedName name="honeywell">[2]Опалення!#REF!</definedName>
    <definedName name="hth">#REF!</definedName>
    <definedName name="Lowara">'[2]ВК+ВКН'!#REF!</definedName>
    <definedName name="materials">#REF!</definedName>
    <definedName name="Opt">#REF!</definedName>
    <definedName name="Ostendorf">'[2]ВК+ВКН'!#REF!</definedName>
    <definedName name="par">#REF!</definedName>
    <definedName name="qwe">#REF!</definedName>
    <definedName name="Rehau">[2]Опалення!#REF!</definedName>
    <definedName name="rownum">#REF!</definedName>
    <definedName name="SHARED_FORMULA_10_17_10_17_5">"#ref!"/"#ref!"</definedName>
    <definedName name="SHARED_FORMULA_10_26_10_26_5">"#ref!"/"#ref!"</definedName>
    <definedName name="SHARED_FORMULA_10_26_10_26_6">"#ref!"/"#ref!"</definedName>
    <definedName name="SHARED_FORMULA_10_36_10_36_5">"#ref!"/"#ref!"</definedName>
    <definedName name="SHARED_FORMULA_10_37_10_37_2">"#ref!"/"#ref!"</definedName>
    <definedName name="SHARED_FORMULA_10_45_10_45_6">"#ref!"/"#ref!"</definedName>
    <definedName name="SHARED_FORMULA_10_63_10_63_5">"#ref!"/"#ref!"</definedName>
    <definedName name="SHARED_FORMULA_10_73_10_73_5">"#ref!"/"#ref!"</definedName>
    <definedName name="SHARED_FORMULA_11_17_11_17_5">ROUND("#ref!"*"#ref!",2)</definedName>
    <definedName name="SHARED_FORMULA_11_26_11_26_5">ROUND("#ref!"*"#ref!",2)</definedName>
    <definedName name="SHARED_FORMULA_11_26_11_26_6">ROUND("#ref!"*"#ref!",2)</definedName>
    <definedName name="SHARED_FORMULA_11_36_11_36_5">ROUND("#ref!"*"#ref!",2)</definedName>
    <definedName name="SHARED_FORMULA_11_45_11_45_6">ROUND("#ref!"*"#ref!",2)</definedName>
    <definedName name="SHARED_FORMULA_11_63_11_63_5">ROUND("#ref!"*"#ref!",2)</definedName>
    <definedName name="SHARED_FORMULA_11_73_11_73_5">ROUND("#ref!"*"#ref!",2)</definedName>
    <definedName name="SHARED_FORMULA_15_17_15_17_1">"#ref!"/"#ref!"</definedName>
    <definedName name="SHARED_FORMULA_15_17_15_17_5">"#ref!"/"#ref!"</definedName>
    <definedName name="SHARED_FORMULA_15_19_15_19_6">"#ref!"/"#ref!"</definedName>
    <definedName name="SHARED_FORMULA_15_21_15_21_2">"#ref!"/"#ref!"</definedName>
    <definedName name="SHARED_FORMULA_15_26_15_26_5">"#ref!"/"#ref!"</definedName>
    <definedName name="SHARED_FORMULA_15_39_15_39_5">"#ref!"/"#ref!"</definedName>
    <definedName name="SHARED_FORMULA_15_45_15_45_6">"#ref!"/"#ref!"</definedName>
    <definedName name="SHARED_FORMULA_15_52_15_52_2">"#ref!"/"#ref!"</definedName>
    <definedName name="SHARED_FORMULA_15_73_15_73_5">"#ref!"/"#ref!"</definedName>
    <definedName name="SHARED_FORMULA_17_21_17_21_3">"#ref!"/"#ref!"</definedName>
    <definedName name="SHARED_FORMULA_17_21_17_21_4">"#ref!"/"#ref!"</definedName>
    <definedName name="SHARED_FORMULA_17_21_17_21_7">"#ref!"/"#ref!"</definedName>
    <definedName name="SHARED_FORMULA_30_18_30_18_5">"#ref!"/"#ref!"</definedName>
    <definedName name="Valtec">[2]Опалення!#REF!</definedName>
    <definedName name="work">#REF!</definedName>
    <definedName name="АВР">[3]ПРОЦЕНТОВАНИЕ!#REF!</definedName>
    <definedName name="аенор">#REF!</definedName>
    <definedName name="али">#REF!</definedName>
    <definedName name="Арматура">[2]Опалення!#REF!</definedName>
    <definedName name="б">'[4]Порівн ПЗН_4 (2)'!$O$2</definedName>
    <definedName name="ва">#REF!</definedName>
    <definedName name="ваваимява">#REF!</definedName>
    <definedName name="варніек">#REF!</definedName>
    <definedName name="ВВВВ">#REF!</definedName>
    <definedName name="ВР">[5]ВР_12.2018!$B$15:$B$52</definedName>
    <definedName name="Всего">#REF!</definedName>
    <definedName name="Дым_еств">#REF!</definedName>
    <definedName name="еарар">#REF!</definedName>
    <definedName name="ж">#REF!</definedName>
    <definedName name="з">'[4]Порівн ПЗН_4 (2)'!$R$2</definedName>
    <definedName name="итог">#REF!</definedName>
    <definedName name="йц">#REF!</definedName>
    <definedName name="К_знижки">[2]Опалення!#REF!</definedName>
    <definedName name="кровля">#REF!</definedName>
    <definedName name="Курс_долар">[2]Опалення!#REF!</definedName>
    <definedName name="Курс_євро">[2]Опалення!#REF!</definedName>
    <definedName name="м">[6]материал!$A$1:$A$82</definedName>
    <definedName name="Материал" hidden="1">'[7]Сводная по мат-лам'!$B$5:$B$74</definedName>
    <definedName name="матеріали">'[8]матер-ли'!$B$6:$B$244</definedName>
    <definedName name="матеркладка" hidden="1">'[9]ИВР акту 74'!$B$15:$B$52</definedName>
    <definedName name="мм">#REF!</definedName>
    <definedName name="Назва_матеріалу">'[10]Відомість ресурсів'!$B$2:$B$46</definedName>
    <definedName name="Назваматер" hidden="1">'[11]Сводная по арматуре'!$B$5:$B$50</definedName>
    <definedName name="_xlnm.Print_Area" localSheetId="0">СЛОМЕКСПЕРТ!$A$1:$J$93</definedName>
    <definedName name="Опалювальн_прилади">[2]Опалення!#REF!</definedName>
    <definedName name="Пусконаладка">#REF!</definedName>
    <definedName name="р.3">#REF!</definedName>
    <definedName name="р.5">#REF!</definedName>
    <definedName name="р.6">#REF!</definedName>
    <definedName name="ррррр">#REF!</definedName>
    <definedName name="СКС">#REF!</definedName>
    <definedName name="Список">#REF!</definedName>
    <definedName name="Таблица_задач1">#REF!</definedName>
    <definedName name="Участники_ср">#REF!</definedName>
    <definedName name="фыва">#REF!</definedName>
    <definedName name="х">#REF!</definedName>
    <definedName name="цена">[6]материал!$C$1:$C$82</definedName>
    <definedName name="щ">#REF!</definedName>
    <definedName name="явапияваим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1" l="1"/>
  <c r="J57" i="1" s="1"/>
  <c r="I55" i="1"/>
  <c r="J55" i="1" s="1"/>
  <c r="G54" i="1"/>
  <c r="J54" i="1" s="1"/>
  <c r="E52" i="1"/>
  <c r="G52" i="1" s="1"/>
  <c r="J52" i="1" s="1"/>
  <c r="G51" i="1"/>
  <c r="J51" i="1" s="1"/>
  <c r="G50" i="1"/>
  <c r="J50" i="1" s="1"/>
  <c r="E49" i="1"/>
  <c r="E53" i="1" s="1"/>
  <c r="G53" i="1" s="1"/>
  <c r="J53" i="1" s="1"/>
  <c r="I47" i="1"/>
  <c r="J47" i="1" s="1"/>
  <c r="G46" i="1"/>
  <c r="J46" i="1" s="1"/>
  <c r="G45" i="1"/>
  <c r="J45" i="1" s="1"/>
  <c r="G44" i="1"/>
  <c r="J44" i="1" s="1"/>
  <c r="G43" i="1"/>
  <c r="J43" i="1" s="1"/>
  <c r="G42" i="1"/>
  <c r="J42" i="1" s="1"/>
  <c r="G41" i="1"/>
  <c r="J41" i="1" s="1"/>
  <c r="I39" i="1"/>
  <c r="J39" i="1" s="1"/>
  <c r="G38" i="1"/>
  <c r="J38" i="1" s="1"/>
  <c r="G34" i="1"/>
  <c r="J34" i="1" s="1"/>
  <c r="G36" i="1"/>
  <c r="J36" i="1" s="1"/>
  <c r="I29" i="1"/>
  <c r="J29" i="1" s="1"/>
  <c r="G28" i="1"/>
  <c r="J28" i="1" s="1"/>
  <c r="E26" i="1"/>
  <c r="G26" i="1" s="1"/>
  <c r="J26" i="1" s="1"/>
  <c r="E25" i="1"/>
  <c r="E27" i="1" s="1"/>
  <c r="G27" i="1" s="1"/>
  <c r="J27" i="1" s="1"/>
  <c r="I23" i="1"/>
  <c r="J23" i="1" s="1"/>
  <c r="G22" i="1"/>
  <c r="J22" i="1" s="1"/>
  <c r="G20" i="1"/>
  <c r="J20" i="1" s="1"/>
  <c r="E19" i="1"/>
  <c r="E21" i="1" s="1"/>
  <c r="G21" i="1" s="1"/>
  <c r="J21" i="1" s="1"/>
  <c r="I17" i="1"/>
  <c r="J17" i="1" s="1"/>
  <c r="G16" i="1"/>
  <c r="J16" i="1" s="1"/>
  <c r="G14" i="1"/>
  <c r="J14" i="1" s="1"/>
  <c r="E13" i="1"/>
  <c r="E15" i="1" s="1"/>
  <c r="G15" i="1" s="1"/>
  <c r="J15" i="1" s="1"/>
  <c r="E12" i="1"/>
  <c r="G12" i="1" s="1"/>
  <c r="J12" i="1" s="1"/>
  <c r="G11" i="1"/>
  <c r="J11" i="1" s="1"/>
  <c r="G37" i="1" l="1"/>
  <c r="J37" i="1" s="1"/>
  <c r="G35" i="1"/>
  <c r="J35" i="1" s="1"/>
  <c r="I58" i="1"/>
  <c r="I60" i="1" l="1"/>
  <c r="J60" i="1" s="1"/>
  <c r="G33" i="1"/>
  <c r="J33" i="1" s="1"/>
  <c r="I61" i="1" l="1"/>
  <c r="G32" i="1"/>
  <c r="J32" i="1" s="1"/>
  <c r="G31" i="1"/>
  <c r="J31" i="1" l="1"/>
  <c r="J58" i="1" s="1"/>
  <c r="G58" i="1"/>
  <c r="G59" i="1" l="1"/>
  <c r="J59" i="1" s="1"/>
  <c r="J61" i="1" s="1"/>
  <c r="J62" i="1" l="1"/>
  <c r="J63" i="1" s="1"/>
  <c r="G61" i="1"/>
</calcChain>
</file>

<file path=xl/sharedStrings.xml><?xml version="1.0" encoding="utf-8"?>
<sst xmlns="http://schemas.openxmlformats.org/spreadsheetml/2006/main" count="142" uniqueCount="92">
  <si>
    <t>Комерційна пропозиція</t>
  </si>
  <si>
    <t xml:space="preserve">на виконання комплексу робіт з демонтажу </t>
  </si>
  <si>
    <t>№ п/п</t>
  </si>
  <si>
    <t>Найменування робіт</t>
  </si>
  <si>
    <t>Од.вим</t>
  </si>
  <si>
    <t>Коеф. Витрат</t>
  </si>
  <si>
    <t>Кількість</t>
  </si>
  <si>
    <t>Вартість робіт, грн.</t>
  </si>
  <si>
    <r>
      <t>вартість матеріалів (з дост.) грн.</t>
    </r>
    <r>
      <rPr>
        <b/>
        <i/>
        <sz val="10"/>
        <color rgb="FFFF0000"/>
        <rFont val="Arial"/>
        <family val="2"/>
        <charset val="204"/>
      </rPr>
      <t>*</t>
    </r>
  </si>
  <si>
    <t>Загальна вартість, без ПДВ</t>
  </si>
  <si>
    <t>за один.</t>
  </si>
  <si>
    <t>всього без  ПДВ</t>
  </si>
  <si>
    <t>всього без ПДВ</t>
  </si>
  <si>
    <t>1</t>
  </si>
  <si>
    <t>Демонтажні роботи</t>
  </si>
  <si>
    <t>Демонтаж по підпірній стіні</t>
  </si>
  <si>
    <t>Розробка грунту в траншеї для демонтажу двутавра шпунтового огородження</t>
  </si>
  <si>
    <t>м3</t>
  </si>
  <si>
    <t>Демонтаж металерих шпунтів огородження (двутавр)     №20 - зрізання газовим різаком</t>
  </si>
  <si>
    <t>м.п.</t>
  </si>
  <si>
    <t>Демонтаж бетоних конструкцій:</t>
  </si>
  <si>
    <t>Алмазна різка алмазним різаком (бетоноріз, електроріз діам 400мм)</t>
  </si>
  <si>
    <t>м.п</t>
  </si>
  <si>
    <t>Подрібнення залізобетону вручну відбійним молотком з різкою арматури</t>
  </si>
  <si>
    <t>Прибирання бетону у мішки з навантаженням вручну на автомобіль</t>
  </si>
  <si>
    <t>т</t>
  </si>
  <si>
    <t>Мішки для сміття</t>
  </si>
  <si>
    <t>шт</t>
  </si>
  <si>
    <t xml:space="preserve">Демонтаж фундаментної балки Фб-1 394-3-КБ 8 </t>
  </si>
  <si>
    <t>Демонтаж фундаментної балки</t>
  </si>
  <si>
    <t xml:space="preserve">Алмазна різка алмазним різаком (бетоноріз, електроріз діам 400мм) </t>
  </si>
  <si>
    <t>Демонтаж консолі на відм.+3.850 на виості 6,5 метри</t>
  </si>
  <si>
    <t>Демонтаж консолі розширення плити перекриття на висоті 6,5 м</t>
  </si>
  <si>
    <t>Алмазна різка алмазним різаком (бетоноріз, електроріз діам 400мм) 2 горизонтальних різів та 20 вертикальні (з двох сторін проєму)</t>
  </si>
  <si>
    <t>Тз на отвори в стінах</t>
  </si>
  <si>
    <r>
      <t>Виконання отворів</t>
    </r>
    <r>
      <rPr>
        <b/>
        <sz val="10"/>
        <rFont val="Arial"/>
        <family val="2"/>
        <charset val="204"/>
      </rPr>
      <t xml:space="preserve"> в цегляних стінах</t>
    </r>
    <r>
      <rPr>
        <sz val="10"/>
        <rFont val="Arial"/>
        <family val="2"/>
        <charset val="204"/>
      </rPr>
      <t xml:space="preserve">  д.250 товщиною до 250 мм</t>
    </r>
  </si>
  <si>
    <r>
      <t xml:space="preserve">Виконання отворів </t>
    </r>
    <r>
      <rPr>
        <b/>
        <sz val="10"/>
        <rFont val="Arial"/>
        <family val="2"/>
        <charset val="204"/>
      </rPr>
      <t>в цегляних стінах</t>
    </r>
    <r>
      <rPr>
        <sz val="10"/>
        <rFont val="Arial"/>
        <family val="2"/>
        <charset val="204"/>
      </rPr>
      <t xml:space="preserve">  д.200 товщиною до 250 мм</t>
    </r>
  </si>
  <si>
    <r>
      <t xml:space="preserve">Виконання отворів </t>
    </r>
    <r>
      <rPr>
        <b/>
        <sz val="10"/>
        <rFont val="Arial"/>
        <family val="2"/>
        <charset val="204"/>
      </rPr>
      <t xml:space="preserve">в цегляних </t>
    </r>
    <r>
      <rPr>
        <sz val="10"/>
        <rFont val="Arial"/>
        <family val="2"/>
        <charset val="204"/>
      </rPr>
      <t>стінах  д.150 товщиною до 250 мм</t>
    </r>
  </si>
  <si>
    <r>
      <t xml:space="preserve">Виконання отворів </t>
    </r>
    <r>
      <rPr>
        <b/>
        <sz val="10"/>
        <rFont val="Arial"/>
        <family val="2"/>
        <charset val="204"/>
      </rPr>
      <t xml:space="preserve">в цегляних </t>
    </r>
    <r>
      <rPr>
        <sz val="10"/>
        <rFont val="Arial"/>
        <family val="2"/>
        <charset val="204"/>
      </rPr>
      <t>стінах д.100 товщиною до 250 мм</t>
    </r>
  </si>
  <si>
    <t>Виконання отворів в бетонних стінах д.250 товщиною до 300 мм</t>
  </si>
  <si>
    <t>Виконання отворів в бетонних стінах д.150 товщиною до 300 мм</t>
  </si>
  <si>
    <t>Виконання отворів в бетонних стінах д.100 товщиною до 300 мм</t>
  </si>
  <si>
    <t>Прибирання сміття у мішки з навантаженням вручну на автомобіль</t>
  </si>
  <si>
    <t>Тз на отвори в плитах</t>
  </si>
  <si>
    <t>Виконання отворів в бетонних підлогах д.250 товщиною до 300 мм</t>
  </si>
  <si>
    <t>Виконання отворів в бетонних підлогах д.200 товщиною до 300 мм</t>
  </si>
  <si>
    <t>Виконання отворів в бетонних підлогах д.150 товщиною до 300 мм</t>
  </si>
  <si>
    <t>Виконання отворів в бетонних підлогах  д.100 товщиною до 300 мм</t>
  </si>
  <si>
    <t>Виконання отворів в бетонних підлогах д.80 товщиною до 300 мм</t>
  </si>
  <si>
    <t xml:space="preserve">Демонтаж перетинки з відм. -1,850 до +23,400 </t>
  </si>
  <si>
    <t>Демонтаж перетинки розмірами (0,25*0,25*1,1)</t>
  </si>
  <si>
    <t>Підготовчі роботи (збирання розбирання стійок, ригелів, настилів), при необхідності.</t>
  </si>
  <si>
    <t>шт.</t>
  </si>
  <si>
    <t>Стропування перед демонтажем балки та затягування на поверх після демонтажу за допомогою ручного тельфера (для запобіганню падінню вниз)</t>
  </si>
  <si>
    <t>Алмазна різка алмазним різаком (бетоноріз, електроріз діам 400мм) 2 вертикальні різи</t>
  </si>
  <si>
    <t>Вивезення сміття</t>
  </si>
  <si>
    <t>Вивезення сміття 10т</t>
  </si>
  <si>
    <t>ходка</t>
  </si>
  <si>
    <t>Всього</t>
  </si>
  <si>
    <t>грн</t>
  </si>
  <si>
    <t>Загальновиробничі витрати:</t>
  </si>
  <si>
    <t>Транспортно-заготівельні витрати:</t>
  </si>
  <si>
    <t>Всього по договірній ціні без ПДВ</t>
  </si>
  <si>
    <t xml:space="preserve"> ПДВ -20%</t>
  </si>
  <si>
    <t>Всього по договірній ціні з ПДВ</t>
  </si>
  <si>
    <t xml:space="preserve">Примітки:   </t>
  </si>
  <si>
    <t>Вартість робіт в договірній ціні включає:</t>
  </si>
  <si>
    <t>-всі витрати Підрядника на заробітну плату, загальновиробничі та адміністративні витрати, прибуток, вартість експлуатації і перебазування машин, механізмів та засобів малої механізації, інструмент, заготівельно-складські витрати на матеріали,обладнання і оснастки, вартість витратних, паливно-мастильних матеріалів, геодезичний супровід процесу виконання робіт та лаборатоні випробування; дрібні, допоміжні та супутні операції необхідні для виконання робіт.</t>
  </si>
  <si>
    <t>-вартість тисчасових мереж електро та водопостачання (від точки підключення)</t>
  </si>
  <si>
    <t>-засоби колективного захисту і заходи з охорони праці та техніки безпеки.</t>
  </si>
  <si>
    <t>-вартість та експлуатація захисних огороджувальних конструкцій та систем.</t>
  </si>
  <si>
    <t>-вивезення та утилізація будівельного сміття, утримання тимчасових доріг та прилеглої територии</t>
  </si>
  <si>
    <t>-вартість монтажу амортізації та/або оренди засобів підмащювання (підмостки, ріштування, драбини, тури тощо)</t>
  </si>
  <si>
    <t>-вартість робіт включає всі затрати підрядника: оплату праці(відряджувальні), прибуток, адміністративні та загальновиробничі витрати, податки, роботу механізмів, тимчасові будівлі та споруди, перенесення матеріалів до місця виконання робіт, прибирання та перенесення сміття, вартість витратних матеріалів,</t>
  </si>
  <si>
    <t>- вартість доставки матеріалів, опалубки та обладнання на об'єкт будівництва;</t>
  </si>
  <si>
    <t>- вартість застосування всіх машин та механізмів;</t>
  </si>
  <si>
    <t>- вартість забезпечення всіх робітників засобами індивідуального захисту;</t>
  </si>
  <si>
    <t>- вартість перебазування механізмів на об'єкт та з об'єкту;</t>
  </si>
  <si>
    <t>- вартість робіт та матеріалів включає догляд за бетоном в зимовий період (протиморозні добавки, прогрів та ін.) окремою позицією</t>
  </si>
  <si>
    <t>- витрати на заробітну плату робітників, ІТР, геодезичний супровід та ін.</t>
  </si>
  <si>
    <t>- витрати на механізми та спецтехніку;</t>
  </si>
  <si>
    <t>-затрати підрядника: оплату праці(відряджувальні), прибуток, адміністративні та загальновиробничі витрати, податки, роботу механізмів, тимчасові будівлі та споруди, перенесення матеріалів до місця виконання робіт, прибирання та перенесення сміття, вартість витратних матеріалів,</t>
  </si>
  <si>
    <t>- вартість виготовлення та монтажу старахувальної сітки на міжповерхових перекриттях;</t>
  </si>
  <si>
    <t>- вартість виготовлення та монтажу сигнально-страхувального огородження перепадів всіх висот згідно вимог ДСТУ та ДБН;</t>
  </si>
  <si>
    <t>- вартість заготівельно-складських витрат входить в вартість робіт;</t>
  </si>
  <si>
    <t>- вартість транспортних витрат входить в вартість матеріалів;</t>
  </si>
  <si>
    <t>- вартість вивезення та прибирання сміття;</t>
  </si>
  <si>
    <t xml:space="preserve">- використанням витратних матеріалів,  риштувань, спорядження, засобів індивідуального захисту, машин та механізмів,  розробкою та погодженням ПВР, підготовка та передача Замовнику виконавчої документації. </t>
  </si>
  <si>
    <t>- вартість робіт та метеріалів по влаштуванню технологічних відсічок та швів;</t>
  </si>
  <si>
    <t>- вартість підключення до точок підведення мереж водопостачання та електроживлення;</t>
  </si>
  <si>
    <t>- вартість виготовлення та монтажу пожежних щитів та матеріалів для дотримання вимого пожежної безпеки;</t>
  </si>
  <si>
    <t>- доставка (перенесення) матералів до місця укладки та подача на підмостки та риштування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</si>
</sst>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0.0%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</font>
    <font>
      <i/>
      <sz val="10"/>
      <name val="Arial"/>
      <family val="2"/>
      <charset val="204"/>
    </font>
    <font>
      <sz val="10"/>
      <name val="Arial"/>
      <family val="2"/>
      <charset val="204"/>
    </font>
    <font>
      <i/>
      <sz val="11"/>
      <name val="Calibri"/>
      <family val="2"/>
      <charset val="204"/>
    </font>
    <font>
      <i/>
      <sz val="10"/>
      <color rgb="FFFF0000"/>
      <name val="Calibri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b/>
      <sz val="10"/>
      <color theme="4" tint="-0.249977111117893"/>
      <name val="Arial"/>
      <family val="2"/>
      <charset val="204"/>
    </font>
    <font>
      <b/>
      <sz val="10"/>
      <color rgb="FF0070C0"/>
      <name val="Arial"/>
      <family val="2"/>
      <charset val="204"/>
    </font>
    <font>
      <sz val="10"/>
      <color rgb="FF0070C0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0"/>
      <color theme="4" tint="-0.249977111117893"/>
      <name val="Arial"/>
      <family val="2"/>
      <charset val="204"/>
    </font>
    <font>
      <sz val="14"/>
      <color theme="1"/>
      <name val="Times New Roman"/>
      <family val="1"/>
      <charset val="204"/>
    </font>
    <font>
      <i/>
      <sz val="11"/>
      <name val="Arial"/>
      <family val="2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i/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i/>
      <sz val="10"/>
      <color theme="8" tint="-0.249977111117893"/>
      <name val="Arial"/>
      <family val="2"/>
      <charset val="204"/>
    </font>
    <font>
      <sz val="10"/>
      <color theme="8" tint="-0.249977111117893"/>
      <name val="Arial"/>
      <family val="2"/>
      <charset val="204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31" fillId="0" borderId="0"/>
    <xf numFmtId="0" fontId="1" fillId="0" borderId="0" applyFont="0" applyFill="0" applyBorder="0" applyAlignment="0" applyProtection="0"/>
  </cellStyleXfs>
  <cellXfs count="167">
    <xf numFmtId="0" fontId="0" fillId="0" borderId="0" xfId="0"/>
    <xf numFmtId="0" fontId="2" fillId="0" borderId="0" xfId="2"/>
    <xf numFmtId="0" fontId="5" fillId="0" borderId="0" xfId="2" applyFont="1"/>
    <xf numFmtId="164" fontId="2" fillId="0" borderId="0" xfId="1" applyFont="1"/>
    <xf numFmtId="0" fontId="6" fillId="0" borderId="0" xfId="2" applyFont="1" applyAlignment="1">
      <alignment vertical="center" wrapText="1"/>
    </xf>
    <xf numFmtId="0" fontId="7" fillId="0" borderId="0" xfId="2" applyFont="1" applyAlignment="1">
      <alignment horizontal="left" vertical="center"/>
    </xf>
    <xf numFmtId="0" fontId="8" fillId="0" borderId="0" xfId="2" applyFont="1" applyAlignment="1">
      <alignment horizontal="right"/>
    </xf>
    <xf numFmtId="14" fontId="9" fillId="0" borderId="0" xfId="2" applyNumberFormat="1" applyFont="1"/>
    <xf numFmtId="0" fontId="10" fillId="0" borderId="8" xfId="2" applyFont="1" applyBorder="1" applyAlignment="1">
      <alignment horizontal="center" vertical="center" wrapText="1"/>
    </xf>
    <xf numFmtId="0" fontId="11" fillId="0" borderId="8" xfId="2" applyFont="1" applyBorder="1" applyAlignment="1">
      <alignment horizontal="right" vertical="center" wrapText="1"/>
    </xf>
    <xf numFmtId="0" fontId="7" fillId="0" borderId="10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 wrapText="1"/>
    </xf>
    <xf numFmtId="0" fontId="7" fillId="0" borderId="8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right" vertical="center" wrapText="1"/>
    </xf>
    <xf numFmtId="0" fontId="7" fillId="0" borderId="11" xfId="2" applyFont="1" applyBorder="1" applyAlignment="1">
      <alignment horizontal="center" vertical="center" wrapText="1"/>
    </xf>
    <xf numFmtId="0" fontId="10" fillId="2" borderId="10" xfId="2" applyFont="1" applyFill="1" applyBorder="1" applyAlignment="1">
      <alignment horizontal="center" vertical="center"/>
    </xf>
    <xf numFmtId="0" fontId="10" fillId="2" borderId="8" xfId="2" applyFont="1" applyFill="1" applyBorder="1" applyAlignment="1">
      <alignment horizontal="center" vertical="center" wrapText="1"/>
    </xf>
    <xf numFmtId="0" fontId="10" fillId="2" borderId="8" xfId="2" applyFont="1" applyFill="1" applyBorder="1" applyAlignment="1">
      <alignment horizontal="left" vertical="center" wrapText="1"/>
    </xf>
    <xf numFmtId="0" fontId="10" fillId="2" borderId="8" xfId="2" applyFont="1" applyFill="1" applyBorder="1" applyAlignment="1">
      <alignment horizontal="center" vertical="center"/>
    </xf>
    <xf numFmtId="0" fontId="11" fillId="2" borderId="8" xfId="2" applyFont="1" applyFill="1" applyBorder="1" applyAlignment="1">
      <alignment horizontal="right" vertical="center" wrapText="1"/>
    </xf>
    <xf numFmtId="0" fontId="10" fillId="2" borderId="11" xfId="2" applyFont="1" applyFill="1" applyBorder="1" applyAlignment="1">
      <alignment horizontal="center" vertical="center" wrapText="1"/>
    </xf>
    <xf numFmtId="0" fontId="10" fillId="0" borderId="10" xfId="2" applyFont="1" applyBorder="1" applyAlignment="1">
      <alignment horizontal="center" vertical="center"/>
    </xf>
    <xf numFmtId="0" fontId="10" fillId="0" borderId="8" xfId="2" applyFont="1" applyBorder="1" applyAlignment="1">
      <alignment horizontal="center" vertical="center"/>
    </xf>
    <xf numFmtId="0" fontId="10" fillId="0" borderId="8" xfId="2" applyFont="1" applyBorder="1" applyAlignment="1">
      <alignment horizontal="left" vertical="center" wrapText="1"/>
    </xf>
    <xf numFmtId="4" fontId="10" fillId="0" borderId="8" xfId="2" applyNumberFormat="1" applyFont="1" applyBorder="1" applyAlignment="1">
      <alignment horizontal="center" vertical="center" wrapText="1"/>
    </xf>
    <xf numFmtId="4" fontId="11" fillId="0" borderId="8" xfId="2" applyNumberFormat="1" applyFont="1" applyBorder="1" applyAlignment="1">
      <alignment horizontal="right" vertical="center" wrapText="1"/>
    </xf>
    <xf numFmtId="4" fontId="10" fillId="0" borderId="11" xfId="2" applyNumberFormat="1" applyFont="1" applyBorder="1" applyAlignment="1">
      <alignment horizontal="center" vertical="center" wrapText="1"/>
    </xf>
    <xf numFmtId="0" fontId="10" fillId="3" borderId="10" xfId="2" applyFont="1" applyFill="1" applyBorder="1" applyAlignment="1">
      <alignment horizontal="center" vertical="center"/>
    </xf>
    <xf numFmtId="0" fontId="10" fillId="3" borderId="8" xfId="2" applyFont="1" applyFill="1" applyBorder="1" applyAlignment="1">
      <alignment horizontal="left" vertical="center" wrapText="1"/>
    </xf>
    <xf numFmtId="2" fontId="10" fillId="3" borderId="8" xfId="2" applyNumberFormat="1" applyFont="1" applyFill="1" applyBorder="1" applyAlignment="1">
      <alignment horizontal="center" vertical="center" wrapText="1"/>
    </xf>
    <xf numFmtId="4" fontId="13" fillId="3" borderId="8" xfId="2" applyNumberFormat="1" applyFont="1" applyFill="1" applyBorder="1" applyAlignment="1">
      <alignment horizontal="center" vertical="center" wrapText="1"/>
    </xf>
    <xf numFmtId="4" fontId="14" fillId="3" borderId="8" xfId="2" applyNumberFormat="1" applyFont="1" applyFill="1" applyBorder="1" applyAlignment="1">
      <alignment horizontal="center" vertical="center" wrapText="1"/>
    </xf>
    <xf numFmtId="4" fontId="6" fillId="3" borderId="8" xfId="2" applyNumberFormat="1" applyFont="1" applyFill="1" applyBorder="1" applyAlignment="1">
      <alignment horizontal="right" vertical="center" wrapText="1"/>
    </xf>
    <xf numFmtId="4" fontId="14" fillId="3" borderId="11" xfId="2" applyNumberFormat="1" applyFont="1" applyFill="1" applyBorder="1" applyAlignment="1">
      <alignment horizontal="center" vertical="center" wrapText="1"/>
    </xf>
    <xf numFmtId="2" fontId="10" fillId="0" borderId="8" xfId="2" applyNumberFormat="1" applyFont="1" applyBorder="1" applyAlignment="1">
      <alignment horizontal="center" vertical="center" wrapText="1"/>
    </xf>
    <xf numFmtId="4" fontId="7" fillId="0" borderId="8" xfId="2" applyNumberFormat="1" applyFont="1" applyBorder="1" applyAlignment="1">
      <alignment horizontal="center" vertical="center" wrapText="1"/>
    </xf>
    <xf numFmtId="4" fontId="14" fillId="0" borderId="8" xfId="2" applyNumberFormat="1" applyFont="1" applyBorder="1" applyAlignment="1">
      <alignment horizontal="center" vertical="center" wrapText="1"/>
    </xf>
    <xf numFmtId="4" fontId="6" fillId="0" borderId="8" xfId="2" applyNumberFormat="1" applyFont="1" applyBorder="1" applyAlignment="1">
      <alignment horizontal="right" vertical="center" wrapText="1"/>
    </xf>
    <xf numFmtId="4" fontId="15" fillId="0" borderId="8" xfId="2" applyNumberFormat="1" applyFont="1" applyBorder="1" applyAlignment="1">
      <alignment horizontal="center" vertical="center" wrapText="1"/>
    </xf>
    <xf numFmtId="0" fontId="16" fillId="0" borderId="0" xfId="2" applyFont="1" applyAlignment="1">
      <alignment vertical="center"/>
    </xf>
    <xf numFmtId="164" fontId="2" fillId="0" borderId="0" xfId="1" applyFont="1" applyFill="1"/>
    <xf numFmtId="0" fontId="7" fillId="0" borderId="12" xfId="2" applyFont="1" applyBorder="1" applyAlignment="1">
      <alignment horizontal="center" vertical="center"/>
    </xf>
    <xf numFmtId="0" fontId="7" fillId="0" borderId="13" xfId="2" applyFont="1" applyBorder="1" applyAlignment="1">
      <alignment horizontal="left" vertical="center" wrapText="1"/>
    </xf>
    <xf numFmtId="0" fontId="7" fillId="0" borderId="13" xfId="2" applyFont="1" applyBorder="1" applyAlignment="1">
      <alignment horizontal="center" vertical="center" wrapText="1"/>
    </xf>
    <xf numFmtId="2" fontId="7" fillId="0" borderId="13" xfId="2" applyNumberFormat="1" applyFont="1" applyBorder="1" applyAlignment="1">
      <alignment horizontal="center" vertical="center" wrapText="1"/>
    </xf>
    <xf numFmtId="0" fontId="7" fillId="0" borderId="14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center" vertical="center" wrapText="1"/>
    </xf>
    <xf numFmtId="2" fontId="7" fillId="0" borderId="8" xfId="2" applyNumberFormat="1" applyFont="1" applyBorder="1" applyAlignment="1">
      <alignment horizontal="center" vertical="center" wrapText="1"/>
    </xf>
    <xf numFmtId="0" fontId="10" fillId="3" borderId="8" xfId="2" applyFont="1" applyFill="1" applyBorder="1" applyAlignment="1">
      <alignment horizontal="center" vertical="center" wrapText="1"/>
    </xf>
    <xf numFmtId="4" fontId="17" fillId="0" borderId="8" xfId="2" applyNumberFormat="1" applyFont="1" applyBorder="1" applyAlignment="1">
      <alignment horizontal="center" vertical="center" wrapText="1"/>
    </xf>
    <xf numFmtId="0" fontId="16" fillId="0" borderId="0" xfId="2" applyFont="1"/>
    <xf numFmtId="4" fontId="10" fillId="3" borderId="8" xfId="2" applyNumberFormat="1" applyFont="1" applyFill="1" applyBorder="1" applyAlignment="1">
      <alignment horizontal="center" vertical="center" wrapText="1"/>
    </xf>
    <xf numFmtId="4" fontId="7" fillId="0" borderId="11" xfId="2" applyNumberFormat="1" applyFont="1" applyBorder="1" applyAlignment="1">
      <alignment horizontal="center" vertical="center" wrapText="1"/>
    </xf>
    <xf numFmtId="4" fontId="17" fillId="0" borderId="13" xfId="2" applyNumberFormat="1" applyFont="1" applyBorder="1" applyAlignment="1">
      <alignment horizontal="center" vertical="center" wrapText="1"/>
    </xf>
    <xf numFmtId="4" fontId="15" fillId="0" borderId="13" xfId="2" applyNumberFormat="1" applyFont="1" applyBorder="1" applyAlignment="1">
      <alignment horizontal="center" vertical="center" wrapText="1"/>
    </xf>
    <xf numFmtId="4" fontId="6" fillId="0" borderId="13" xfId="2" applyNumberFormat="1" applyFont="1" applyBorder="1" applyAlignment="1">
      <alignment horizontal="right" vertical="center" wrapText="1"/>
    </xf>
    <xf numFmtId="0" fontId="7" fillId="0" borderId="16" xfId="2" applyFont="1" applyBorder="1" applyAlignment="1">
      <alignment horizontal="center" vertical="center"/>
    </xf>
    <xf numFmtId="2" fontId="7" fillId="0" borderId="14" xfId="2" applyNumberFormat="1" applyFont="1" applyBorder="1" applyAlignment="1">
      <alignment horizontal="center" vertical="center" wrapText="1"/>
    </xf>
    <xf numFmtId="4" fontId="15" fillId="0" borderId="14" xfId="2" applyNumberFormat="1" applyFont="1" applyBorder="1" applyAlignment="1">
      <alignment horizontal="center" vertical="center" wrapText="1"/>
    </xf>
    <xf numFmtId="4" fontId="6" fillId="0" borderId="14" xfId="2" applyNumberFormat="1" applyFont="1" applyBorder="1" applyAlignment="1">
      <alignment horizontal="right" vertical="center" wrapText="1"/>
    </xf>
    <xf numFmtId="0" fontId="7" fillId="0" borderId="18" xfId="2" applyFont="1" applyBorder="1" applyAlignment="1">
      <alignment horizontal="left" vertical="center" wrapText="1"/>
    </xf>
    <xf numFmtId="0" fontId="7" fillId="0" borderId="18" xfId="2" applyFont="1" applyBorder="1" applyAlignment="1">
      <alignment horizontal="center" vertical="center" wrapText="1"/>
    </xf>
    <xf numFmtId="0" fontId="7" fillId="0" borderId="7" xfId="2" applyFont="1" applyBorder="1" applyAlignment="1">
      <alignment horizontal="left" vertical="center" wrapText="1"/>
    </xf>
    <xf numFmtId="2" fontId="7" fillId="0" borderId="7" xfId="2" applyNumberFormat="1" applyFont="1" applyBorder="1" applyAlignment="1">
      <alignment horizontal="center" vertical="center" wrapText="1"/>
    </xf>
    <xf numFmtId="4" fontId="7" fillId="0" borderId="7" xfId="2" applyNumberFormat="1" applyFont="1" applyBorder="1" applyAlignment="1">
      <alignment horizontal="center" vertical="center" wrapText="1"/>
    </xf>
    <xf numFmtId="4" fontId="6" fillId="0" borderId="7" xfId="2" applyNumberFormat="1" applyFont="1" applyBorder="1" applyAlignment="1">
      <alignment horizontal="right" vertical="center" wrapText="1"/>
    </xf>
    <xf numFmtId="4" fontId="7" fillId="0" borderId="9" xfId="2" applyNumberFormat="1" applyFont="1" applyBorder="1" applyAlignment="1">
      <alignment horizontal="center" vertical="center" wrapText="1"/>
    </xf>
    <xf numFmtId="0" fontId="7" fillId="0" borderId="19" xfId="2" applyFont="1" applyBorder="1" applyAlignment="1">
      <alignment horizontal="left" vertical="center" wrapText="1"/>
    </xf>
    <xf numFmtId="0" fontId="7" fillId="0" borderId="19" xfId="2" applyFont="1" applyBorder="1" applyAlignment="1">
      <alignment horizontal="center" vertical="center" wrapText="1"/>
    </xf>
    <xf numFmtId="4" fontId="7" fillId="0" borderId="13" xfId="2" applyNumberFormat="1" applyFont="1" applyBorder="1" applyAlignment="1">
      <alignment horizontal="center" vertical="center" wrapText="1"/>
    </xf>
    <xf numFmtId="4" fontId="7" fillId="0" borderId="15" xfId="2" applyNumberFormat="1" applyFont="1" applyBorder="1" applyAlignment="1">
      <alignment horizontal="center" vertical="center" wrapText="1"/>
    </xf>
    <xf numFmtId="0" fontId="10" fillId="3" borderId="10" xfId="2" applyFont="1" applyFill="1" applyBorder="1" applyAlignment="1">
      <alignment horizontal="left" vertical="center" wrapText="1"/>
    </xf>
    <xf numFmtId="0" fontId="10" fillId="3" borderId="11" xfId="2" applyFont="1" applyFill="1" applyBorder="1" applyAlignment="1">
      <alignment horizontal="left" vertical="center" wrapText="1"/>
    </xf>
    <xf numFmtId="0" fontId="7" fillId="0" borderId="20" xfId="2" applyFont="1" applyBorder="1" applyAlignment="1">
      <alignment horizontal="center" vertical="center"/>
    </xf>
    <xf numFmtId="2" fontId="7" fillId="0" borderId="19" xfId="2" applyNumberFormat="1" applyFont="1" applyBorder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10" fillId="0" borderId="16" xfId="2" applyFont="1" applyBorder="1" applyAlignment="1">
      <alignment horizontal="center" vertical="center"/>
    </xf>
    <xf numFmtId="0" fontId="10" fillId="0" borderId="14" xfId="2" applyFont="1" applyBorder="1" applyAlignment="1">
      <alignment horizontal="right" vertical="center" wrapText="1"/>
    </xf>
    <xf numFmtId="0" fontId="10" fillId="0" borderId="14" xfId="2" applyFont="1" applyBorder="1" applyAlignment="1">
      <alignment horizontal="center" vertical="center"/>
    </xf>
    <xf numFmtId="0" fontId="10" fillId="0" borderId="14" xfId="2" applyFont="1" applyBorder="1" applyAlignment="1">
      <alignment horizontal="left" vertical="center"/>
    </xf>
    <xf numFmtId="4" fontId="10" fillId="0" borderId="14" xfId="2" applyNumberFormat="1" applyFont="1" applyBorder="1" applyAlignment="1">
      <alignment horizontal="right" vertical="center" wrapText="1"/>
    </xf>
    <xf numFmtId="4" fontId="11" fillId="0" borderId="14" xfId="2" applyNumberFormat="1" applyFont="1" applyBorder="1" applyAlignment="1">
      <alignment horizontal="right" vertical="center"/>
    </xf>
    <xf numFmtId="4" fontId="11" fillId="0" borderId="14" xfId="2" applyNumberFormat="1" applyFont="1" applyBorder="1" applyAlignment="1">
      <alignment horizontal="right" vertical="center" wrapText="1"/>
    </xf>
    <xf numFmtId="4" fontId="11" fillId="0" borderId="17" xfId="2" applyNumberFormat="1" applyFont="1" applyBorder="1" applyAlignment="1">
      <alignment horizontal="right" vertical="center" wrapText="1"/>
    </xf>
    <xf numFmtId="0" fontId="10" fillId="0" borderId="6" xfId="2" applyFont="1" applyBorder="1" applyAlignment="1">
      <alignment horizontal="center" vertical="center"/>
    </xf>
    <xf numFmtId="0" fontId="10" fillId="0" borderId="7" xfId="2" applyFont="1" applyBorder="1" applyAlignment="1">
      <alignment horizontal="left" vertical="center" wrapText="1"/>
    </xf>
    <xf numFmtId="0" fontId="10" fillId="0" borderId="7" xfId="2" applyFont="1" applyBorder="1" applyAlignment="1">
      <alignment horizontal="center" vertical="center"/>
    </xf>
    <xf numFmtId="0" fontId="10" fillId="0" borderId="7" xfId="2" applyFont="1" applyBorder="1" applyAlignment="1">
      <alignment horizontal="left" vertical="center"/>
    </xf>
    <xf numFmtId="165" fontId="10" fillId="0" borderId="18" xfId="4" applyNumberFormat="1" applyFont="1" applyBorder="1" applyAlignment="1">
      <alignment horizontal="center" vertical="center"/>
    </xf>
    <xf numFmtId="4" fontId="10" fillId="0" borderId="7" xfId="2" applyNumberFormat="1" applyFont="1" applyBorder="1" applyAlignment="1">
      <alignment horizontal="center" vertical="center" wrapText="1"/>
    </xf>
    <xf numFmtId="4" fontId="11" fillId="0" borderId="7" xfId="2" applyNumberFormat="1" applyFont="1" applyBorder="1" applyAlignment="1">
      <alignment horizontal="right" vertical="center"/>
    </xf>
    <xf numFmtId="4" fontId="10" fillId="0" borderId="9" xfId="2" applyNumberFormat="1" applyFont="1" applyBorder="1" applyAlignment="1">
      <alignment horizontal="right" vertical="center" wrapText="1"/>
    </xf>
    <xf numFmtId="0" fontId="18" fillId="0" borderId="0" xfId="5" applyFont="1" applyAlignment="1">
      <alignment vertical="center"/>
    </xf>
    <xf numFmtId="0" fontId="10" fillId="0" borderId="8" xfId="2" applyFont="1" applyBorder="1" applyAlignment="1">
      <alignment wrapText="1"/>
    </xf>
    <xf numFmtId="0" fontId="10" fillId="0" borderId="8" xfId="2" applyFont="1" applyBorder="1" applyAlignment="1">
      <alignment horizontal="left" vertical="center"/>
    </xf>
    <xf numFmtId="9" fontId="10" fillId="0" borderId="14" xfId="4" applyFont="1" applyBorder="1" applyAlignment="1">
      <alignment horizontal="center" vertical="center"/>
    </xf>
    <xf numFmtId="4" fontId="10" fillId="0" borderId="8" xfId="2" applyNumberFormat="1" applyFont="1" applyBorder="1" applyAlignment="1">
      <alignment horizontal="right" vertical="center" wrapText="1"/>
    </xf>
    <xf numFmtId="4" fontId="11" fillId="0" borderId="8" xfId="2" applyNumberFormat="1" applyFont="1" applyBorder="1" applyAlignment="1">
      <alignment horizontal="right" vertical="center"/>
    </xf>
    <xf numFmtId="4" fontId="10" fillId="0" borderId="11" xfId="2" applyNumberFormat="1" applyFont="1" applyBorder="1" applyAlignment="1">
      <alignment horizontal="right" vertical="center" wrapText="1"/>
    </xf>
    <xf numFmtId="0" fontId="7" fillId="0" borderId="8" xfId="2" applyFont="1" applyBorder="1" applyAlignment="1">
      <alignment horizontal="right" vertical="center"/>
    </xf>
    <xf numFmtId="0" fontId="7" fillId="0" borderId="8" xfId="2" applyFont="1" applyBorder="1" applyAlignment="1">
      <alignment horizontal="left" vertical="center"/>
    </xf>
    <xf numFmtId="4" fontId="6" fillId="0" borderId="8" xfId="2" applyNumberFormat="1" applyFont="1" applyBorder="1" applyAlignment="1">
      <alignment horizontal="right" vertical="center"/>
    </xf>
    <xf numFmtId="4" fontId="7" fillId="0" borderId="11" xfId="2" applyNumberFormat="1" applyFont="1" applyBorder="1" applyAlignment="1">
      <alignment horizontal="right" vertical="center"/>
    </xf>
    <xf numFmtId="4" fontId="7" fillId="0" borderId="8" xfId="2" applyNumberFormat="1" applyFont="1" applyBorder="1" applyAlignment="1">
      <alignment horizontal="right" vertical="center"/>
    </xf>
    <xf numFmtId="0" fontId="3" fillId="0" borderId="21" xfId="2" applyFont="1" applyBorder="1" applyAlignment="1">
      <alignment horizontal="center" vertical="center"/>
    </xf>
    <xf numFmtId="0" fontId="3" fillId="0" borderId="22" xfId="2" applyFont="1" applyBorder="1" applyAlignment="1">
      <alignment horizontal="right" vertical="center"/>
    </xf>
    <xf numFmtId="0" fontId="3" fillId="0" borderId="22" xfId="2" applyFont="1" applyBorder="1" applyAlignment="1">
      <alignment horizontal="center" vertical="center"/>
    </xf>
    <xf numFmtId="0" fontId="10" fillId="0" borderId="22" xfId="2" applyFont="1" applyBorder="1" applyAlignment="1">
      <alignment horizontal="left" vertical="center"/>
    </xf>
    <xf numFmtId="4" fontId="3" fillId="0" borderId="22" xfId="2" applyNumberFormat="1" applyFont="1" applyBorder="1" applyAlignment="1">
      <alignment horizontal="right" vertical="center"/>
    </xf>
    <xf numFmtId="4" fontId="19" fillId="0" borderId="22" xfId="2" applyNumberFormat="1" applyFont="1" applyBorder="1" applyAlignment="1">
      <alignment horizontal="right" vertical="center"/>
    </xf>
    <xf numFmtId="4" fontId="10" fillId="0" borderId="23" xfId="2" applyNumberFormat="1" applyFont="1" applyBorder="1" applyAlignment="1">
      <alignment horizontal="right" vertical="center"/>
    </xf>
    <xf numFmtId="1" fontId="20" fillId="0" borderId="0" xfId="5" applyNumberFormat="1" applyFont="1" applyAlignment="1">
      <alignment vertical="center" wrapText="1"/>
    </xf>
    <xf numFmtId="0" fontId="21" fillId="0" borderId="0" xfId="5" applyFont="1" applyAlignment="1">
      <alignment vertical="center"/>
    </xf>
    <xf numFmtId="0" fontId="7" fillId="0" borderId="0" xfId="5" applyFont="1" applyAlignment="1">
      <alignment horizontal="left" vertical="center"/>
    </xf>
    <xf numFmtId="2" fontId="21" fillId="0" borderId="0" xfId="5" applyNumberFormat="1" applyFont="1" applyAlignment="1">
      <alignment vertical="center"/>
    </xf>
    <xf numFmtId="0" fontId="22" fillId="0" borderId="0" xfId="5" applyFont="1" applyAlignment="1">
      <alignment horizontal="right" vertical="center"/>
    </xf>
    <xf numFmtId="0" fontId="2" fillId="0" borderId="0" xfId="2" applyAlignment="1">
      <alignment horizontal="center"/>
    </xf>
    <xf numFmtId="0" fontId="23" fillId="0" borderId="0" xfId="2" applyFont="1" applyAlignment="1">
      <alignment horizontal="right"/>
    </xf>
    <xf numFmtId="1" fontId="24" fillId="0" borderId="0" xfId="6" applyNumberFormat="1" applyFont="1" applyAlignment="1">
      <alignment horizontal="left" vertical="center"/>
    </xf>
    <xf numFmtId="4" fontId="24" fillId="0" borderId="0" xfId="6" applyNumberFormat="1" applyFont="1" applyAlignment="1">
      <alignment horizontal="left" vertical="center"/>
    </xf>
    <xf numFmtId="4" fontId="10" fillId="0" borderId="0" xfId="6" applyNumberFormat="1" applyFont="1" applyAlignment="1">
      <alignment horizontal="left" vertical="center"/>
    </xf>
    <xf numFmtId="4" fontId="25" fillId="0" borderId="0" xfId="6" applyNumberFormat="1" applyFont="1" applyAlignment="1">
      <alignment horizontal="right" vertical="center"/>
    </xf>
    <xf numFmtId="1" fontId="26" fillId="0" borderId="0" xfId="6" quotePrefix="1" applyNumberFormat="1" applyFont="1" applyAlignment="1">
      <alignment horizontal="left" vertical="center" wrapText="1"/>
    </xf>
    <xf numFmtId="0" fontId="27" fillId="0" borderId="0" xfId="6" applyFont="1" applyAlignment="1">
      <alignment horizontal="left" vertical="center" wrapText="1"/>
    </xf>
    <xf numFmtId="1" fontId="26" fillId="0" borderId="0" xfId="6" applyNumberFormat="1" applyFont="1" applyAlignment="1">
      <alignment horizontal="left" vertical="center" wrapText="1"/>
    </xf>
    <xf numFmtId="49" fontId="26" fillId="0" borderId="0" xfId="6" applyNumberFormat="1" applyFont="1" applyAlignment="1">
      <alignment horizontal="left" vertical="center"/>
    </xf>
    <xf numFmtId="49" fontId="6" fillId="0" borderId="0" xfId="6" applyNumberFormat="1" applyFont="1" applyAlignment="1">
      <alignment horizontal="left" vertical="center"/>
    </xf>
    <xf numFmtId="1" fontId="26" fillId="0" borderId="0" xfId="6" applyNumberFormat="1" applyFont="1" applyAlignment="1">
      <alignment horizontal="right" vertical="center" wrapText="1"/>
    </xf>
    <xf numFmtId="0" fontId="10" fillId="0" borderId="8" xfId="2" applyFont="1" applyBorder="1" applyAlignment="1">
      <alignment horizontal="right" vertical="center"/>
    </xf>
    <xf numFmtId="4" fontId="10" fillId="0" borderId="11" xfId="2" applyNumberFormat="1" applyFont="1" applyBorder="1" applyAlignment="1">
      <alignment horizontal="right" vertical="center"/>
    </xf>
    <xf numFmtId="0" fontId="28" fillId="0" borderId="0" xfId="2" applyFont="1"/>
    <xf numFmtId="4" fontId="7" fillId="0" borderId="19" xfId="2" applyNumberFormat="1" applyFont="1" applyBorder="1" applyAlignment="1">
      <alignment horizontal="center" vertical="center" wrapText="1"/>
    </xf>
    <xf numFmtId="0" fontId="20" fillId="0" borderId="0" xfId="5" applyFont="1" applyAlignment="1">
      <alignment horizontal="right" vertical="center"/>
    </xf>
    <xf numFmtId="4" fontId="29" fillId="0" borderId="8" xfId="2" applyNumberFormat="1" applyFont="1" applyBorder="1" applyAlignment="1">
      <alignment horizontal="right" vertical="center" wrapText="1"/>
    </xf>
    <xf numFmtId="4" fontId="30" fillId="0" borderId="8" xfId="2" applyNumberFormat="1" applyFont="1" applyBorder="1" applyAlignment="1">
      <alignment horizontal="center" vertical="center" wrapText="1"/>
    </xf>
    <xf numFmtId="4" fontId="29" fillId="0" borderId="13" xfId="2" applyNumberFormat="1" applyFont="1" applyBorder="1" applyAlignment="1">
      <alignment horizontal="right" vertical="center" wrapText="1"/>
    </xf>
    <xf numFmtId="4" fontId="30" fillId="0" borderId="13" xfId="2" applyNumberFormat="1" applyFont="1" applyBorder="1" applyAlignment="1">
      <alignment horizontal="center" vertical="center" wrapText="1"/>
    </xf>
    <xf numFmtId="4" fontId="29" fillId="0" borderId="19" xfId="2" applyNumberFormat="1" applyFont="1" applyBorder="1" applyAlignment="1">
      <alignment horizontal="right" vertical="center" wrapText="1"/>
    </xf>
    <xf numFmtId="4" fontId="30" fillId="0" borderId="19" xfId="2" applyNumberFormat="1" applyFont="1" applyBorder="1" applyAlignment="1">
      <alignment horizontal="center" vertical="center" wrapText="1"/>
    </xf>
    <xf numFmtId="4" fontId="10" fillId="0" borderId="14" xfId="2" applyNumberFormat="1" applyFont="1" applyBorder="1" applyAlignment="1">
      <alignment horizontal="center" vertical="center" wrapText="1"/>
    </xf>
    <xf numFmtId="4" fontId="10" fillId="3" borderId="11" xfId="2" applyNumberFormat="1" applyFont="1" applyFill="1" applyBorder="1" applyAlignment="1">
      <alignment horizontal="center" vertical="center" wrapText="1"/>
    </xf>
    <xf numFmtId="4" fontId="7" fillId="0" borderId="17" xfId="2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5" fillId="0" borderId="0" xfId="2" applyFont="1" applyAlignment="1"/>
    <xf numFmtId="1" fontId="26" fillId="0" borderId="0" xfId="6" quotePrefix="1" applyNumberFormat="1" applyFont="1" applyAlignment="1">
      <alignment horizontal="left" vertical="center" wrapText="1"/>
    </xf>
    <xf numFmtId="1" fontId="26" fillId="0" borderId="0" xfId="6" applyNumberFormat="1" applyFont="1" applyAlignment="1">
      <alignment horizontal="left" vertical="center" wrapText="1"/>
    </xf>
    <xf numFmtId="0" fontId="6" fillId="0" borderId="0" xfId="2" applyFont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5" fillId="0" borderId="7" xfId="2" applyFont="1" applyBorder="1" applyAlignment="1"/>
    <xf numFmtId="0" fontId="10" fillId="0" borderId="2" xfId="2" applyFont="1" applyBorder="1" applyAlignment="1">
      <alignment horizontal="center" vertical="center" wrapText="1"/>
    </xf>
    <xf numFmtId="0" fontId="10" fillId="0" borderId="7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5" fillId="0" borderId="4" xfId="2" applyFont="1" applyBorder="1" applyAlignment="1"/>
    <xf numFmtId="0" fontId="11" fillId="0" borderId="3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/>
    </xf>
    <xf numFmtId="0" fontId="10" fillId="0" borderId="5" xfId="2" applyFont="1" applyBorder="1" applyAlignment="1">
      <alignment horizontal="center" vertical="center" wrapText="1"/>
    </xf>
    <xf numFmtId="0" fontId="5" fillId="0" borderId="9" xfId="2" applyFont="1" applyBorder="1" applyAlignment="1"/>
    <xf numFmtId="1" fontId="24" fillId="0" borderId="0" xfId="6" applyNumberFormat="1" applyFont="1" applyAlignment="1">
      <alignment horizontal="left" vertical="center" wrapText="1"/>
    </xf>
    <xf numFmtId="0" fontId="24" fillId="0" borderId="0" xfId="6" applyFont="1" applyAlignment="1">
      <alignment horizontal="left" vertical="center"/>
    </xf>
    <xf numFmtId="0" fontId="27" fillId="0" borderId="0" xfId="6" applyFont="1" applyAlignment="1">
      <alignment horizontal="left" vertical="center"/>
    </xf>
    <xf numFmtId="0" fontId="26" fillId="0" borderId="0" xfId="6" applyFont="1" applyAlignment="1">
      <alignment horizontal="left" vertical="center"/>
    </xf>
    <xf numFmtId="49" fontId="26" fillId="0" borderId="0" xfId="6" applyNumberFormat="1" applyFont="1" applyAlignment="1">
      <alignment horizontal="left" vertical="top" wrapText="1"/>
    </xf>
    <xf numFmtId="49" fontId="26" fillId="0" borderId="0" xfId="6" applyNumberFormat="1" applyFont="1" applyAlignment="1">
      <alignment horizontal="left" vertical="center" wrapText="1"/>
    </xf>
    <xf numFmtId="49" fontId="26" fillId="0" borderId="0" xfId="6" applyNumberFormat="1" applyFont="1" applyAlignment="1">
      <alignment horizontal="left" vertical="center"/>
    </xf>
  </cellXfs>
  <cellStyles count="11">
    <cellStyle name="Звичайний 2" xfId="3"/>
    <cellStyle name="Звичайний 3" xfId="6"/>
    <cellStyle name="Обычный" xfId="0" builtinId="0"/>
    <cellStyle name="Обычный 2" xfId="5"/>
    <cellStyle name="Обычный 2 10" xfId="7"/>
    <cellStyle name="Обычный 2 2 2 2" xfId="9"/>
    <cellStyle name="Обычный 2 3" xfId="8"/>
    <cellStyle name="Обычный 3 3" xfId="2"/>
    <cellStyle name="Процентный 2" xfId="4"/>
    <cellStyle name="Финансовый" xfId="1" builtinId="3"/>
    <cellStyle name="Финансовый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customXml" Target="../customXml/item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AppData/Local/Temp/!!!%20&#1055;&#1056;&#1054;&#1062;&#1045;&#1053;&#1058;&#1054;&#1042;&#1040;&#1053;&#1048;&#1045;_&#1055;&#1041;&#1060;_&#1042;&#1086;&#1089;&#1082;&#1088;&#1077;&#1089;&#1077;&#1085;&#1089;&#1082;&#1072;&#1103;,7_&#1044;&#1086;&#1084;7-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STL/&#1055;&#1041;&#1060;%20&#1043;&#1088;&#1091;&#1087;/7.%20Svitlopark/&#1055;&#1086;&#1075;&#1086;&#1076;&#1078;&#1077;&#1085;&#1085;&#1103;/&#1055;&#1086;&#1082;&#1088;&#1110;&#1074;&#1083;&#1103;/&#1058;&#1054;&#1042;%20&#1055;&#1041;&#1060;%20&#1043;&#1056;&#1059;&#1055;_&#1044;&#1062;_2%20848%20243,91%20&#1075;&#1088;&#1085;_10.06.2019_&#1082;&#1088;&#1086;&#1074;&#1083;&#1103;%20&#1076;.3_SvitloPark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eonora/Downloads/STL/&#1055;&#1041;&#1060;%20&#1043;&#1088;&#1091;&#1087;/4.%20&#1044;&#1043;&#1058;5/&#1040;&#1042;&#1056;%20&#1044;&#1043;070317/&#1040;&#1042;&#1056;%203_08.2017_&#1044;&#1043;0703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knysh/AppData/Local/Temp/&#1074;&#1091;&#1083;.&#1042;&#1086;&#1089;&#1082;&#1088;&#1077;&#1089;&#1077;&#1085;&#1089;&#1100;&#1082;&#1072;%207,%20&#1073;&#1091;&#1076;.1%20-%20&#1074;&#1085;&#1091;&#1090;&#1088;&#1110;&#1096;&#1085;&#1110;%20&#1110;&#1085;&#1078;.&#1089;&#1080;&#1089;&#1090;&#1077;&#1084;&#1080;%20-%20&#1079;&#1074;&#1077;&#1076;&#1077;&#1085;&#1072;%20&#1087;&#1088;&#1086;&#1087;&#1086;&#1079;&#1080;&#1094;&#1110;&#1103;%20&#1058;&#1056;&#1045;&#1050;&#1057;_&#10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devinua-my.sharepoint.com/ig-fs02/Users/Admin/AppData/Local/Temp/!!!%20&#1055;&#1056;&#1054;&#1062;&#1045;&#1053;&#1058;&#1054;&#1042;&#1040;&#1053;&#1048;&#1045;_&#1055;&#1041;&#1060;_&#1042;&#1086;&#1089;&#1082;&#1088;&#1077;&#1089;&#1077;&#1085;&#1089;&#1082;&#1072;&#1103;,7_&#1044;&#1086;&#1084;7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devinua-my.sharepoint.com/as1/koshtorys/&#1089;&#1082;&#1072;&#1085;-&#1082;&#1086;&#1087;&#1080;&#1080;/&#1055;&#1086;&#1079;&#1085;&#1103;&#1082;&#1080;/&#1044;&#1054;&#1052;%204/&#1041;&#1102;&#1076;&#1078;&#1077;&#1090;%20&#1043;&#1045;&#1053;&#1055;&#1054;&#1044;&#1056;&#1071;&#1044;/&#1041;&#1102;&#1076;&#1078;&#1077;&#1090;%20&#1055;&#1047;&#1053;_4%20&#1050;&#1054;&#1056;&#1048;&#1043;&#1059;&#1042;&#1040;&#1053;&#1053;&#1071;%20(12.02.18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TL/&#1055;&#1041;&#1060;%20&#1043;&#1088;&#1091;&#1087;/7.%20Svitlopark/&#1040;&#1042;&#1056;_&#1057;&#1055;160818_Svitlopark/&#1040;&#1082;&#1090;&#1080;%202_&#1078;&#1073;123_1,04_SvitloPark_06.2018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devinua-my.sharepoint.com/Users/Babich_D/AppData/Local/Temp/file:/vsei.com.ua/dfs/Users/User/Downloads/&#1087;&#1088;&#1080;&#1089;&#1090;&#1088;&#1086;&#1081;&#1082;&#1072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41;&#1060;%20&#1043;&#1088;&#1091;&#1087;/&#1053;&#1072;%20&#1087;&#1086;&#1076;&#1087;&#1080;&#1089;&#1100;%20&#1087;&#1083;&#1086;&#1097;&#1072;&#1076;&#1082;&#1077;/&#1040;&#1082;&#1090;%2039_&#1084;&#1086;&#1085;&#1086;&#1083;&#1080;&#1090;_1.2018_&#1044;&#1043;070317_&#1044;&#1043;&#1058;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devinua-my.sharepoint.com/ig-fs02/Documents%20and%20Settings/user/&#1056;&#1072;&#1073;&#1086;&#1095;&#1080;&#1081;%20&#1089;&#1090;&#1086;&#1083;/&#1053;&#1040;&#1058;&#1040;&#1051;&#1030;&#1071;/&#1053;&#1040;&#1058;&#1040;&#1051;&#1048;&#1071;/&#1055;&#1056;&#1048;&#1050;&#1051;&#1040;&#1044;&#1048;%20&#1041;&#1070;&#1044;&#1046;&#1045;&#1058;&#1030;&#1042;/&#1047;&#1084;.6_&#1041;&#1102;&#1076;&#1078;&#1077;&#1090;%20&#1044;&#1043;&#1058;&#8470;3_18.11%20(version%20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eonora/Downloads/Documents%20and%20Settings/Admin/&#1052;&#1086;&#1080;%20&#1076;&#1086;&#1082;&#1091;&#1084;&#1077;&#1085;&#1090;&#1099;/Downloads/&#1053;&#1086;&#1074;&#1072;&#1103;%20&#1087;&#1072;&#1087;&#1082;&#1072;/&#1040;&#1082;&#1090;%2074_&#1082;&#1083;&#1072;&#1076;&#1082;&#1072;_05.2018_&#1044;&#1043;070317_&#1044;&#1043;&#1058;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ЦЕНТОВАНИЕ"/>
      <sheetName val="Накопление"/>
      <sheetName val="АВР №1"/>
      <sheetName val="КБ-3 №1"/>
      <sheetName val="АВР №2"/>
      <sheetName val="КБ-3 №2"/>
      <sheetName val="АВР №3"/>
      <sheetName val="КБ-3 №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Ц"/>
      <sheetName val="Відомість ресурсів"/>
      <sheetName val="Лист3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Б-3 VІІІ.17"/>
      <sheetName val="Розрахунок 9Н"/>
      <sheetName val="Служ."/>
      <sheetName val="за вик р-ти VІІІ.16"/>
      <sheetName val="9Н-3_акт за 08.17"/>
      <sheetName val="Реестр актів"/>
      <sheetName val="Акт 11_09.17"/>
      <sheetName val="Сводная по арматуре"/>
      <sheetName val="Акт 14_09.17"/>
      <sheetName val="Акт 9_08.17"/>
      <sheetName val="Акт 9_09.17 (9Н)"/>
      <sheetName val="Акт 8_07.17"/>
      <sheetName val="Акт 8_07.17 (9Н)"/>
      <sheetName val="Акт 10_09.17"/>
      <sheetName val="Акт 1_03.17"/>
      <sheetName val="Акт 2_04.17"/>
      <sheetName val="Акт 3_05.17"/>
      <sheetName val="Акт 4_06.17 "/>
      <sheetName val="Акт 5_05.17 "/>
      <sheetName val="Акт 6_06.17 "/>
      <sheetName val="Акт 7_06.17 "/>
      <sheetName val="КБ-3 VІІ.17"/>
      <sheetName val="Служ. 9Н_VІІ.17"/>
      <sheetName val="за вик р-ти VІІ.16"/>
      <sheetName val="9Н-2_акт за 07.1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рек-С"/>
      <sheetName val="ВК+ВКН"/>
      <sheetName val="Опалення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ЦЕНТОВАНИЕ"/>
      <sheetName val="Накопление"/>
      <sheetName val="АВР №1"/>
      <sheetName val="КБ-3 №1"/>
      <sheetName val="АВР №2"/>
      <sheetName val="КБ-3 №2"/>
      <sheetName val="АВР №3"/>
      <sheetName val="КБ-3 №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ПЗН_4"/>
      <sheetName val="Порівн ПЗН_4 (2)"/>
      <sheetName val="Для Бюджету  (Білінський)"/>
      <sheetName val="Бюджет "/>
      <sheetName val="Бюджет (звернута форма)"/>
      <sheetName val="гідроізол на 1 м2"/>
      <sheetName val="покрівля на 1м2"/>
      <sheetName val="фасад 1 м2"/>
      <sheetName val="опорядження на 1м2"/>
      <sheetName val="2 башенних крана  "/>
      <sheetName val="Фундамент под БШ"/>
      <sheetName val="Лист4"/>
      <sheetName val="опалення"/>
      <sheetName val="вк+вкн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Б-3_жб1"/>
      <sheetName val="КБ-3_жб2"/>
      <sheetName val="КБ-3_жб3"/>
      <sheetName val="КБ-3_від.прод"/>
      <sheetName val="КБ-3_інш.черга"/>
      <sheetName val="Сводная "/>
      <sheetName val="Акт 120_б.2_VІ.19"/>
      <sheetName val="Акт 119_в.п_V.19"/>
      <sheetName val="Акт 118_б.3_V.19"/>
      <sheetName val="Акт 117_б.2_V.19"/>
      <sheetName val="Акт 116_б.1_V.19"/>
      <sheetName val="Акт 115_б.3_V.19"/>
      <sheetName val="Акт 114_б.2_V.19"/>
      <sheetName val="Акт 113_б.1_V.19"/>
      <sheetName val="Акт 112_б.2_V.19"/>
      <sheetName val="Акт 111_б.2_V.19"/>
      <sheetName val="Акт 110_б.2_V.19"/>
      <sheetName val="Акт 108_V.19"/>
      <sheetName val="Акт 103_V.19"/>
      <sheetName val="Акт 102_V.19"/>
      <sheetName val="Акт 101_V.19"/>
      <sheetName val="Акт 100_V.19"/>
      <sheetName val="Акт 109_б.2_V.19"/>
      <sheetName val="Акт 107_б.2_ІV.19"/>
      <sheetName val="Акт 106_б.3_ІV.19"/>
      <sheetName val="Акт 105_б.2_ІV.19"/>
      <sheetName val="Акт 104_б.1_ІV.19"/>
      <sheetName val="Акт 99_б.3_ІV.19"/>
      <sheetName val="Акт 98_б.2_ІV.19"/>
      <sheetName val="Акт 97_б.1_ІV.19"/>
      <sheetName val="Акт 96_б.3_ІV.19"/>
      <sheetName val="Акт 95_б.2_ІV.19"/>
      <sheetName val="Акт 94_б.1_ІV.19"/>
      <sheetName val="Акт 93_б.3_ІV.19"/>
      <sheetName val="Акт 92_б.2_ІV.19"/>
      <sheetName val="Акт 91_б.1_ІV.19"/>
      <sheetName val="Акт 90_б.3_ІV.19"/>
      <sheetName val="Акт 89_б.2_ІV.19"/>
      <sheetName val="Акт 88_б.1_ІV.19"/>
      <sheetName val="ВР_04.2019"/>
      <sheetName val="Акт 87_б.2_ІІІ.19"/>
      <sheetName val="Акт 86_б.1_ІІІ.19"/>
      <sheetName val="Акт 85"/>
      <sheetName val="Акт 84_б.3_ІІІ.19"/>
      <sheetName val="Акт 83_б.1_ІІІ.19"/>
      <sheetName val="Акт 82_б.3_ІІІ.19"/>
      <sheetName val="Акт 81_б.2_ІІІ.19"/>
      <sheetName val="Акт 80_б.1_ІІІ.19"/>
      <sheetName val="Акт 79_б.1_ІІІ.19"/>
      <sheetName val="Акт 78_б.3_ІІІ.19"/>
      <sheetName val="Акт 77_б.1_ІІ.19"/>
      <sheetName val="Акт 76_б.3_ІІІ.19"/>
      <sheetName val="Акт 75_б.2_ІІІ.19"/>
      <sheetName val="Акт 74_б.1_ІІІ.19"/>
      <sheetName val="Акт 73"/>
      <sheetName val="Акт 72"/>
      <sheetName val="Акт 71"/>
      <sheetName val="Акт 70"/>
      <sheetName val="Акт 69_б.3_ІІ.19"/>
      <sheetName val="Акт 68_б.2_ІІ.19"/>
      <sheetName val="Акт 67_б.1_ІІ.19"/>
      <sheetName val="ВР_02.2019"/>
      <sheetName val="Акт 66_б.3_ІІ.19"/>
      <sheetName val="Акт 65_б.2_ІІ.19"/>
      <sheetName val="Акт 64_б.1_ІІ.19"/>
      <sheetName val="Акт 63_б.1_ІІ.19"/>
      <sheetName val="Акт 62_б.3_ІІ.19"/>
      <sheetName val="Акт 61_б.2_ІІ.19"/>
      <sheetName val="Акт 60_б.1_ІІ.19"/>
      <sheetName val="Акт 59_б.3_ІІ.19"/>
      <sheetName val="Акт 58_б.1_ІІ.19"/>
      <sheetName val="Акт 57_б.3_ІІ.19"/>
      <sheetName val="Акт 56_б.2_ІІ.19"/>
      <sheetName val="Акт 55_б.1_ІІ.19"/>
      <sheetName val="Акт 54_б.3_І.19"/>
      <sheetName val="Акт 53_б.2_І.19"/>
      <sheetName val="Акт 52_б.1_І.19"/>
      <sheetName val="Акт 51_б.3_І.19"/>
      <sheetName val="Акт 50_б.1_І.19"/>
      <sheetName val="ВР_01.2019"/>
      <sheetName val="Акт 49_б.1_І.19"/>
      <sheetName val="Акт 48_б.3_І.19"/>
      <sheetName val="Акт 47_б.1_І.19"/>
      <sheetName val="Акт 46_б.3_І.19"/>
      <sheetName val="Акт 45_б.1_І.19"/>
      <sheetName val="Акт 44_б.3_І.19"/>
      <sheetName val="Акт 43_б.1_І.19"/>
      <sheetName val="Акт 38_б.3_І.19"/>
      <sheetName val="Акт 20_б.1_ХІІ.18"/>
      <sheetName val="Акт 21_б.3_ХІІ.18"/>
      <sheetName val="ВР_12.2018"/>
      <sheetName val="Акт 37_б.3_ХІІ.18"/>
      <sheetName val="Акт 36_б.2_ХІІ.18"/>
      <sheetName val="Акт 35_б.1_ХІІ.18"/>
      <sheetName val="Акт 34_б.3_ХІІ.18"/>
      <sheetName val="Акт 33_б.1_ХІІ.18"/>
      <sheetName val="Акт 32_впр_ХІІ.18"/>
      <sheetName val="Акт 31_б.3_ХІІ.18"/>
      <sheetName val="Акт 30_б.2_ХІІ.18"/>
      <sheetName val="Акт 29_б.2_ХІІ.18"/>
      <sheetName val="Акт 28_б.3_ХІІ.18"/>
      <sheetName val="Акт 27_б.1_ХІІ.18"/>
      <sheetName val="Акт 26_б.1_ХІІ.18"/>
      <sheetName val="Акт 25_б.3_ХІІ.18"/>
      <sheetName val="Акт 24_б.1_ХІІ.18"/>
      <sheetName val="Акт 19_б.3_ХІ.18"/>
      <sheetName val="Акт 18_б.2_ХІ.18"/>
      <sheetName val="Акт 17_б.1_ХІ.18"/>
      <sheetName val="Акт 16_б.2_ХІ.18"/>
      <sheetName val="Акт 15_б.3_ХІ.18"/>
      <sheetName val="Акт 14_б.2_ХІ.18"/>
      <sheetName val="Акт 13_б.1_ХІ.18"/>
      <sheetName val="Акт 12_б.3_Х.18"/>
      <sheetName val="Акт 11_б.2_Х.18"/>
      <sheetName val="Акт 10_б.1_Х.18"/>
      <sheetName val="Акт 9_б.3_Х.18"/>
      <sheetName val="Акт 8_б.2_Х.18"/>
      <sheetName val="Акт 7_б.1_Х.18"/>
      <sheetName val="Акт 3_б.2_ІХ.18"/>
      <sheetName val="Акт 2_б.1_ІХ.18"/>
      <sheetName val="Акт 1_б.3_ІХ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атериал"/>
      <sheetName val="коробка"/>
    </sheetNames>
    <sheetDataSet>
      <sheetData sheetId="0"/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кт 28_ХIІ.17"/>
      <sheetName val="Акт 29_ХIІ.17"/>
      <sheetName val="Акт 30_ХIІ.17"/>
      <sheetName val="Акт 35_ХIІ.17"/>
      <sheetName val="Акт 38_І.18 "/>
      <sheetName val="Акт 39_І.18"/>
      <sheetName val="Акт 40_І.18"/>
      <sheetName val="Акт 41_І.18"/>
      <sheetName val="Акт 42_І.18"/>
      <sheetName val="Сводная по мат-лам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шт. №1(зм.в.3)"/>
      <sheetName val="матер-ли"/>
      <sheetName val="Лист1"/>
    </sheetNames>
    <sheetDataSet>
      <sheetData sheetId="0" refreshError="1"/>
      <sheetData sheetId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кт 74_V.18"/>
      <sheetName val="ИВР акту 74"/>
      <sheetName val="Лист1"/>
      <sheetName val="Акт 44_ІІ.18"/>
      <sheetName val="Акт 50_ІІ.18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"/>
  <sheetViews>
    <sheetView tabSelected="1" zoomScale="85" zoomScaleNormal="85" zoomScaleSheetLayoutView="85" workbookViewId="0">
      <selection activeCell="A3" sqref="A3:J3"/>
    </sheetView>
  </sheetViews>
  <sheetFormatPr defaultColWidth="12.77734375" defaultRowHeight="15" customHeight="1" x14ac:dyDescent="0.3"/>
  <cols>
    <col min="1" max="1" width="12.77734375" style="117" customWidth="1"/>
    <col min="2" max="2" width="65.77734375" style="1" customWidth="1"/>
    <col min="3" max="3" width="8.21875" style="1" customWidth="1"/>
    <col min="4" max="4" width="8.21875" style="5" customWidth="1"/>
    <col min="5" max="5" width="12.77734375" style="1" customWidth="1"/>
    <col min="6" max="6" width="9.77734375" style="1" customWidth="1"/>
    <col min="7" max="7" width="13.21875" style="1" customWidth="1"/>
    <col min="8" max="8" width="10.77734375" style="118" customWidth="1"/>
    <col min="9" max="9" width="13.77734375" style="118" customWidth="1"/>
    <col min="10" max="10" width="15.5546875" style="1" customWidth="1"/>
    <col min="11" max="12" width="12.77734375" style="1"/>
    <col min="13" max="13" width="18.21875" style="1" customWidth="1"/>
    <col min="14" max="16384" width="12.77734375" style="1"/>
  </cols>
  <sheetData>
    <row r="1" spans="1:11" s="3" customFormat="1" ht="18" customHeight="1" x14ac:dyDescent="0.3">
      <c r="A1" s="143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"/>
    </row>
    <row r="2" spans="1:11" s="3" customFormat="1" ht="14.4" x14ac:dyDescent="0.3">
      <c r="A2" s="143" t="s">
        <v>1</v>
      </c>
      <c r="B2" s="144"/>
      <c r="C2" s="144"/>
      <c r="D2" s="144"/>
      <c r="E2" s="144"/>
      <c r="F2" s="144"/>
      <c r="G2" s="144"/>
      <c r="H2" s="144"/>
      <c r="I2" s="144"/>
      <c r="J2" s="144"/>
      <c r="K2" s="1"/>
    </row>
    <row r="3" spans="1:11" s="3" customFormat="1" ht="30.75" customHeight="1" x14ac:dyDescent="0.3">
      <c r="A3" s="147"/>
      <c r="B3" s="144"/>
      <c r="C3" s="144"/>
      <c r="D3" s="144"/>
      <c r="E3" s="144"/>
      <c r="F3" s="144"/>
      <c r="G3" s="144"/>
      <c r="H3" s="144"/>
      <c r="I3" s="144"/>
      <c r="J3" s="144"/>
      <c r="K3" s="1"/>
    </row>
    <row r="4" spans="1:11" s="3" customFormat="1" thickBot="1" x14ac:dyDescent="0.35">
      <c r="A4" s="4"/>
      <c r="B4" s="2"/>
      <c r="C4" s="2"/>
      <c r="D4" s="5"/>
      <c r="E4" s="2"/>
      <c r="F4" s="2"/>
      <c r="G4" s="2"/>
      <c r="H4" s="6"/>
      <c r="I4" s="6"/>
      <c r="J4" s="7"/>
      <c r="K4" s="1"/>
    </row>
    <row r="5" spans="1:11" s="3" customFormat="1" ht="28.5" customHeight="1" x14ac:dyDescent="0.3">
      <c r="A5" s="148" t="s">
        <v>2</v>
      </c>
      <c r="B5" s="150" t="s">
        <v>3</v>
      </c>
      <c r="C5" s="152" t="s">
        <v>4</v>
      </c>
      <c r="D5" s="152" t="s">
        <v>5</v>
      </c>
      <c r="E5" s="150" t="s">
        <v>6</v>
      </c>
      <c r="F5" s="154" t="s">
        <v>7</v>
      </c>
      <c r="G5" s="155"/>
      <c r="H5" s="156" t="s">
        <v>8</v>
      </c>
      <c r="I5" s="157"/>
      <c r="J5" s="158" t="s">
        <v>9</v>
      </c>
      <c r="K5" s="1"/>
    </row>
    <row r="6" spans="1:11" s="3" customFormat="1" ht="26.4" x14ac:dyDescent="0.3">
      <c r="A6" s="149"/>
      <c r="B6" s="151"/>
      <c r="C6" s="151"/>
      <c r="D6" s="153"/>
      <c r="E6" s="151"/>
      <c r="F6" s="8" t="s">
        <v>10</v>
      </c>
      <c r="G6" s="8" t="s">
        <v>11</v>
      </c>
      <c r="H6" s="9" t="s">
        <v>10</v>
      </c>
      <c r="I6" s="9" t="s">
        <v>12</v>
      </c>
      <c r="J6" s="159"/>
      <c r="K6" s="1"/>
    </row>
    <row r="7" spans="1:11" s="3" customFormat="1" ht="14.4" x14ac:dyDescent="0.3">
      <c r="A7" s="10" t="s">
        <v>13</v>
      </c>
      <c r="B7" s="11">
        <v>2</v>
      </c>
      <c r="C7" s="12">
        <v>3</v>
      </c>
      <c r="D7" s="13">
        <v>4</v>
      </c>
      <c r="E7" s="11">
        <v>5</v>
      </c>
      <c r="F7" s="12">
        <v>6</v>
      </c>
      <c r="G7" s="12">
        <v>7</v>
      </c>
      <c r="H7" s="14">
        <v>8</v>
      </c>
      <c r="I7" s="14">
        <v>9</v>
      </c>
      <c r="J7" s="15">
        <v>10</v>
      </c>
      <c r="K7" s="1"/>
    </row>
    <row r="8" spans="1:11" s="3" customFormat="1" ht="14.4" x14ac:dyDescent="0.3">
      <c r="A8" s="16"/>
      <c r="B8" s="17" t="s">
        <v>14</v>
      </c>
      <c r="C8" s="17"/>
      <c r="D8" s="18"/>
      <c r="E8" s="19"/>
      <c r="F8" s="17"/>
      <c r="G8" s="17"/>
      <c r="H8" s="20"/>
      <c r="I8" s="20"/>
      <c r="J8" s="21"/>
      <c r="K8" s="1"/>
    </row>
    <row r="9" spans="1:11" s="3" customFormat="1" ht="14.4" x14ac:dyDescent="0.3">
      <c r="A9" s="22"/>
      <c r="B9" s="23"/>
      <c r="C9" s="8"/>
      <c r="D9" s="24"/>
      <c r="E9" s="23"/>
      <c r="F9" s="25"/>
      <c r="G9" s="25"/>
      <c r="H9" s="26"/>
      <c r="I9" s="26"/>
      <c r="J9" s="27"/>
      <c r="K9" s="1"/>
    </row>
    <row r="10" spans="1:11" s="3" customFormat="1" ht="14.4" x14ac:dyDescent="0.3">
      <c r="A10" s="28"/>
      <c r="B10" s="29" t="s">
        <v>15</v>
      </c>
      <c r="C10" s="29"/>
      <c r="D10" s="29"/>
      <c r="E10" s="30"/>
      <c r="F10" s="31"/>
      <c r="G10" s="32"/>
      <c r="H10" s="33"/>
      <c r="I10" s="33"/>
      <c r="J10" s="34"/>
      <c r="K10" s="1"/>
    </row>
    <row r="11" spans="1:11" s="41" customFormat="1" ht="27" customHeight="1" x14ac:dyDescent="0.3">
      <c r="A11" s="10">
        <v>1</v>
      </c>
      <c r="B11" s="13" t="s">
        <v>16</v>
      </c>
      <c r="C11" s="12" t="s">
        <v>17</v>
      </c>
      <c r="D11" s="24"/>
      <c r="E11" s="35">
        <v>5</v>
      </c>
      <c r="F11" s="39"/>
      <c r="G11" s="39">
        <f t="shared" ref="G11" si="0">E11*F11</f>
        <v>0</v>
      </c>
      <c r="H11" s="38"/>
      <c r="I11" s="39"/>
      <c r="J11" s="53">
        <f t="shared" ref="J11:J12" si="1">G11+I11</f>
        <v>0</v>
      </c>
      <c r="K11" s="40"/>
    </row>
    <row r="12" spans="1:11" s="41" customFormat="1" ht="27" customHeight="1" x14ac:dyDescent="0.3">
      <c r="A12" s="42">
        <v>2</v>
      </c>
      <c r="B12" s="13" t="s">
        <v>18</v>
      </c>
      <c r="C12" s="12" t="s">
        <v>19</v>
      </c>
      <c r="D12" s="24"/>
      <c r="E12" s="35">
        <f>10*1.5</f>
        <v>15</v>
      </c>
      <c r="F12" s="39"/>
      <c r="G12" s="39">
        <f>E12*F12</f>
        <v>0</v>
      </c>
      <c r="H12" s="38"/>
      <c r="I12" s="39"/>
      <c r="J12" s="53">
        <f t="shared" si="1"/>
        <v>0</v>
      </c>
      <c r="K12" s="40"/>
    </row>
    <row r="13" spans="1:11" s="3" customFormat="1" ht="14.4" x14ac:dyDescent="0.3">
      <c r="A13" s="42">
        <v>3</v>
      </c>
      <c r="B13" s="43" t="s">
        <v>20</v>
      </c>
      <c r="C13" s="44" t="s">
        <v>17</v>
      </c>
      <c r="D13" s="43"/>
      <c r="E13" s="45">
        <f>5</f>
        <v>5</v>
      </c>
      <c r="F13" s="39"/>
      <c r="G13" s="37"/>
      <c r="H13" s="38"/>
      <c r="I13" s="39"/>
      <c r="J13" s="27"/>
      <c r="K13" s="1"/>
    </row>
    <row r="14" spans="1:11" s="3" customFormat="1" ht="30" customHeight="1" x14ac:dyDescent="0.3">
      <c r="A14" s="42">
        <v>4</v>
      </c>
      <c r="B14" s="46" t="s">
        <v>21</v>
      </c>
      <c r="C14" s="47" t="s">
        <v>22</v>
      </c>
      <c r="D14" s="13"/>
      <c r="E14" s="48">
        <v>150</v>
      </c>
      <c r="F14" s="39"/>
      <c r="G14" s="39">
        <f t="shared" ref="G14:G16" si="2">E14*F14</f>
        <v>0</v>
      </c>
      <c r="H14" s="38"/>
      <c r="I14" s="39"/>
      <c r="J14" s="53">
        <f t="shared" ref="J14:J17" si="3">G14+I14</f>
        <v>0</v>
      </c>
      <c r="K14" s="1"/>
    </row>
    <row r="15" spans="1:11" s="3" customFormat="1" ht="30" customHeight="1" x14ac:dyDescent="0.3">
      <c r="A15" s="42">
        <v>5</v>
      </c>
      <c r="B15" s="46" t="s">
        <v>23</v>
      </c>
      <c r="C15" s="47" t="s">
        <v>17</v>
      </c>
      <c r="D15" s="13"/>
      <c r="E15" s="48">
        <f>E13</f>
        <v>5</v>
      </c>
      <c r="F15" s="39"/>
      <c r="G15" s="39">
        <f t="shared" si="2"/>
        <v>0</v>
      </c>
      <c r="H15" s="38"/>
      <c r="I15" s="39"/>
      <c r="J15" s="53">
        <f t="shared" si="3"/>
        <v>0</v>
      </c>
      <c r="K15" s="1"/>
    </row>
    <row r="16" spans="1:11" s="3" customFormat="1" ht="14.4" x14ac:dyDescent="0.3">
      <c r="A16" s="42">
        <v>6</v>
      </c>
      <c r="B16" s="46" t="s">
        <v>24</v>
      </c>
      <c r="C16" s="47" t="s">
        <v>25</v>
      </c>
      <c r="D16" s="13"/>
      <c r="E16" s="48">
        <v>12.5</v>
      </c>
      <c r="F16" s="39"/>
      <c r="G16" s="39">
        <f t="shared" si="2"/>
        <v>0</v>
      </c>
      <c r="H16" s="38"/>
      <c r="I16" s="39"/>
      <c r="J16" s="53">
        <f t="shared" si="3"/>
        <v>0</v>
      </c>
      <c r="K16" s="1"/>
    </row>
    <row r="17" spans="1:11" s="3" customFormat="1" ht="14.4" x14ac:dyDescent="0.3">
      <c r="A17" s="42"/>
      <c r="B17" s="46" t="s">
        <v>26</v>
      </c>
      <c r="C17" s="47" t="s">
        <v>27</v>
      </c>
      <c r="D17" s="13"/>
      <c r="E17" s="48">
        <v>500</v>
      </c>
      <c r="F17" s="36"/>
      <c r="G17" s="39"/>
      <c r="H17" s="134">
        <v>0</v>
      </c>
      <c r="I17" s="135">
        <f>E17*H17</f>
        <v>0</v>
      </c>
      <c r="J17" s="53">
        <f t="shared" si="3"/>
        <v>0</v>
      </c>
      <c r="K17" s="1"/>
    </row>
    <row r="18" spans="1:11" s="3" customFormat="1" ht="15" customHeight="1" x14ac:dyDescent="0.3">
      <c r="A18" s="28"/>
      <c r="B18" s="29" t="s">
        <v>28</v>
      </c>
      <c r="C18" s="49"/>
      <c r="D18" s="29"/>
      <c r="E18" s="30"/>
      <c r="F18" s="31"/>
      <c r="G18" s="32"/>
      <c r="H18" s="33"/>
      <c r="I18" s="33"/>
      <c r="J18" s="141"/>
      <c r="K18" s="1"/>
    </row>
    <row r="19" spans="1:11" s="3" customFormat="1" ht="14.4" x14ac:dyDescent="0.3">
      <c r="A19" s="10">
        <v>1</v>
      </c>
      <c r="B19" s="13" t="s">
        <v>29</v>
      </c>
      <c r="C19" s="12" t="s">
        <v>17</v>
      </c>
      <c r="D19" s="13"/>
      <c r="E19" s="48">
        <f>0.8*0.6*3.6</f>
        <v>1.728</v>
      </c>
      <c r="F19" s="50"/>
      <c r="G19" s="39"/>
      <c r="H19" s="38"/>
      <c r="I19" s="39"/>
      <c r="J19" s="53"/>
      <c r="K19" s="1"/>
    </row>
    <row r="20" spans="1:11" s="3" customFormat="1" ht="14.4" x14ac:dyDescent="0.3">
      <c r="A20" s="10">
        <v>2</v>
      </c>
      <c r="B20" s="46" t="s">
        <v>30</v>
      </c>
      <c r="C20" s="47" t="s">
        <v>22</v>
      </c>
      <c r="D20" s="13"/>
      <c r="E20" s="48">
        <v>40</v>
      </c>
      <c r="F20" s="39"/>
      <c r="G20" s="39">
        <f t="shared" ref="G20:G22" si="4">E20*F20</f>
        <v>0</v>
      </c>
      <c r="H20" s="38"/>
      <c r="I20" s="39"/>
      <c r="J20" s="53">
        <f t="shared" ref="J20:J23" si="5">G20+I20</f>
        <v>0</v>
      </c>
      <c r="K20" s="1"/>
    </row>
    <row r="21" spans="1:11" s="3" customFormat="1" ht="27" customHeight="1" x14ac:dyDescent="0.3">
      <c r="A21" s="10">
        <v>3</v>
      </c>
      <c r="B21" s="46" t="s">
        <v>23</v>
      </c>
      <c r="C21" s="47" t="s">
        <v>17</v>
      </c>
      <c r="D21" s="13"/>
      <c r="E21" s="48">
        <f>E19</f>
        <v>1.728</v>
      </c>
      <c r="F21" s="39"/>
      <c r="G21" s="39">
        <f t="shared" si="4"/>
        <v>0</v>
      </c>
      <c r="H21" s="38"/>
      <c r="I21" s="39"/>
      <c r="J21" s="53">
        <f t="shared" si="5"/>
        <v>0</v>
      </c>
      <c r="K21" s="1"/>
    </row>
    <row r="22" spans="1:11" s="3" customFormat="1" ht="14.4" x14ac:dyDescent="0.3">
      <c r="A22" s="10">
        <v>4</v>
      </c>
      <c r="B22" s="46" t="s">
        <v>24</v>
      </c>
      <c r="C22" s="47" t="s">
        <v>25</v>
      </c>
      <c r="D22" s="13"/>
      <c r="E22" s="48">
        <v>3</v>
      </c>
      <c r="F22" s="39"/>
      <c r="G22" s="39">
        <f t="shared" si="4"/>
        <v>0</v>
      </c>
      <c r="H22" s="38"/>
      <c r="I22" s="39"/>
      <c r="J22" s="53">
        <f t="shared" si="5"/>
        <v>0</v>
      </c>
      <c r="K22" s="1"/>
    </row>
    <row r="23" spans="1:11" s="3" customFormat="1" ht="14.4" x14ac:dyDescent="0.3">
      <c r="A23" s="10"/>
      <c r="B23" s="46" t="s">
        <v>26</v>
      </c>
      <c r="C23" s="47" t="s">
        <v>27</v>
      </c>
      <c r="D23" s="13"/>
      <c r="E23" s="48">
        <v>120</v>
      </c>
      <c r="F23" s="50"/>
      <c r="G23" s="39"/>
      <c r="H23" s="134">
        <v>0</v>
      </c>
      <c r="I23" s="135">
        <f>E23*H23</f>
        <v>0</v>
      </c>
      <c r="J23" s="53">
        <f t="shared" si="5"/>
        <v>0</v>
      </c>
      <c r="K23" s="1"/>
    </row>
    <row r="24" spans="1:11" s="3" customFormat="1" ht="15" customHeight="1" x14ac:dyDescent="0.3">
      <c r="A24" s="28"/>
      <c r="B24" s="29" t="s">
        <v>31</v>
      </c>
      <c r="C24" s="49"/>
      <c r="D24" s="29"/>
      <c r="E24" s="30"/>
      <c r="F24" s="31"/>
      <c r="G24" s="32"/>
      <c r="H24" s="33"/>
      <c r="I24" s="33"/>
      <c r="J24" s="141"/>
      <c r="K24" s="1"/>
    </row>
    <row r="25" spans="1:11" s="3" customFormat="1" ht="14.4" x14ac:dyDescent="0.3">
      <c r="A25" s="10">
        <v>1</v>
      </c>
      <c r="B25" s="13" t="s">
        <v>32</v>
      </c>
      <c r="C25" s="12" t="s">
        <v>17</v>
      </c>
      <c r="D25" s="13"/>
      <c r="E25" s="48">
        <f>8*0.3*0.5</f>
        <v>1.2</v>
      </c>
      <c r="F25" s="50"/>
      <c r="G25" s="39"/>
      <c r="H25" s="38"/>
      <c r="I25" s="39"/>
      <c r="J25" s="53"/>
      <c r="K25" s="1"/>
    </row>
    <row r="26" spans="1:11" s="3" customFormat="1" ht="26.4" x14ac:dyDescent="0.3">
      <c r="A26" s="10">
        <v>2</v>
      </c>
      <c r="B26" s="46" t="s">
        <v>33</v>
      </c>
      <c r="C26" s="47" t="s">
        <v>22</v>
      </c>
      <c r="D26" s="13"/>
      <c r="E26" s="48">
        <f>(20*0.3+2*8)*2</f>
        <v>44</v>
      </c>
      <c r="F26" s="39"/>
      <c r="G26" s="39">
        <f t="shared" ref="G26:G28" si="6">E26*F26</f>
        <v>0</v>
      </c>
      <c r="H26" s="38"/>
      <c r="I26" s="39"/>
      <c r="J26" s="53">
        <f t="shared" ref="J26:J29" si="7">G26+I26</f>
        <v>0</v>
      </c>
      <c r="K26" s="1"/>
    </row>
    <row r="27" spans="1:11" s="3" customFormat="1" ht="14.4" x14ac:dyDescent="0.3">
      <c r="A27" s="10">
        <v>3</v>
      </c>
      <c r="B27" s="46" t="s">
        <v>23</v>
      </c>
      <c r="C27" s="47" t="s">
        <v>17</v>
      </c>
      <c r="D27" s="13"/>
      <c r="E27" s="48">
        <f>E25</f>
        <v>1.2</v>
      </c>
      <c r="F27" s="39"/>
      <c r="G27" s="39">
        <f t="shared" si="6"/>
        <v>0</v>
      </c>
      <c r="H27" s="38"/>
      <c r="I27" s="39"/>
      <c r="J27" s="53">
        <f t="shared" si="7"/>
        <v>0</v>
      </c>
      <c r="K27" s="1"/>
    </row>
    <row r="28" spans="1:11" s="3" customFormat="1" ht="14.4" x14ac:dyDescent="0.3">
      <c r="A28" s="10">
        <v>4</v>
      </c>
      <c r="B28" s="46" t="s">
        <v>24</v>
      </c>
      <c r="C28" s="47" t="s">
        <v>25</v>
      </c>
      <c r="D28" s="13"/>
      <c r="E28" s="48">
        <v>3</v>
      </c>
      <c r="F28" s="39"/>
      <c r="G28" s="39">
        <f t="shared" si="6"/>
        <v>0</v>
      </c>
      <c r="H28" s="38"/>
      <c r="I28" s="39"/>
      <c r="J28" s="53">
        <f t="shared" si="7"/>
        <v>0</v>
      </c>
      <c r="K28" s="1"/>
    </row>
    <row r="29" spans="1:11" s="3" customFormat="1" ht="14.4" x14ac:dyDescent="0.3">
      <c r="A29" s="10"/>
      <c r="B29" s="46" t="s">
        <v>26</v>
      </c>
      <c r="C29" s="47" t="s">
        <v>27</v>
      </c>
      <c r="D29" s="13"/>
      <c r="E29" s="48">
        <v>120</v>
      </c>
      <c r="F29" s="50"/>
      <c r="G29" s="39"/>
      <c r="H29" s="134">
        <v>0</v>
      </c>
      <c r="I29" s="135">
        <f>E29*H29</f>
        <v>0</v>
      </c>
      <c r="J29" s="53">
        <f t="shared" si="7"/>
        <v>0</v>
      </c>
      <c r="K29" s="1"/>
    </row>
    <row r="30" spans="1:11" s="3" customFormat="1" ht="14.4" x14ac:dyDescent="0.3">
      <c r="A30" s="28"/>
      <c r="B30" s="29" t="s">
        <v>34</v>
      </c>
      <c r="C30" s="49"/>
      <c r="D30" s="29"/>
      <c r="E30" s="29"/>
      <c r="F30" s="31"/>
      <c r="G30" s="32"/>
      <c r="H30" s="33"/>
      <c r="I30" s="33"/>
      <c r="J30" s="141"/>
      <c r="K30" s="1"/>
    </row>
    <row r="31" spans="1:11" s="41" customFormat="1" ht="14.4" x14ac:dyDescent="0.3">
      <c r="A31" s="10">
        <v>1</v>
      </c>
      <c r="B31" s="13" t="s">
        <v>35</v>
      </c>
      <c r="C31" s="12" t="s">
        <v>27</v>
      </c>
      <c r="D31" s="13"/>
      <c r="E31" s="48">
        <v>10</v>
      </c>
      <c r="F31" s="39"/>
      <c r="G31" s="39">
        <f t="shared" ref="G31:G38" si="8">E31*F31</f>
        <v>0</v>
      </c>
      <c r="H31" s="38"/>
      <c r="I31" s="39"/>
      <c r="J31" s="53">
        <f t="shared" ref="J31:J39" si="9">G31+I31</f>
        <v>0</v>
      </c>
      <c r="K31" s="1"/>
    </row>
    <row r="32" spans="1:11" s="41" customFormat="1" ht="14.4" x14ac:dyDescent="0.3">
      <c r="A32" s="10">
        <v>2</v>
      </c>
      <c r="B32" s="13" t="s">
        <v>36</v>
      </c>
      <c r="C32" s="12" t="s">
        <v>27</v>
      </c>
      <c r="D32" s="13"/>
      <c r="E32" s="48">
        <v>10</v>
      </c>
      <c r="F32" s="39"/>
      <c r="G32" s="39">
        <f t="shared" si="8"/>
        <v>0</v>
      </c>
      <c r="H32" s="38"/>
      <c r="I32" s="39"/>
      <c r="J32" s="53">
        <f t="shared" si="9"/>
        <v>0</v>
      </c>
      <c r="K32" s="1"/>
    </row>
    <row r="33" spans="1:11" s="41" customFormat="1" ht="14.4" x14ac:dyDescent="0.3">
      <c r="A33" s="10">
        <v>3</v>
      </c>
      <c r="B33" s="13" t="s">
        <v>37</v>
      </c>
      <c r="C33" s="12" t="s">
        <v>27</v>
      </c>
      <c r="D33" s="13"/>
      <c r="E33" s="48">
        <v>40</v>
      </c>
      <c r="F33" s="39"/>
      <c r="G33" s="39">
        <f t="shared" si="8"/>
        <v>0</v>
      </c>
      <c r="H33" s="38"/>
      <c r="I33" s="39"/>
      <c r="J33" s="53">
        <f t="shared" si="9"/>
        <v>0</v>
      </c>
      <c r="K33" s="1"/>
    </row>
    <row r="34" spans="1:11" s="41" customFormat="1" ht="14.4" x14ac:dyDescent="0.3">
      <c r="A34" s="10">
        <v>4</v>
      </c>
      <c r="B34" s="13" t="s">
        <v>38</v>
      </c>
      <c r="C34" s="12" t="s">
        <v>27</v>
      </c>
      <c r="D34" s="13"/>
      <c r="E34" s="48">
        <v>40</v>
      </c>
      <c r="F34" s="39"/>
      <c r="G34" s="39">
        <f t="shared" si="8"/>
        <v>0</v>
      </c>
      <c r="H34" s="38"/>
      <c r="I34" s="39"/>
      <c r="J34" s="53">
        <f t="shared" si="9"/>
        <v>0</v>
      </c>
      <c r="K34" s="51"/>
    </row>
    <row r="35" spans="1:11" s="41" customFormat="1" ht="14.4" x14ac:dyDescent="0.3">
      <c r="A35" s="10">
        <v>5</v>
      </c>
      <c r="B35" s="13" t="s">
        <v>39</v>
      </c>
      <c r="C35" s="12" t="s">
        <v>27</v>
      </c>
      <c r="D35" s="13"/>
      <c r="E35" s="48">
        <v>20</v>
      </c>
      <c r="F35" s="39"/>
      <c r="G35" s="39">
        <f t="shared" si="8"/>
        <v>0</v>
      </c>
      <c r="H35" s="38"/>
      <c r="I35" s="39"/>
      <c r="J35" s="53">
        <f t="shared" si="9"/>
        <v>0</v>
      </c>
      <c r="K35" s="1"/>
    </row>
    <row r="36" spans="1:11" s="41" customFormat="1" ht="14.4" x14ac:dyDescent="0.3">
      <c r="A36" s="10">
        <v>6</v>
      </c>
      <c r="B36" s="13" t="s">
        <v>40</v>
      </c>
      <c r="C36" s="12" t="s">
        <v>27</v>
      </c>
      <c r="D36" s="13"/>
      <c r="E36" s="48">
        <v>40</v>
      </c>
      <c r="F36" s="39"/>
      <c r="G36" s="39">
        <f t="shared" si="8"/>
        <v>0</v>
      </c>
      <c r="H36" s="38"/>
      <c r="I36" s="39"/>
      <c r="J36" s="53">
        <f t="shared" si="9"/>
        <v>0</v>
      </c>
      <c r="K36" s="1"/>
    </row>
    <row r="37" spans="1:11" s="41" customFormat="1" ht="14.4" x14ac:dyDescent="0.3">
      <c r="A37" s="10">
        <v>7</v>
      </c>
      <c r="B37" s="13" t="s">
        <v>41</v>
      </c>
      <c r="C37" s="12" t="s">
        <v>27</v>
      </c>
      <c r="D37" s="13"/>
      <c r="E37" s="48">
        <v>40</v>
      </c>
      <c r="F37" s="39"/>
      <c r="G37" s="39">
        <f t="shared" si="8"/>
        <v>0</v>
      </c>
      <c r="H37" s="38"/>
      <c r="I37" s="39"/>
      <c r="J37" s="53">
        <f t="shared" si="9"/>
        <v>0</v>
      </c>
      <c r="K37" s="1"/>
    </row>
    <row r="38" spans="1:11" s="41" customFormat="1" ht="14.4" x14ac:dyDescent="0.3">
      <c r="A38" s="10">
        <v>8</v>
      </c>
      <c r="B38" s="46" t="s">
        <v>42</v>
      </c>
      <c r="C38" s="47" t="s">
        <v>25</v>
      </c>
      <c r="D38" s="13"/>
      <c r="E38" s="48">
        <v>5.3</v>
      </c>
      <c r="F38" s="39"/>
      <c r="G38" s="39">
        <f t="shared" si="8"/>
        <v>0</v>
      </c>
      <c r="H38" s="38"/>
      <c r="I38" s="39"/>
      <c r="J38" s="53">
        <f t="shared" si="9"/>
        <v>0</v>
      </c>
      <c r="K38" s="1"/>
    </row>
    <row r="39" spans="1:11" s="41" customFormat="1" ht="14.4" x14ac:dyDescent="0.3">
      <c r="A39" s="10"/>
      <c r="B39" s="46" t="s">
        <v>26</v>
      </c>
      <c r="C39" s="47" t="s">
        <v>27</v>
      </c>
      <c r="D39" s="13"/>
      <c r="E39" s="48">
        <v>207</v>
      </c>
      <c r="F39" s="50"/>
      <c r="G39" s="39"/>
      <c r="H39" s="134">
        <v>0</v>
      </c>
      <c r="I39" s="135">
        <f>E39*H39</f>
        <v>0</v>
      </c>
      <c r="J39" s="53">
        <f t="shared" si="9"/>
        <v>0</v>
      </c>
      <c r="K39" s="1"/>
    </row>
    <row r="40" spans="1:11" s="3" customFormat="1" ht="14.4" x14ac:dyDescent="0.3">
      <c r="A40" s="28"/>
      <c r="B40" s="29" t="s">
        <v>43</v>
      </c>
      <c r="C40" s="49"/>
      <c r="D40" s="29"/>
      <c r="E40" s="52"/>
      <c r="F40" s="31"/>
      <c r="G40" s="32"/>
      <c r="H40" s="33"/>
      <c r="I40" s="33"/>
      <c r="J40" s="141"/>
      <c r="K40" s="1"/>
    </row>
    <row r="41" spans="1:11" s="41" customFormat="1" ht="14.4" x14ac:dyDescent="0.3">
      <c r="A41" s="10">
        <v>1</v>
      </c>
      <c r="B41" s="13" t="s">
        <v>44</v>
      </c>
      <c r="C41" s="12" t="s">
        <v>27</v>
      </c>
      <c r="D41" s="13"/>
      <c r="E41" s="48">
        <v>10</v>
      </c>
      <c r="F41" s="39"/>
      <c r="G41" s="39">
        <f>E41*F41</f>
        <v>0</v>
      </c>
      <c r="H41" s="38"/>
      <c r="I41" s="39"/>
      <c r="J41" s="53">
        <f>G41+I41</f>
        <v>0</v>
      </c>
      <c r="K41" s="1"/>
    </row>
    <row r="42" spans="1:11" s="41" customFormat="1" ht="14.4" x14ac:dyDescent="0.3">
      <c r="A42" s="10">
        <v>2</v>
      </c>
      <c r="B42" s="13" t="s">
        <v>45</v>
      </c>
      <c r="C42" s="12" t="s">
        <v>27</v>
      </c>
      <c r="D42" s="13"/>
      <c r="E42" s="48">
        <v>10</v>
      </c>
      <c r="F42" s="39"/>
      <c r="G42" s="39">
        <f>E42*F42</f>
        <v>0</v>
      </c>
      <c r="H42" s="38"/>
      <c r="I42" s="39"/>
      <c r="J42" s="53">
        <f>G42+I42</f>
        <v>0</v>
      </c>
      <c r="K42" s="1"/>
    </row>
    <row r="43" spans="1:11" s="41" customFormat="1" ht="14.4" x14ac:dyDescent="0.3">
      <c r="A43" s="10">
        <v>3</v>
      </c>
      <c r="B43" s="13" t="s">
        <v>46</v>
      </c>
      <c r="C43" s="12" t="s">
        <v>27</v>
      </c>
      <c r="D43" s="13"/>
      <c r="E43" s="48">
        <v>40</v>
      </c>
      <c r="F43" s="39"/>
      <c r="G43" s="39">
        <f>E43*F43</f>
        <v>0</v>
      </c>
      <c r="H43" s="38"/>
      <c r="I43" s="39"/>
      <c r="J43" s="53">
        <f>G43+I43</f>
        <v>0</v>
      </c>
      <c r="K43" s="1"/>
    </row>
    <row r="44" spans="1:11" s="41" customFormat="1" ht="14.4" x14ac:dyDescent="0.3">
      <c r="A44" s="10">
        <v>4</v>
      </c>
      <c r="B44" s="13" t="s">
        <v>47</v>
      </c>
      <c r="C44" s="12" t="s">
        <v>27</v>
      </c>
      <c r="D44" s="13"/>
      <c r="E44" s="48">
        <v>40</v>
      </c>
      <c r="F44" s="39"/>
      <c r="G44" s="39">
        <f>E44*F44</f>
        <v>0</v>
      </c>
      <c r="H44" s="38"/>
      <c r="I44" s="39"/>
      <c r="J44" s="53">
        <f>G44+I44</f>
        <v>0</v>
      </c>
      <c r="K44" s="40"/>
    </row>
    <row r="45" spans="1:11" s="41" customFormat="1" ht="14.4" x14ac:dyDescent="0.3">
      <c r="A45" s="10">
        <v>5</v>
      </c>
      <c r="B45" s="13" t="s">
        <v>48</v>
      </c>
      <c r="C45" s="12" t="s">
        <v>27</v>
      </c>
      <c r="D45" s="13"/>
      <c r="E45" s="48">
        <v>40</v>
      </c>
      <c r="F45" s="39"/>
      <c r="G45" s="39">
        <f>E45*F45</f>
        <v>0</v>
      </c>
      <c r="H45" s="38"/>
      <c r="I45" s="39"/>
      <c r="J45" s="53">
        <f>G45+I45</f>
        <v>0</v>
      </c>
      <c r="K45" s="40"/>
    </row>
    <row r="46" spans="1:11" s="41" customFormat="1" ht="14.4" x14ac:dyDescent="0.3">
      <c r="A46" s="10">
        <v>6</v>
      </c>
      <c r="B46" s="46" t="s">
        <v>24</v>
      </c>
      <c r="C46" s="47" t="s">
        <v>25</v>
      </c>
      <c r="D46" s="13"/>
      <c r="E46" s="48">
        <v>4.75</v>
      </c>
      <c r="F46" s="39"/>
      <c r="G46" s="39">
        <f t="shared" ref="G46" si="10">E46*F46</f>
        <v>0</v>
      </c>
      <c r="H46" s="38"/>
      <c r="I46" s="36"/>
      <c r="J46" s="53">
        <f t="shared" ref="J46:J47" si="11">G46+I46</f>
        <v>0</v>
      </c>
      <c r="K46" s="1"/>
    </row>
    <row r="47" spans="1:11" s="41" customFormat="1" ht="14.4" x14ac:dyDescent="0.3">
      <c r="A47" s="10"/>
      <c r="B47" s="46" t="s">
        <v>26</v>
      </c>
      <c r="C47" s="47" t="s">
        <v>27</v>
      </c>
      <c r="D47" s="13"/>
      <c r="E47" s="48">
        <v>185</v>
      </c>
      <c r="F47" s="36"/>
      <c r="G47" s="36"/>
      <c r="H47" s="134">
        <v>0</v>
      </c>
      <c r="I47" s="135">
        <f>E47*H47</f>
        <v>0</v>
      </c>
      <c r="J47" s="53">
        <f t="shared" si="11"/>
        <v>0</v>
      </c>
      <c r="K47" s="1"/>
    </row>
    <row r="48" spans="1:11" s="3" customFormat="1" ht="14.4" x14ac:dyDescent="0.3">
      <c r="A48" s="28"/>
      <c r="B48" s="29" t="s">
        <v>49</v>
      </c>
      <c r="C48" s="49"/>
      <c r="D48" s="29"/>
      <c r="E48" s="49"/>
      <c r="F48" s="31"/>
      <c r="G48" s="32"/>
      <c r="H48" s="33"/>
      <c r="I48" s="33"/>
      <c r="J48" s="141"/>
      <c r="K48" s="1"/>
    </row>
    <row r="49" spans="1:11" s="41" customFormat="1" ht="14.4" x14ac:dyDescent="0.3">
      <c r="A49" s="42">
        <v>1</v>
      </c>
      <c r="B49" s="43" t="s">
        <v>50</v>
      </c>
      <c r="C49" s="44" t="s">
        <v>17</v>
      </c>
      <c r="D49" s="43"/>
      <c r="E49" s="45">
        <f>0.25*0.25*1.1*8</f>
        <v>0.55000000000000004</v>
      </c>
      <c r="F49" s="54"/>
      <c r="G49" s="55"/>
      <c r="H49" s="56"/>
      <c r="I49" s="55"/>
      <c r="J49" s="71"/>
      <c r="K49" s="1"/>
    </row>
    <row r="50" spans="1:11" s="41" customFormat="1" ht="32.25" customHeight="1" x14ac:dyDescent="0.3">
      <c r="A50" s="57">
        <v>2</v>
      </c>
      <c r="B50" s="46" t="s">
        <v>51</v>
      </c>
      <c r="C50" s="47" t="s">
        <v>52</v>
      </c>
      <c r="D50" s="46"/>
      <c r="E50" s="58">
        <v>8</v>
      </c>
      <c r="F50" s="39"/>
      <c r="G50" s="39">
        <f>E50*F50</f>
        <v>0</v>
      </c>
      <c r="H50" s="60"/>
      <c r="I50" s="59"/>
      <c r="J50" s="142">
        <f>G50</f>
        <v>0</v>
      </c>
      <c r="K50" s="1"/>
    </row>
    <row r="51" spans="1:11" s="41" customFormat="1" ht="45" customHeight="1" x14ac:dyDescent="0.3">
      <c r="A51" s="57">
        <v>3</v>
      </c>
      <c r="B51" s="46" t="s">
        <v>53</v>
      </c>
      <c r="C51" s="47" t="s">
        <v>52</v>
      </c>
      <c r="D51" s="46"/>
      <c r="E51" s="58">
        <v>8</v>
      </c>
      <c r="F51" s="39"/>
      <c r="G51" s="39">
        <f>E51*F51</f>
        <v>0</v>
      </c>
      <c r="H51" s="60"/>
      <c r="I51" s="59"/>
      <c r="J51" s="142">
        <f>G51</f>
        <v>0</v>
      </c>
      <c r="K51" s="1"/>
    </row>
    <row r="52" spans="1:11" s="41" customFormat="1" ht="26.4" x14ac:dyDescent="0.3">
      <c r="A52" s="42">
        <v>4</v>
      </c>
      <c r="B52" s="61" t="s">
        <v>54</v>
      </c>
      <c r="C52" s="62" t="s">
        <v>22</v>
      </c>
      <c r="D52" s="63"/>
      <c r="E52" s="64">
        <f>(2*0.25)*2*8</f>
        <v>8</v>
      </c>
      <c r="F52" s="39"/>
      <c r="G52" s="39">
        <f t="shared" ref="G52:G54" si="12">E52*F52</f>
        <v>0</v>
      </c>
      <c r="H52" s="66"/>
      <c r="I52" s="65"/>
      <c r="J52" s="67">
        <f t="shared" ref="J52:J55" si="13">G52+I52</f>
        <v>0</v>
      </c>
      <c r="K52" s="1"/>
    </row>
    <row r="53" spans="1:11" s="41" customFormat="1" ht="14.4" x14ac:dyDescent="0.3">
      <c r="A53" s="57">
        <v>5</v>
      </c>
      <c r="B53" s="46" t="s">
        <v>23</v>
      </c>
      <c r="C53" s="47" t="s">
        <v>17</v>
      </c>
      <c r="D53" s="13"/>
      <c r="E53" s="48">
        <f>E49</f>
        <v>0.55000000000000004</v>
      </c>
      <c r="F53" s="39"/>
      <c r="G53" s="39">
        <f t="shared" si="12"/>
        <v>0</v>
      </c>
      <c r="H53" s="38"/>
      <c r="I53" s="36"/>
      <c r="J53" s="53">
        <f t="shared" si="13"/>
        <v>0</v>
      </c>
      <c r="K53" s="1"/>
    </row>
    <row r="54" spans="1:11" s="41" customFormat="1" ht="14.4" x14ac:dyDescent="0.3">
      <c r="A54" s="57">
        <v>6</v>
      </c>
      <c r="B54" s="46" t="s">
        <v>24</v>
      </c>
      <c r="C54" s="47" t="s">
        <v>25</v>
      </c>
      <c r="D54" s="13"/>
      <c r="E54" s="48">
        <v>1.37</v>
      </c>
      <c r="F54" s="39"/>
      <c r="G54" s="39">
        <f t="shared" si="12"/>
        <v>0</v>
      </c>
      <c r="H54" s="38"/>
      <c r="I54" s="36"/>
      <c r="J54" s="53">
        <f t="shared" si="13"/>
        <v>0</v>
      </c>
      <c r="K54" s="1"/>
    </row>
    <row r="55" spans="1:11" s="41" customFormat="1" ht="14.4" x14ac:dyDescent="0.3">
      <c r="A55" s="42"/>
      <c r="B55" s="68" t="s">
        <v>26</v>
      </c>
      <c r="C55" s="69" t="s">
        <v>27</v>
      </c>
      <c r="D55" s="43"/>
      <c r="E55" s="45">
        <v>55</v>
      </c>
      <c r="F55" s="70"/>
      <c r="G55" s="70"/>
      <c r="H55" s="136">
        <v>0</v>
      </c>
      <c r="I55" s="137">
        <f>E55*H55</f>
        <v>0</v>
      </c>
      <c r="J55" s="71">
        <f t="shared" si="13"/>
        <v>0</v>
      </c>
      <c r="K55" s="1"/>
    </row>
    <row r="56" spans="1:11" s="41" customFormat="1" ht="14.4" x14ac:dyDescent="0.3">
      <c r="A56" s="72"/>
      <c r="B56" s="29" t="s">
        <v>55</v>
      </c>
      <c r="C56" s="29"/>
      <c r="D56" s="29"/>
      <c r="E56" s="29"/>
      <c r="F56" s="29"/>
      <c r="G56" s="29"/>
      <c r="H56" s="29"/>
      <c r="I56" s="29"/>
      <c r="J56" s="73"/>
      <c r="K56" s="1"/>
    </row>
    <row r="57" spans="1:11" s="41" customFormat="1" ht="14.4" x14ac:dyDescent="0.3">
      <c r="A57" s="74">
        <v>1</v>
      </c>
      <c r="B57" s="68" t="s">
        <v>56</v>
      </c>
      <c r="C57" s="69" t="s">
        <v>57</v>
      </c>
      <c r="D57" s="68"/>
      <c r="E57" s="75">
        <v>3</v>
      </c>
      <c r="F57" s="132"/>
      <c r="G57" s="132"/>
      <c r="H57" s="138">
        <v>0</v>
      </c>
      <c r="I57" s="139">
        <f>E57*H57</f>
        <v>0</v>
      </c>
      <c r="J57" s="71">
        <f>I57</f>
        <v>0</v>
      </c>
      <c r="K57" s="76"/>
    </row>
    <row r="58" spans="1:11" ht="15.75" customHeight="1" x14ac:dyDescent="0.3">
      <c r="A58" s="77"/>
      <c r="B58" s="78" t="s">
        <v>58</v>
      </c>
      <c r="C58" s="79" t="s">
        <v>59</v>
      </c>
      <c r="D58" s="80"/>
      <c r="E58" s="79"/>
      <c r="F58" s="81"/>
      <c r="G58" s="140">
        <f>SUM($G$10:$G$55)</f>
        <v>0</v>
      </c>
      <c r="H58" s="82"/>
      <c r="I58" s="83">
        <f>SUM(I10:I57)</f>
        <v>0</v>
      </c>
      <c r="J58" s="84">
        <f>SUM($J$10:$J$57)</f>
        <v>0</v>
      </c>
    </row>
    <row r="59" spans="1:11" s="93" customFormat="1" ht="16.5" customHeight="1" x14ac:dyDescent="0.3">
      <c r="A59" s="85"/>
      <c r="B59" s="86" t="s">
        <v>60</v>
      </c>
      <c r="C59" s="87"/>
      <c r="D59" s="88"/>
      <c r="E59" s="87"/>
      <c r="F59" s="89">
        <v>1.4999999999999999E-2</v>
      </c>
      <c r="G59" s="90">
        <f>G58*F59</f>
        <v>0</v>
      </c>
      <c r="H59" s="91"/>
      <c r="I59" s="91"/>
      <c r="J59" s="92">
        <f>G59+I59</f>
        <v>0</v>
      </c>
    </row>
    <row r="60" spans="1:11" ht="15" customHeight="1" x14ac:dyDescent="0.3">
      <c r="A60" s="22"/>
      <c r="B60" s="94" t="s">
        <v>61</v>
      </c>
      <c r="C60" s="23"/>
      <c r="D60" s="95"/>
      <c r="E60" s="23"/>
      <c r="F60" s="96">
        <v>0.05</v>
      </c>
      <c r="G60" s="97"/>
      <c r="H60" s="98"/>
      <c r="I60" s="26">
        <f>(I58-I57)*F60</f>
        <v>0</v>
      </c>
      <c r="J60" s="99">
        <f>G60+I60</f>
        <v>0</v>
      </c>
    </row>
    <row r="61" spans="1:11" s="131" customFormat="1" ht="15" customHeight="1" x14ac:dyDescent="0.3">
      <c r="A61" s="22"/>
      <c r="B61" s="129" t="s">
        <v>62</v>
      </c>
      <c r="C61" s="23" t="s">
        <v>59</v>
      </c>
      <c r="D61" s="95"/>
      <c r="E61" s="23"/>
      <c r="F61" s="97"/>
      <c r="G61" s="97">
        <f>G58+G59</f>
        <v>0</v>
      </c>
      <c r="H61" s="98"/>
      <c r="I61" s="98">
        <f>I58+I60</f>
        <v>0</v>
      </c>
      <c r="J61" s="130">
        <f>J58+J59+J60</f>
        <v>0</v>
      </c>
    </row>
    <row r="62" spans="1:11" ht="15" customHeight="1" x14ac:dyDescent="0.3">
      <c r="A62" s="22"/>
      <c r="B62" s="100" t="s">
        <v>63</v>
      </c>
      <c r="C62" s="11" t="s">
        <v>59</v>
      </c>
      <c r="D62" s="101"/>
      <c r="E62" s="11"/>
      <c r="F62" s="104"/>
      <c r="G62" s="104"/>
      <c r="H62" s="102"/>
      <c r="I62" s="102"/>
      <c r="J62" s="103">
        <f>J61*0.2</f>
        <v>0</v>
      </c>
    </row>
    <row r="63" spans="1:11" ht="15" customHeight="1" thickBot="1" x14ac:dyDescent="0.35">
      <c r="A63" s="105"/>
      <c r="B63" s="106" t="s">
        <v>64</v>
      </c>
      <c r="C63" s="107" t="s">
        <v>59</v>
      </c>
      <c r="D63" s="108"/>
      <c r="E63" s="107"/>
      <c r="F63" s="109"/>
      <c r="G63" s="109"/>
      <c r="H63" s="110"/>
      <c r="I63" s="110"/>
      <c r="J63" s="111">
        <f>J61+J62</f>
        <v>0</v>
      </c>
    </row>
    <row r="64" spans="1:11" ht="15" customHeight="1" x14ac:dyDescent="0.3">
      <c r="A64" s="112"/>
      <c r="B64" s="112"/>
      <c r="C64" s="113"/>
      <c r="D64" s="114"/>
      <c r="E64" s="115"/>
      <c r="F64" s="93"/>
      <c r="G64" s="93"/>
      <c r="H64" s="133"/>
      <c r="I64" s="116"/>
      <c r="J64" s="93"/>
    </row>
    <row r="65" spans="1:11" s="3" customFormat="1" ht="15" customHeight="1" x14ac:dyDescent="0.3">
      <c r="A65" s="117"/>
      <c r="B65" s="1"/>
      <c r="C65" s="1"/>
      <c r="D65" s="5"/>
      <c r="E65" s="1"/>
      <c r="F65" s="1"/>
      <c r="G65" s="1"/>
      <c r="H65" s="118"/>
      <c r="I65" s="118"/>
      <c r="J65" s="1"/>
      <c r="K65" s="1"/>
    </row>
    <row r="66" spans="1:11" s="3" customFormat="1" ht="14.4" x14ac:dyDescent="0.3">
      <c r="A66" s="119" t="s">
        <v>65</v>
      </c>
      <c r="B66" s="120"/>
      <c r="C66" s="120"/>
      <c r="D66" s="121"/>
      <c r="E66" s="120"/>
      <c r="F66" s="120"/>
      <c r="G66" s="120"/>
      <c r="H66" s="122"/>
      <c r="I66" s="122"/>
      <c r="J66" s="120"/>
      <c r="K66" s="1"/>
    </row>
    <row r="67" spans="1:11" s="3" customFormat="1" ht="15" customHeight="1" x14ac:dyDescent="0.3">
      <c r="A67" s="123"/>
      <c r="B67" s="124"/>
      <c r="C67" s="124"/>
      <c r="D67" s="124"/>
      <c r="E67" s="124"/>
      <c r="F67" s="124"/>
      <c r="G67" s="124"/>
      <c r="H67" s="124"/>
      <c r="I67" s="124"/>
      <c r="J67" s="124"/>
      <c r="K67" s="1"/>
    </row>
    <row r="68" spans="1:11" s="3" customFormat="1" ht="15" customHeight="1" x14ac:dyDescent="0.3">
      <c r="A68" s="160" t="s">
        <v>66</v>
      </c>
      <c r="B68" s="160"/>
      <c r="C68" s="160"/>
      <c r="D68" s="160"/>
      <c r="E68" s="160"/>
      <c r="F68" s="161"/>
      <c r="G68" s="161"/>
      <c r="H68" s="161"/>
      <c r="I68" s="161"/>
      <c r="J68" s="161"/>
      <c r="K68" s="1"/>
    </row>
    <row r="69" spans="1:11" s="3" customFormat="1" ht="42.6" customHeight="1" x14ac:dyDescent="0.3">
      <c r="A69" s="145" t="s">
        <v>67</v>
      </c>
      <c r="B69" s="162"/>
      <c r="C69" s="162"/>
      <c r="D69" s="162"/>
      <c r="E69" s="162"/>
      <c r="F69" s="162"/>
      <c r="G69" s="162"/>
      <c r="H69" s="162"/>
      <c r="I69" s="162"/>
      <c r="J69" s="162"/>
      <c r="K69" s="1"/>
    </row>
    <row r="70" spans="1:11" s="3" customFormat="1" ht="14.4" x14ac:dyDescent="0.3">
      <c r="A70" s="145" t="s">
        <v>68</v>
      </c>
      <c r="B70" s="162"/>
      <c r="C70" s="162"/>
      <c r="D70" s="162"/>
      <c r="E70" s="162"/>
      <c r="F70" s="162"/>
      <c r="G70" s="162"/>
      <c r="H70" s="162"/>
      <c r="I70" s="162"/>
      <c r="J70" s="162"/>
      <c r="K70" s="1"/>
    </row>
    <row r="71" spans="1:11" s="3" customFormat="1" ht="15" customHeight="1" x14ac:dyDescent="0.3">
      <c r="A71" s="145" t="s">
        <v>69</v>
      </c>
      <c r="B71" s="146"/>
      <c r="C71" s="146"/>
      <c r="D71" s="146"/>
      <c r="E71" s="146"/>
      <c r="F71" s="146"/>
      <c r="G71" s="163"/>
      <c r="H71" s="163"/>
      <c r="I71" s="163"/>
      <c r="J71" s="163"/>
      <c r="K71" s="1"/>
    </row>
    <row r="72" spans="1:11" s="3" customFormat="1" ht="15" customHeight="1" x14ac:dyDescent="0.3">
      <c r="A72" s="145" t="s">
        <v>70</v>
      </c>
      <c r="B72" s="146"/>
      <c r="C72" s="146"/>
      <c r="D72" s="146"/>
      <c r="E72" s="146"/>
      <c r="F72" s="146"/>
      <c r="G72" s="146"/>
      <c r="H72" s="146"/>
      <c r="I72" s="146"/>
      <c r="J72" s="146"/>
      <c r="K72" s="1"/>
    </row>
    <row r="73" spans="1:11" s="3" customFormat="1" ht="15" customHeight="1" x14ac:dyDescent="0.3">
      <c r="A73" s="145" t="s">
        <v>71</v>
      </c>
      <c r="B73" s="146"/>
      <c r="C73" s="146"/>
      <c r="D73" s="146"/>
      <c r="E73" s="146"/>
      <c r="F73" s="146"/>
      <c r="G73" s="146"/>
      <c r="H73" s="146"/>
      <c r="I73" s="146"/>
      <c r="J73" s="146"/>
      <c r="K73" s="1"/>
    </row>
    <row r="74" spans="1:11" s="3" customFormat="1" ht="15" customHeight="1" x14ac:dyDescent="0.3">
      <c r="A74" s="145" t="s">
        <v>72</v>
      </c>
      <c r="B74" s="146"/>
      <c r="C74" s="146"/>
      <c r="D74" s="146"/>
      <c r="E74" s="146"/>
      <c r="F74" s="146"/>
      <c r="G74" s="146"/>
      <c r="H74" s="146"/>
      <c r="I74" s="146"/>
      <c r="J74" s="146"/>
      <c r="K74" s="1"/>
    </row>
    <row r="75" spans="1:11" s="3" customFormat="1" ht="50.25" customHeight="1" x14ac:dyDescent="0.3">
      <c r="A75" s="145" t="s">
        <v>73</v>
      </c>
      <c r="B75" s="146"/>
      <c r="C75" s="146"/>
      <c r="D75" s="146"/>
      <c r="E75" s="146"/>
      <c r="F75" s="146"/>
      <c r="G75" s="146"/>
      <c r="H75" s="146"/>
      <c r="I75" s="146"/>
      <c r="J75" s="146"/>
      <c r="K75" s="1"/>
    </row>
    <row r="76" spans="1:11" s="3" customFormat="1" ht="15" customHeight="1" x14ac:dyDescent="0.3">
      <c r="A76" s="126" t="s">
        <v>74</v>
      </c>
      <c r="B76" s="126"/>
      <c r="C76" s="126"/>
      <c r="D76" s="127"/>
      <c r="E76" s="126"/>
      <c r="F76" s="126"/>
      <c r="G76" s="126"/>
      <c r="H76" s="128"/>
      <c r="I76" s="128"/>
      <c r="J76" s="125"/>
      <c r="K76" s="1"/>
    </row>
    <row r="77" spans="1:11" s="3" customFormat="1" ht="15" customHeight="1" x14ac:dyDescent="0.3">
      <c r="A77" s="165" t="s">
        <v>75</v>
      </c>
      <c r="B77" s="165"/>
      <c r="C77" s="165"/>
      <c r="D77" s="165"/>
      <c r="E77" s="165"/>
      <c r="F77" s="165"/>
      <c r="G77" s="165"/>
      <c r="H77" s="128"/>
      <c r="I77" s="128"/>
      <c r="J77" s="125"/>
      <c r="K77" s="1"/>
    </row>
    <row r="78" spans="1:11" s="3" customFormat="1" ht="14.4" x14ac:dyDescent="0.3">
      <c r="A78" s="165" t="s">
        <v>76</v>
      </c>
      <c r="B78" s="165"/>
      <c r="C78" s="165"/>
      <c r="D78" s="165"/>
      <c r="E78" s="165"/>
      <c r="F78" s="165"/>
      <c r="G78" s="165"/>
      <c r="H78" s="128"/>
      <c r="I78" s="128"/>
      <c r="J78" s="125"/>
      <c r="K78" s="1"/>
    </row>
    <row r="79" spans="1:11" s="3" customFormat="1" ht="14.4" x14ac:dyDescent="0.3">
      <c r="A79" s="126" t="s">
        <v>77</v>
      </c>
      <c r="B79" s="126"/>
      <c r="C79" s="126"/>
      <c r="D79" s="127"/>
      <c r="E79" s="126"/>
      <c r="F79" s="126"/>
      <c r="G79" s="126"/>
      <c r="H79" s="128"/>
      <c r="I79" s="128"/>
      <c r="J79" s="125"/>
      <c r="K79" s="1"/>
    </row>
    <row r="80" spans="1:11" s="3" customFormat="1" ht="29.55" customHeight="1" x14ac:dyDescent="0.3">
      <c r="A80" s="165" t="s">
        <v>78</v>
      </c>
      <c r="B80" s="165"/>
      <c r="C80" s="165"/>
      <c r="D80" s="165"/>
      <c r="E80" s="165"/>
      <c r="F80" s="165"/>
      <c r="G80" s="165"/>
      <c r="H80" s="128"/>
      <c r="I80" s="128"/>
      <c r="J80" s="125"/>
      <c r="K80" s="1"/>
    </row>
    <row r="81" spans="1:11" s="3" customFormat="1" ht="15" customHeight="1" x14ac:dyDescent="0.3">
      <c r="A81" s="126" t="s">
        <v>79</v>
      </c>
      <c r="B81" s="126"/>
      <c r="C81" s="126"/>
      <c r="D81" s="127"/>
      <c r="E81" s="126"/>
      <c r="F81" s="126"/>
      <c r="G81" s="126"/>
      <c r="H81" s="128"/>
      <c r="I81" s="128"/>
      <c r="J81" s="125"/>
      <c r="K81" s="1"/>
    </row>
    <row r="82" spans="1:11" s="3" customFormat="1" ht="15" customHeight="1" x14ac:dyDescent="0.3">
      <c r="A82" s="166" t="s">
        <v>80</v>
      </c>
      <c r="B82" s="166"/>
      <c r="C82" s="166"/>
      <c r="D82" s="166"/>
      <c r="E82" s="166"/>
      <c r="F82" s="166"/>
      <c r="G82" s="166"/>
      <c r="H82" s="128"/>
      <c r="I82" s="128"/>
      <c r="J82" s="125"/>
      <c r="K82" s="1"/>
    </row>
    <row r="83" spans="1:11" s="3" customFormat="1" ht="15" customHeight="1" x14ac:dyDescent="0.3">
      <c r="A83" s="164" t="s">
        <v>81</v>
      </c>
      <c r="B83" s="164"/>
      <c r="C83" s="164"/>
      <c r="D83" s="164"/>
      <c r="E83" s="164"/>
      <c r="F83" s="164"/>
      <c r="G83" s="164"/>
      <c r="H83" s="128"/>
      <c r="I83" s="128"/>
      <c r="J83" s="125"/>
      <c r="K83" s="1"/>
    </row>
    <row r="84" spans="1:11" s="3" customFormat="1" ht="15" customHeight="1" x14ac:dyDescent="0.3">
      <c r="A84" s="164" t="s">
        <v>82</v>
      </c>
      <c r="B84" s="164"/>
      <c r="C84" s="164"/>
      <c r="D84" s="164"/>
      <c r="E84" s="164"/>
      <c r="F84" s="164"/>
      <c r="G84" s="164"/>
      <c r="H84" s="128"/>
      <c r="I84" s="128"/>
      <c r="J84" s="125"/>
      <c r="K84" s="1"/>
    </row>
    <row r="85" spans="1:11" s="3" customFormat="1" ht="15" customHeight="1" x14ac:dyDescent="0.3">
      <c r="A85" s="164" t="s">
        <v>83</v>
      </c>
      <c r="B85" s="164"/>
      <c r="C85" s="164"/>
      <c r="D85" s="164"/>
      <c r="E85" s="164"/>
      <c r="F85" s="164"/>
      <c r="G85" s="164"/>
      <c r="H85" s="128"/>
      <c r="I85" s="128"/>
      <c r="J85" s="125"/>
      <c r="K85" s="1"/>
    </row>
    <row r="86" spans="1:11" s="3" customFormat="1" ht="15" customHeight="1" x14ac:dyDescent="0.3">
      <c r="A86" s="164" t="s">
        <v>84</v>
      </c>
      <c r="B86" s="164"/>
      <c r="C86" s="164"/>
      <c r="D86" s="164"/>
      <c r="E86" s="164"/>
      <c r="F86" s="164"/>
      <c r="G86" s="164"/>
      <c r="H86" s="128"/>
      <c r="I86" s="128"/>
      <c r="J86" s="125"/>
      <c r="K86" s="1"/>
    </row>
    <row r="87" spans="1:11" s="3" customFormat="1" ht="15" customHeight="1" x14ac:dyDescent="0.3">
      <c r="A87" s="164" t="s">
        <v>85</v>
      </c>
      <c r="B87" s="164"/>
      <c r="C87" s="164"/>
      <c r="D87" s="164"/>
      <c r="E87" s="164"/>
      <c r="F87" s="164"/>
      <c r="G87" s="164"/>
      <c r="H87" s="128"/>
      <c r="I87" s="128"/>
      <c r="J87" s="125"/>
      <c r="K87" s="1"/>
    </row>
    <row r="88" spans="1:11" s="3" customFormat="1" ht="15" customHeight="1" x14ac:dyDescent="0.3">
      <c r="A88" s="164" t="s">
        <v>86</v>
      </c>
      <c r="B88" s="164"/>
      <c r="C88" s="164"/>
      <c r="D88" s="164"/>
      <c r="E88" s="164"/>
      <c r="F88" s="164"/>
      <c r="G88" s="164"/>
      <c r="H88" s="128"/>
      <c r="I88" s="128"/>
      <c r="J88" s="125"/>
      <c r="K88" s="1"/>
    </row>
    <row r="89" spans="1:11" ht="15" customHeight="1" x14ac:dyDescent="0.3">
      <c r="A89" s="164" t="s">
        <v>87</v>
      </c>
      <c r="B89" s="164"/>
      <c r="C89" s="164"/>
      <c r="D89" s="164"/>
      <c r="E89" s="164"/>
      <c r="F89" s="164"/>
      <c r="G89" s="164"/>
      <c r="H89" s="128"/>
      <c r="I89" s="128"/>
      <c r="J89" s="125"/>
    </row>
    <row r="90" spans="1:11" ht="15" customHeight="1" x14ac:dyDescent="0.3">
      <c r="A90" s="164" t="s">
        <v>88</v>
      </c>
      <c r="B90" s="164"/>
      <c r="C90" s="164"/>
      <c r="D90" s="164"/>
      <c r="E90" s="164"/>
      <c r="F90" s="164"/>
      <c r="G90" s="164"/>
      <c r="H90" s="128"/>
      <c r="I90" s="128"/>
      <c r="J90" s="125"/>
    </row>
    <row r="91" spans="1:11" ht="15" customHeight="1" x14ac:dyDescent="0.3">
      <c r="A91" s="164" t="s">
        <v>89</v>
      </c>
      <c r="B91" s="164"/>
      <c r="C91" s="164"/>
      <c r="D91" s="164"/>
      <c r="E91" s="164"/>
      <c r="F91" s="164"/>
      <c r="G91" s="164"/>
      <c r="H91" s="128"/>
      <c r="I91" s="128"/>
      <c r="J91" s="125"/>
    </row>
    <row r="92" spans="1:11" ht="15" customHeight="1" x14ac:dyDescent="0.3">
      <c r="A92" s="164" t="s">
        <v>90</v>
      </c>
      <c r="B92" s="164"/>
      <c r="C92" s="164"/>
      <c r="D92" s="164"/>
      <c r="E92" s="164"/>
      <c r="F92" s="164"/>
      <c r="G92" s="164"/>
      <c r="H92" s="128"/>
      <c r="I92" s="128"/>
      <c r="J92" s="125"/>
    </row>
    <row r="93" spans="1:11" ht="15" customHeight="1" x14ac:dyDescent="0.3">
      <c r="A93" s="145" t="s">
        <v>91</v>
      </c>
      <c r="B93" s="146"/>
      <c r="C93" s="146"/>
      <c r="D93" s="146"/>
      <c r="E93" s="146"/>
      <c r="F93" s="146"/>
      <c r="G93" s="146"/>
      <c r="H93" s="146"/>
      <c r="I93" s="146"/>
      <c r="J93" s="146"/>
    </row>
  </sheetData>
  <mergeCells count="34">
    <mergeCell ref="A89:G89"/>
    <mergeCell ref="A90:G90"/>
    <mergeCell ref="A91:G91"/>
    <mergeCell ref="A92:G92"/>
    <mergeCell ref="A93:J93"/>
    <mergeCell ref="A72:J72"/>
    <mergeCell ref="A88:G88"/>
    <mergeCell ref="A74:J74"/>
    <mergeCell ref="A75:J75"/>
    <mergeCell ref="A77:G77"/>
    <mergeCell ref="A78:G78"/>
    <mergeCell ref="A80:G80"/>
    <mergeCell ref="A82:G82"/>
    <mergeCell ref="A83:G83"/>
    <mergeCell ref="A84:G84"/>
    <mergeCell ref="A85:G85"/>
    <mergeCell ref="A86:G86"/>
    <mergeCell ref="A87:G87"/>
    <mergeCell ref="A2:J2"/>
    <mergeCell ref="A1:J1"/>
    <mergeCell ref="A73:J73"/>
    <mergeCell ref="A3:J3"/>
    <mergeCell ref="A5:A6"/>
    <mergeCell ref="B5:B6"/>
    <mergeCell ref="C5:C6"/>
    <mergeCell ref="D5:D6"/>
    <mergeCell ref="E5:E6"/>
    <mergeCell ref="F5:G5"/>
    <mergeCell ref="H5:I5"/>
    <mergeCell ref="J5:J6"/>
    <mergeCell ref="A68:J68"/>
    <mergeCell ref="A69:J69"/>
    <mergeCell ref="A70:J70"/>
    <mergeCell ref="A71:J71"/>
  </mergeCells>
  <pageMargins left="0.19685039370078741" right="0.19685039370078741" top="0.59055118110236227" bottom="0.19685039370078741" header="0" footer="0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ff5752-ff18-4084-8703-f6de6e7b121a" xsi:nil="true"/>
    <lcf76f155ced4ddcb4097134ff3c332f xmlns="1f2061e5-d3d5-4a1c-a34d-e549926875d7">
      <Terms xmlns="http://schemas.microsoft.com/office/infopath/2007/PartnerControls"/>
    </lcf76f155ced4ddcb4097134ff3c332f>
    <_x0412__x0440__x0435__x043c__x044f_ xmlns="1f2061e5-d3d5-4a1c-a34d-e549926875d7" xsi:nil="true"/>
    <_x0070_nj6 xmlns="1f2061e5-d3d5-4a1c-a34d-e549926875d7">
      <UserInfo>
        <DisplayName/>
        <AccountId xsi:nil="true"/>
        <AccountType/>
      </UserInfo>
    </_x0070_nj6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FEDEDF2713684DBB562DF635CA7492" ma:contentTypeVersion="21" ma:contentTypeDescription="Create a new document." ma:contentTypeScope="" ma:versionID="f12ab60b318c5dedbd22ab7a16a5d232">
  <xsd:schema xmlns:xsd="http://www.w3.org/2001/XMLSchema" xmlns:xs="http://www.w3.org/2001/XMLSchema" xmlns:p="http://schemas.microsoft.com/office/2006/metadata/properties" xmlns:ns2="0dff5752-ff18-4084-8703-f6de6e7b121a" xmlns:ns3="1f2061e5-d3d5-4a1c-a34d-e549926875d7" targetNamespace="http://schemas.microsoft.com/office/2006/metadata/properties" ma:root="true" ma:fieldsID="9300b7acb57a4c827531ad90155eb23b" ns2:_="" ns3:_="">
    <xsd:import namespace="0dff5752-ff18-4084-8703-f6de6e7b121a"/>
    <xsd:import namespace="1f2061e5-d3d5-4a1c-a34d-e549926875d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_x0070_nj6" minOccurs="0"/>
                <xsd:element ref="ns3:MediaLengthInSeconds" minOccurs="0"/>
                <xsd:element ref="ns3:_x0412__x0440__x0435__x043c__x044f_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ff5752-ff18-4084-8703-f6de6e7b121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f3c92d3-1a02-4e10-b274-3ee6a5496162}" ma:internalName="TaxCatchAll" ma:showField="CatchAllData" ma:web="0dff5752-ff18-4084-8703-f6de6e7b121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061e5-d3d5-4a1c-a34d-e549926875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x0070_nj6" ma:index="20" nillable="true" ma:displayName="Пользователь или группа" ma:list="UserInfo" ma:internalName="_x0070_nj6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x0412__x0440__x0435__x043c__x044f_" ma:index="22" nillable="true" ma:displayName="Время" ma:format="DateTime" ma:internalName="_x0412__x0440__x0435__x043c__x044f_">
      <xsd:simpleType>
        <xsd:restriction base="dms:DateTime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97b73211-cf8d-4983-b232-52e3632570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D8BA2EE-BC79-4467-AF5E-21F331AE396C}">
  <ds:schemaRefs>
    <ds:schemaRef ds:uri="http://schemas.microsoft.com/office/2006/documentManagement/types"/>
    <ds:schemaRef ds:uri="0dff5752-ff18-4084-8703-f6de6e7b121a"/>
    <ds:schemaRef ds:uri="1f2061e5-d3d5-4a1c-a34d-e549926875d7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3869FC-7BAA-4D1A-A286-E7E231CBA7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28CAD9-2728-4935-921E-2F20344DF5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ff5752-ff18-4084-8703-f6de6e7b121a"/>
    <ds:schemaRef ds:uri="1f2061e5-d3d5-4a1c-a34d-e5499268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СЛОМЕКСПЕРТ</vt:lpstr>
      <vt:lpstr>СЛОМЕКСПЕРТ!Область_печати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Алёна Ляхута</dc:creator>
  <cp:lastModifiedBy>Probook</cp:lastModifiedBy>
  <cp:revision/>
  <dcterms:created xsi:type="dcterms:W3CDTF">2026-03-10T13:05:24Z</dcterms:created>
  <dcterms:modified xsi:type="dcterms:W3CDTF">2026-03-17T09:38:27Z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0x0101007DFEDEDF2713684DBB562DF635CA7492</vt:lpwstr>
  </property>
  <property fmtid="{D5CDD505-2E9C-101B-9397-08002B2CF9AE}" pid="3" name="MediaServiceImageTags">
    <vt:lpwstr/>
  </property>
</Properties>
</file>