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2023_Kanevskii\ФАСАД_ЛУГАНСЬКА АСОЦІАЦІЯ ОРГАНІЗАЦІЙ ОСІБ З ІНВАЛІДНІСТЮ\"/>
    </mc:Choice>
  </mc:AlternateContent>
  <xr:revisionPtr revIDLastSave="0" documentId="13_ncr:1_{7888D718-59DB-409A-AAC2-860CF974F5F6}" xr6:coauthVersionLast="47" xr6:coauthVersionMax="47" xr10:uidLastSave="{00000000-0000-0000-0000-000000000000}"/>
  <bookViews>
    <workbookView xWindow="-108" yWindow="-108" windowWidth="23256" windowHeight="13896" xr2:uid="{00000000-000D-0000-FFFF-FFFF00000000}"/>
  </bookViews>
  <sheets>
    <sheet name="AoD  Дефектний акт" sheetId="10"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1" i="10" l="1"/>
  <c r="A78" i="10"/>
  <c r="A79" i="10"/>
  <c r="A80" i="10"/>
  <c r="A81" i="10"/>
  <c r="A82" i="10"/>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7" i="10"/>
  <c r="A108" i="10"/>
  <c r="A109" i="10"/>
  <c r="A110" i="10"/>
  <c r="A111" i="10" s="1"/>
  <c r="A112" i="10" s="1"/>
  <c r="A113" i="10" l="1"/>
  <c r="A114" i="10" s="1"/>
  <c r="A115" i="10" s="1"/>
  <c r="A116" i="10" s="1"/>
  <c r="A117" i="10" s="1"/>
  <c r="A118" i="10" s="1"/>
  <c r="A119" i="10" s="1"/>
  <c r="A120" i="10" s="1"/>
  <c r="A121" i="10" s="1"/>
  <c r="G122" i="10"/>
  <c r="A27" i="10"/>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E20" i="10"/>
  <c r="G68" i="10" l="1"/>
  <c r="G16" i="10" l="1"/>
  <c r="G123" i="10" s="1"/>
  <c r="G124" i="10" l="1"/>
</calcChain>
</file>

<file path=xl/sharedStrings.xml><?xml version="1.0" encoding="utf-8"?>
<sst xmlns="http://schemas.openxmlformats.org/spreadsheetml/2006/main" count="312" uniqueCount="160">
  <si>
    <t>Заливка стяжки підлоги до 10 см</t>
  </si>
  <si>
    <t xml:space="preserve">Вкладанання підлогової антискользящої кахлі </t>
  </si>
  <si>
    <t>Встановлення та підключення лед лампи 24ват</t>
  </si>
  <si>
    <t>Вкладання кахлі на стіну</t>
  </si>
  <si>
    <t>№</t>
  </si>
  <si>
    <t>Quantity/ Кількість</t>
  </si>
  <si>
    <t>Всього туалет чоловічий:</t>
  </si>
  <si>
    <t>Загальна вартість:</t>
  </si>
  <si>
    <t>Встановлення рукомийника з змішувачем інклюзивного типу</t>
  </si>
  <si>
    <t>ПДВ (20%)</t>
  </si>
  <si>
    <t>Прокладання труб каналізаційних d-50 мм з урахуванням фітінгів</t>
  </si>
  <si>
    <t>Гільзування отвору</t>
  </si>
  <si>
    <t>Улаштування гідроізоляції</t>
  </si>
  <si>
    <t>Навантаження, винос та утилізація сміття</t>
  </si>
  <si>
    <t>Всього туалет жіночій:</t>
  </si>
  <si>
    <t>Unit/ Одиниця виміру</t>
  </si>
  <si>
    <t xml:space="preserve">Price, UAH / Ціна, грн </t>
  </si>
  <si>
    <t xml:space="preserve">Amount, UAH / Сума, грн </t>
  </si>
  <si>
    <t>Заміна вхідної групи дверей для інклюзивного доступу з урахуванням доводчика 
(демонтаж подвійних металопластикових дверей 1800*2100hмм, 
демонтаж металопластикового глухого вікна 1800*900h мм, 
монтаж дверей зовнішніх, металопластикових, подвійних, розміром 1800*2100h мм, без імпоста, основна стулка шириною світлового прорізу не менше 900мм, неосновна - шпультова, наповнення стулок склом, в комплекті з фурнітурою, призначеною для загальних місць користування, ручка пряма/скоба, відкривання буде по місцю уточнено,
монтаж доводчика дверного на основну стулку,
монтаж вікна металопластикового глухого над дверима.)</t>
  </si>
  <si>
    <t>Монтаж тактильної плитки 300*300мм</t>
  </si>
  <si>
    <t>meter / м.п.</t>
  </si>
  <si>
    <t>m2/м.кв</t>
  </si>
  <si>
    <t>Заміна каналізаційної чугунної труби на пластикову каналізаційну з шумопоглинанням d=100мм</t>
  </si>
  <si>
    <t xml:space="preserve">Заміна труб водопостачання на ПВХ з урахуванням фітінгів та запірної арматури </t>
  </si>
  <si>
    <t>each / шт</t>
  </si>
  <si>
    <t>Демонтаж металевої рами розмірами 1800*3000hмм</t>
  </si>
  <si>
    <t>Улаштування стяжки до 100 мм (основа для відновлення покриття підлоги з кахлі всередині приміщення і улаштуванням пандусу для забезпечення норм безбар'єрного середовища)</t>
  </si>
  <si>
    <t>Укладання керамічної плитки всередині приміщення (підібрати по призначенню, розмірам, фактурі, кольору аналогічно демонтованим матеріалам і дотичній кахлі)</t>
  </si>
  <si>
    <t>Влаштування декоративних внутрішніх укосів (шпатлювання, фарбування в стилістиці приміщення)</t>
  </si>
  <si>
    <t>Всього центральний вхід реабілітаційного корпусу:</t>
  </si>
  <si>
    <t>Бетоноконтакт /грунтування стін</t>
  </si>
  <si>
    <t>Монтаж стелі типу "Амстронг"</t>
  </si>
  <si>
    <t>Встановлення та підключення лампи аварійного освітлення з акумулятором до 6 годин роботи</t>
  </si>
  <si>
    <t>Встановлення рукомийника зі змішувачем</t>
  </si>
  <si>
    <t>Встановлення та підключення кнопки екстреного реагування</t>
  </si>
  <si>
    <t>Встановлення дзеркала навісного</t>
  </si>
  <si>
    <t>Встановлення HPL панелей (туалетні перегородки) 
Розміри 2х туалетних кабін не менше 850*1200мм
Висота перегородок — не менше 1750мм з проміжком від підлоги 120-200мм
Розміри туалетної кабіни для людей з інвалідністю складає не менше 1000*1900мм / 1500*1500мм 
проміжок між кабінами та стіною — не менше 1100мм</t>
  </si>
  <si>
    <t>Демонтаж керамічної плитки (при розбиранні рами та дверей прибрати поріжок, з внутрішньої сторони орієнтовно довжина 1850мм, ширина 500мм, висота до 150мм)</t>
  </si>
  <si>
    <t>Демонтаж рукомийника з кріпленнями</t>
  </si>
  <si>
    <t>Демонтаж підлогових унітазів</t>
  </si>
  <si>
    <t>Демонтаж стелі з вбудованими світильниками</t>
  </si>
  <si>
    <t>Демонтаж бетону/залізобетону/цегли/асфальтобетону (розбирання надбудови/постаменту з вмонтованими підлоговими унітазами, трубами, сходами)</t>
  </si>
  <si>
    <t>Очищення підлоги та стін від залишків кахелю, стяжки, лінолеума чи полової дошки (вся підлога за виключенням надбудови/постаменту, стін на висоту до існуючої підвісної стелі h=3250мм)</t>
  </si>
  <si>
    <t>m3/ м.куб</t>
  </si>
  <si>
    <t>Встановлення туалету компакт, підключення</t>
  </si>
  <si>
    <t>Встановлення туалету типу компакт для людей з інклюзивними потребами, підключення</t>
  </si>
  <si>
    <t xml:space="preserve">Очищення, грунтування за 2 рази та фарбування віконних залізних грат </t>
  </si>
  <si>
    <t>Демонтаж настінного чоловічого пісуару</t>
  </si>
  <si>
    <t>Демонтаж кахлі по всій площі приміщення на підлозі та стінах</t>
  </si>
  <si>
    <t>Демонтаж стелі типу Армстронг з вбудованими світильниками</t>
  </si>
  <si>
    <t>Демонтаж старої проводки без збереження матеріалів (по всій площі приміщення, включаючи стіни, стелю)</t>
  </si>
  <si>
    <t>Штукатурення цементним розчином стін по маякам до висоти підвісної стелі (орієнтовно h=3250мм)</t>
  </si>
  <si>
    <t>Улаштування нової проводки в гофрі з урахуванням монтажу розподільчих коробок, кріплень, орієнтовна довжина кабелю до 80м.п., з підключенням до щитка (кабель ВВГнг 2*2,5 та ВВГнг 2*1,5)</t>
  </si>
  <si>
    <t>Монтаж вимикачів з урахуванням монтажної коробки (на кожен вимикач по 2 лампи)</t>
  </si>
  <si>
    <t xml:space="preserve">Монтаж розетки з урахуванням монтажної коробки </t>
  </si>
  <si>
    <t>Буріння отвору d=150мм в цегляній стіні до 600 мм</t>
  </si>
  <si>
    <t>Монтаж витяжного канального вентилятора, вуличного зворотного клапану, з монтажем вуличного козирка, внутрішньої решітки</t>
  </si>
  <si>
    <t>Монтаж граток декоративних на радіатор опалення (уточнення розмірів по місцю)</t>
  </si>
  <si>
    <t>Демонтаж та наступний монтаж залізних грат на вікно (для обробки, фарбування, з вартістю кріплень)</t>
  </si>
  <si>
    <t>Влаштування утеплених зовнішніх укосів (шпаклювання+фарбування)</t>
  </si>
  <si>
    <t>посл</t>
  </si>
  <si>
    <t>Влаштування декоративних внутрішніх укосів , ширина укоса до 500 мм (шпаклювання+фарбування)</t>
  </si>
  <si>
    <t>Встановлення дзеркала навісного 500*700 мм</t>
  </si>
  <si>
    <t>Встановлення поручня навколо рукомийника з упорами в підлогу</t>
  </si>
  <si>
    <t>Встановлення поручня відкидного інклюзивного (поруч з туалетом типу компакт для людей з інклюзивними потребами) з додатковим упором в підлогу</t>
  </si>
  <si>
    <t>Встановлення поручня під 90 градусів (поруч з туалетом типу компакт для людей з інклюзивними потребами) з додатковим упором в підлогу</t>
  </si>
  <si>
    <t>Улаштування дверних укосів всередині приміщення туалету (шпаклювання+фарбування)</t>
  </si>
  <si>
    <r>
      <t>Демонтаж кахлі по всій площі приміщення</t>
    </r>
    <r>
      <rPr>
        <i/>
        <sz val="11"/>
        <color theme="1"/>
        <rFont val="Calibri"/>
        <family val="2"/>
        <charset val="204"/>
        <scheme val="minor"/>
      </rPr>
      <t xml:space="preserve"> </t>
    </r>
    <r>
      <rPr>
        <sz val="11"/>
        <color theme="1"/>
        <rFont val="Calibri"/>
        <family val="2"/>
        <scheme val="minor"/>
      </rPr>
      <t>на підлозі та стінах</t>
    </r>
  </si>
  <si>
    <t>Розширення дверного прорізу (різка стіни з одного боку існуючого отвору для монтажу дверей, ширина отвору не менша 1150мм)</t>
  </si>
  <si>
    <t xml:space="preserve">Послуга з посилення дверного прорізу з відновленням зовнішньої частини стін (закладання ділянок порушених стін, відновлення геометричної форми з додаванням цегли, цементного розчину, грунтовки та інш., встановленння металоконструкцій згідно типового контсруктивного рішення після демонтажу, враховуючи закладні та анкерні деталі, підготовка під влаштування відкосів) </t>
  </si>
  <si>
    <t>Улаштування дверних укосів всередині та ззовні приміщення туалету (шпатлювання, фарбування)</t>
  </si>
  <si>
    <t>Заміна вікна 
(демонтаж існуючого вікна 1800*1800hмм, 
демонтаж підвіконня, металевого відливу, 
монтаж вікна металопластикового, тристулкового, конфігурація має бути узгоджена з відповідальною особою від замовника. Профіль ПВХ 6 камер, класу В, товщина не менше 70 мм. Колір білий. Армування в конструкціях: металеве, товщиною не менше 1,5 мм, з цинковим покриттям. Склопакет: однокамерний, енергозберігаючий, товщиною не менше 32 мм, не менше двох енергозберігаючих скла, товщиною не менше 4 мм (умовне позначення – 4и-24Ар-4и). Зсередини покриття матова плівка. Фурнітура віконна: європейського виробництва, стальна, цільна, нахильно-поворотна, жорстка утримуюча масу 90-120 кг, яка витримує цикли відчинення-зачинення – не менше 20 000 циклів. Опір теплопередачі віконного блоку (R): не менше 0,68 м2 К/Вт. Підвіконня: білого кольору з ПВХ, торці підвіконня повинні бути закриті заглушками білого кольору/ Відлив (фартух) з оцинкованої сталі (фарбований в білий)</t>
  </si>
  <si>
    <t>Заміна дверей до приміщення з урахуванням інклюзії
(демонтаж існуючих дверей 900*2000hмм, 
демонтаж дверного коробу та лиштви, 
монтаж дверей внутрішніх, металопластикових, одинарних, розміром не менше 1100*2000h мм, стулка шириною світлового прорізу не менше 1000мм, наповнення стулки сендвіч-панеллю, в комплекті з фурнітурою, призначеною для загальних місць користування, ручка пряма/скоба, відкривання буде по місцю уточнено,
монтаж дотягувача дверного)</t>
  </si>
  <si>
    <t>Заміна дверей до приміщення з урахуванням інклюзії
(демонтаж існуючих дверей 900*2000hмм, 
демонтаж дверного коробу та лиштви, 
монтаж дверей внутрішніх, металопластикових, одинарних, розміром не менше 1100*2000h мм, стулка шириною світлового прорізу не менше 1000мм, наповнення стулки сендвіч-панеллю, в комплекті з фурнітурою, призначеною для загальних місць користування, ручка пряма/скоба, відкривання буде по місцю уточнено,
монтаж доводчика дверного)</t>
  </si>
  <si>
    <t xml:space="preserve">Встановлення HPL панелей (туалетні перегородки з дверима) 
Розміри 2х туалетних кабін 1400*1200мм
Висота перегородок — 1900мм з проміжком від підлоги 120-200мм
Розміри дверних прорізів  для 2х туалетних кабін по ширині не менше 700мм
Розміри туалетної кабіни для людей з інвалідністю складає 1700*2900мм 
Розміри дверного прорізу для туалетної кабіни для людей з інвалідністю по ширині не менше 1000мм </t>
  </si>
  <si>
    <t>Total cost with VAT</t>
  </si>
  <si>
    <t>Центральний вхід реабілітаційний корпус (Лікувальний корпус №3) / Central entrance to the rehabilitation building (Treatment building No. 3)</t>
  </si>
  <si>
    <t>Dismantling of a metal frame measuring 1800*3000hmm</t>
  </si>
  <si>
    <t>Dismantling of ceramic tiles (when disassembling the frame and door, remove the threshold, from the inside approximately 1850mm long, 500mm wide, up to 150mm high)</t>
  </si>
  <si>
    <t>Replacement of the entrance door group for inclusive access, taking into account the closer_x000D_
(dismantling of double metal-plastic doors 1800*2100hmm,_x000D_
dismantling of a metal-plastic blind window 1800*900h mm,_x000D_
installation of external, metal-plastic, double doors, measuring 1800*2100h mm, without an impost, the main leaf with a light opening width of at least 900mm, the secondary leaf - a spool, filling the leaves with glass, complete with fittings intended for common areas, a straight handle/bracket, opening will be specified on site,_x000D_
installation of a closer door on the main leaf,_x000D_
installation of a metal-plastic blind window above the door.)</t>
  </si>
  <si>
    <t>Arrangement of a screed up to 100 mm (the basis for restoring the tiled floor covering inside the room and arranging a ramp to ensure the standards of a barrier-free environment)</t>
  </si>
  <si>
    <t>Laying ceramic tiles inside the room (select by purpose, size, texture, color similar to the dismantled materials and tangential tiles)</t>
  </si>
  <si>
    <t>Installation of tactile tiles 300*300mm</t>
  </si>
  <si>
    <t>Arrangement of decorative internal slopes (puttying, painting in the style of the room)</t>
  </si>
  <si>
    <t>Arrangement of insulated external slopes (puttying + painting)</t>
  </si>
  <si>
    <t>РЕАБІЛІТАЦІЙНИЙ КОРПУС / REHABILITATION BUILDING</t>
  </si>
  <si>
    <t>Приміщення жіночого туалету / Women's toilet room</t>
  </si>
  <si>
    <t>Dismantling of tiles throughout the entire area of ​​the room on the floor and walls</t>
  </si>
  <si>
    <t>Cleaning the floor and walls from the remains of tiles, screed, linoleum or floorboards (the entire floor excluding the superstructure/pedestal, walls to the height of the existing suspended ceiling h=3250mm)</t>
  </si>
  <si>
    <t>Dismantling of concrete/reinforced concrete/brick/asphalt concrete (dismantling of the superstructure/pedestal with built-in floor toilets, pipes, stairs)</t>
  </si>
  <si>
    <t>Dismantling of Armstrong-type ceiling with built-in lamps</t>
  </si>
  <si>
    <t>Dismantling of washbasin with fasteners</t>
  </si>
  <si>
    <t>Dismantling of floor toilets</t>
  </si>
  <si>
    <t>Replacing cast-iron sewer pipes with plastic sewer pipes with noise absorption d=100mm</t>
  </si>
  <si>
    <t>Replacing water supply pipes with PVC pipes, including fittings and shut-off valves</t>
  </si>
  <si>
    <t>Laying of sewer pipes d-50 mm, including fittings</t>
  </si>
  <si>
    <t>Dismantling of old wiring without preserving materials (throughout area of ​​the room, including walls, ceiling)</t>
  </si>
  <si>
    <t>Plastering the walls with cement mortar along the beacons to the height of the suspended ceiling (approximately h = 3250 mm)</t>
  </si>
  <si>
    <t>Concrete contact / priming the walls</t>
  </si>
  <si>
    <t>Installation of new wiring in the corrugation, taking into account the installation of junction boxes, fasteners, approximate cable length up to 80 m.p., with connection to the shield (cable VVGng 2 * 2.5 and VVGng 2 * 1.5)</t>
  </si>
  <si>
    <t>Installation of switches, taking into account the mounting box (2 lamps for each switch)</t>
  </si>
  <si>
    <t>Installation of the socket, taking into account the mounting box</t>
  </si>
  <si>
    <t>Drilling a hole d = 150 mm in a brick wall up to 600 mm</t>
  </si>
  <si>
    <t>Sleeving the hole</t>
  </si>
  <si>
    <t>Installation of an exhaust duct fan, street check valve, with installation of a street visor, internal grille</t>
  </si>
  <si>
    <t>Casting the floor screed up to 10 cm</t>
  </si>
  <si>
    <t>Installation of waterproofing</t>
  </si>
  <si>
    <t>Laying the floor anti-slip tiles</t>
  </si>
  <si>
    <t>Installing tiles on the wall</t>
  </si>
  <si>
    <t>Найменування будівельно-ремонтних робіт
з урахуванням матеріалів</t>
  </si>
  <si>
    <t>Name of construction and repair works
taking into account materials</t>
  </si>
  <si>
    <t>Doorway expansion (cutting the wall on one side of the existing opening for door installation, opening width not less than 1150mm)</t>
  </si>
  <si>
    <t>Service for strengthening the doorway with restoration of the outer part of the walls (laying down sections of damaged walls, restoring the geometric shape with the addition of bricks, cement mortar, primer, etc., installation of metal structures according to a typical design solution after dismantling, taking into account embedded and anchor parts, preparation for the arrangement of slopes)</t>
  </si>
  <si>
    <t>Replacement of doors to the room taking into account inclusion_x000D_
(dismantling of existing doors 900*2000hmm,_x000D_
dismantling of the door frame and trim,_x000D_
installation of internal, metal-plastic, single doors, size not less than 1100*2000h mm, door leaf with a light opening width not less than 1000mm, filling the door leaf with a sandwich panel, complete with fittings intended for common areas, straight handle/bracket, opening will be specified on site,_x000D_
installation of door closer)</t>
  </si>
  <si>
    <t>Installation of door slopes inside and outside the toilet room (puttying, painting)</t>
  </si>
  <si>
    <t>Replacement of window_x000D_
(dismantling of existing window 1800*1800hmm,_x000D_
dismantling of window sill, metal ebb,_x000D_
installation of metal-plastic, three-leaf window, configuration must be agreed with the responsible person from the customer. PVC profile 6 chambers, class B, thickness not less than 70 mm. Color white. Reinforcement in structures: metal, thickness not less than 1.5 mm, with zinc coating. Double-glazed window: single-chamber, energy-saving, thickness not less than 32 mm, at least two energy-saving glasses, thickness not less than 4 mm (symbol - 4и-24Ар-4и). Inside the coating is a matte film. Window fittings: European-made, steel, solid, tilt-turn, rigid holding mass of 90-120 kg, which withstands opening-closing cycles - at least 20,000 cycles. Heat transfer resistance of the window block (R): at least 0.68 m2 K/W. Window sills: white PVC, the ends of the window sill must be closed with white plugs / Ebb (apron) made of galvanized steel (painted white)</t>
  </si>
  <si>
    <t>Installation of decorative grilles on a heating radiator (specify the dimensions on site)</t>
  </si>
  <si>
    <t>Installation of decorative internal slopes, slope width up to 500 mm (puttying + painting)</t>
  </si>
  <si>
    <t>Installation of an Armstrong type ceiling</t>
  </si>
  <si>
    <t>Installation and connection of a 24 watt LED lamp</t>
  </si>
  <si>
    <t>Installation and connection of an emergency lighting lamp with a battery for up to 6 hours of operation</t>
  </si>
  <si>
    <t>Installation and connection of an emergency response button</t>
  </si>
  <si>
    <t>Installation of a 500*700 mm hanging mirror</t>
  </si>
  <si>
    <t>Installation of a washbasin with an inclusive mixer</t>
  </si>
  <si>
    <t>Installation of a washbasin with a mixer</t>
  </si>
  <si>
    <t>Installation of a compact toilet for people with inclusive needs, connection</t>
  </si>
  <si>
    <t>Installation of a compact toilet, connection</t>
  </si>
  <si>
    <t>Installation of a handrail around a washbasin with floor supports</t>
  </si>
  <si>
    <t>Installation of a folding inclusive handrail (next to a compact toilet for people with inclusive needs) with additional floor support</t>
  </si>
  <si>
    <t>Installation of a 90-degree handrail (next to a compact toilet for people with inclusive needs) with additional floor support</t>
  </si>
  <si>
    <t>Loading, removal and disposal of waste</t>
  </si>
  <si>
    <t>Installation of HPL panels (toilet partitions)
Dimensions of 2 toilet cubicles not less than 850*1200 mm
Height of partitions — not less than 1750 mm with a gap from the floor of 120-200 mm
Dimensions of a toilet cubicle for people with disabilities are not less than 1000*1900 mm / 1500*1500 mm
the gap between the cubicles and the wall — not less than 1100mm"</t>
  </si>
  <si>
    <t>Total women's toilet:</t>
  </si>
  <si>
    <t>Total central entrance of the rehabilitation building:</t>
  </si>
  <si>
    <t>Приміщення чоловічого туалету / Men's toilet area</t>
  </si>
  <si>
    <t>Cleaning the floor and walls from the remains of tiles, screed, linoleum or floorboards (the entire floor excluding the superstructure/pedestal, walls up to the height of the existing suspended ceiling h=3250mm)</t>
  </si>
  <si>
    <t>Dismantling of concrete/reinforced concrete/brick/asphalt concrete (dismantling of the superstructure/pedestal with built-in floor-standing toilets, pipes, stairs)</t>
  </si>
  <si>
    <t>Dismantling of the ceiling with built-in lamps</t>
  </si>
  <si>
    <t>Dismantling of a wall-mounted male urinal</t>
  </si>
  <si>
    <t>Dismantling of a washbasin with fasteners</t>
  </si>
  <si>
    <t>Dismantling of floor-standing toilets</t>
  </si>
  <si>
    <t>Replacing a cast-iron sewer pipe with a plastic sewer pipe with noise absorption d=100mm</t>
  </si>
  <si>
    <t>Replacing water supply pipes with PVC, including fittings and shut-off valves</t>
  </si>
  <si>
    <t>Laying sewer pipes d-50 mm, including fittings</t>
  </si>
  <si>
    <t>Dismantling old wiring without preserving materials (over the entire area of ​​the room, including walls, ceiling)</t>
  </si>
  <si>
    <t>Filling the floor screed up to 10 cm</t>
  </si>
  <si>
    <t>Installation waterproofing</t>
  </si>
  <si>
    <t>Installing anti-slip floor tiles</t>
  </si>
  <si>
    <t>Installation of door slopes inside the toilet (puttying + painting)</t>
  </si>
  <si>
    <t>Replacement of window_x000D_
(dismantling of existing window 1800*1800hmm,_x000D_
dismantling of window sill, metal ebb,_x000D_
installation of metal-plastic, three-leaf window, configuration must be agreed with the responsible person from the customer. PVC profile 6 chambers, class B, thickness not less than 70 mm. Color white. Reinforcement in structures: metal, thickness not less than 1.5 mm, with zinc coating. Double-glazed window: single-chamber, energy-saving, thickness not less than 32 mm, at least two energy-saving glasses, thickness not less than 4 mm (symbol - 4и-24Ар-4и). Inside coating matte film. Window fittings: European-made, steel, solid, tilt-turn, rigid holding mass of 90-120 kg, which withstands opening-closing cycles - not less than 20,000 cycles. Heat transfer resistance of the window block (R): not less than 0.68 m2 K/W. Window sills: white PVC, the ends of the window sill must be closed with white plugs / Ebb (apron) made of galvanized steel (painted white)</t>
  </si>
  <si>
    <t>Installation of a hanging mirror</t>
  </si>
  <si>
    <t>Installation of a handrail around the washbasin with supports in the floor</t>
  </si>
  <si>
    <t>Installation of a folding inclusive handrail (next to a compact toilet for people with inclusive needs) with an additional support in the floor</t>
  </si>
  <si>
    <t>Installation of a 90-degree handrail (next to a compact toilet for people with inclusive needs) with an additional support in the floor</t>
  </si>
  <si>
    <t>Dismantling and subsequent installation of iron bars on the window (for finishing, painting, with the cost of fasteners)</t>
  </si>
  <si>
    <t>Cleaning, priming 2 times and painting of window iron grilles</t>
  </si>
  <si>
    <t>Loading, removal and disposal of garbage</t>
  </si>
  <si>
    <t>Installation of HPL panels (toilet partitions with doors)
Dimensions of 2 toilet cubicles 1400*1200mm
Height of partitions - 1900mm with a gap from the floor of 120-200mm
Dimensions of doorways for 2 toilet cubicles in width not less than 700mm
Dimensions of a toilet cubicle for people with disabilities is 1700*2900mm
Dimensions of a doorway for toilet cubicle for people with disabilities with a width of at least 1000mm "</t>
  </si>
  <si>
    <t>Total men's toilet:</t>
  </si>
  <si>
    <t>Vat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</si>
</sst>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charset val="204"/>
      <scheme val="minor"/>
    </font>
    <font>
      <b/>
      <sz val="11"/>
      <color theme="1"/>
      <name val="Calibri"/>
      <family val="2"/>
      <scheme val="minor"/>
    </font>
    <font>
      <b/>
      <sz val="11"/>
      <color theme="1"/>
      <name val="Calibri"/>
      <family val="2"/>
      <charset val="204"/>
      <scheme val="minor"/>
    </font>
    <font>
      <i/>
      <sz val="11"/>
      <color theme="1"/>
      <name val="Calibri"/>
      <family val="2"/>
      <charset val="204"/>
      <scheme val="minor"/>
    </font>
    <font>
      <b/>
      <sz val="14"/>
      <color theme="1"/>
      <name val="Calibri"/>
      <family val="2"/>
      <charset val="204"/>
      <scheme val="minor"/>
    </font>
    <font>
      <b/>
      <i/>
      <sz val="14"/>
      <color theme="1"/>
      <name val="Calibri"/>
      <family val="2"/>
      <charset val="204"/>
      <scheme val="minor"/>
    </font>
    <font>
      <b/>
      <sz val="12"/>
      <name val="Calibri"/>
      <family val="2"/>
      <charset val="204"/>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3" fillId="0" borderId="1" xfId="0" applyFont="1" applyBorder="1" applyAlignment="1">
      <alignment vertical="center"/>
    </xf>
    <xf numFmtId="0" fontId="2" fillId="0" borderId="1" xfId="0" applyFont="1" applyBorder="1" applyAlignment="1">
      <alignment horizontal="center" vertical="center"/>
    </xf>
    <xf numFmtId="0" fontId="0" fillId="2" borderId="3"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vertical="center" wrapText="1"/>
    </xf>
    <xf numFmtId="0" fontId="0" fillId="3" borderId="2" xfId="0" applyFill="1" applyBorder="1" applyAlignment="1">
      <alignment horizontal="center" vertical="center" wrapText="1"/>
    </xf>
    <xf numFmtId="0" fontId="0" fillId="3" borderId="0" xfId="0" applyFill="1"/>
    <xf numFmtId="0" fontId="0" fillId="6" borderId="1" xfId="0" applyFill="1" applyBorder="1" applyAlignment="1">
      <alignment horizontal="center" vertical="center" wrapText="1"/>
    </xf>
    <xf numFmtId="0" fontId="3" fillId="6" borderId="1" xfId="0" applyFont="1" applyFill="1" applyBorder="1" applyAlignment="1">
      <alignment vertical="center"/>
    </xf>
    <xf numFmtId="0" fontId="2" fillId="6" borderId="1" xfId="0" applyFont="1" applyFill="1" applyBorder="1" applyAlignment="1">
      <alignment horizontal="center" vertical="center"/>
    </xf>
    <xf numFmtId="2" fontId="2" fillId="6" borderId="1" xfId="0" applyNumberFormat="1" applyFont="1" applyFill="1" applyBorder="1" applyAlignment="1">
      <alignment horizontal="center" vertical="center"/>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2" fontId="0" fillId="0" borderId="2" xfId="0" applyNumberFormat="1" applyBorder="1" applyAlignment="1">
      <alignment horizontal="center" vertical="center" wrapText="1"/>
    </xf>
    <xf numFmtId="2" fontId="0" fillId="3" borderId="1" xfId="0" applyNumberFormat="1" applyFill="1" applyBorder="1" applyAlignment="1">
      <alignment horizontal="center" vertical="center"/>
    </xf>
    <xf numFmtId="2" fontId="0" fillId="3" borderId="2" xfId="0" applyNumberFormat="1" applyFill="1" applyBorder="1" applyAlignment="1">
      <alignment horizontal="center" vertical="center"/>
    </xf>
    <xf numFmtId="0" fontId="0" fillId="0" borderId="1" xfId="0" applyBorder="1" applyAlignment="1">
      <alignment horizontal="left" vertical="center" wrapText="1"/>
    </xf>
    <xf numFmtId="0" fontId="0" fillId="0" borderId="0" xfId="0" applyAlignment="1">
      <alignment wrapText="1"/>
    </xf>
    <xf numFmtId="0" fontId="0" fillId="2" borderId="3" xfId="0" applyFill="1" applyBorder="1" applyAlignment="1">
      <alignment horizontal="left" vertical="center" wrapText="1"/>
    </xf>
    <xf numFmtId="0" fontId="1" fillId="0" borderId="1" xfId="0" applyFont="1" applyBorder="1" applyAlignment="1">
      <alignment horizontal="left" vertical="center" wrapText="1"/>
    </xf>
    <xf numFmtId="0" fontId="0" fillId="0" borderId="0" xfId="0" applyAlignment="1">
      <alignment horizontal="left" wrapText="1"/>
    </xf>
    <xf numFmtId="0" fontId="0" fillId="0" borderId="1" xfId="0" applyBorder="1" applyAlignment="1">
      <alignment horizontal="left" wrapText="1"/>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0" borderId="0" xfId="0" applyFont="1"/>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vertical="center"/>
    </xf>
    <xf numFmtId="2" fontId="0" fillId="0" borderId="2" xfId="0" applyNumberFormat="1" applyBorder="1" applyAlignment="1">
      <alignment horizontal="center" vertical="center"/>
    </xf>
    <xf numFmtId="0" fontId="3" fillId="0" borderId="1" xfId="0" applyFont="1" applyBorder="1" applyAlignment="1">
      <alignment horizontal="left" vertical="center" wrapText="1"/>
    </xf>
    <xf numFmtId="0" fontId="0" fillId="0" borderId="2" xfId="0" applyBorder="1" applyAlignment="1">
      <alignment vertical="center"/>
    </xf>
    <xf numFmtId="0" fontId="5" fillId="0" borderId="0" xfId="0" applyFont="1" applyAlignment="1">
      <alignment horizontal="center" vertical="center"/>
    </xf>
    <xf numFmtId="2" fontId="5" fillId="0" borderId="0" xfId="0" applyNumberFormat="1" applyFont="1" applyAlignment="1">
      <alignment horizontal="center" vertical="center"/>
    </xf>
    <xf numFmtId="4" fontId="7" fillId="6" borderId="1" xfId="0" applyNumberFormat="1" applyFont="1" applyFill="1" applyBorder="1" applyAlignment="1">
      <alignment horizontal="right" vertical="center"/>
    </xf>
    <xf numFmtId="2" fontId="0" fillId="4" borderId="1" xfId="0" applyNumberFormat="1" applyFill="1" applyBorder="1" applyAlignment="1">
      <alignment horizontal="right" vertical="center"/>
    </xf>
    <xf numFmtId="2" fontId="0" fillId="0" borderId="1" xfId="0" applyNumberFormat="1" applyBorder="1" applyAlignment="1">
      <alignment horizontal="right" vertical="center"/>
    </xf>
    <xf numFmtId="2" fontId="2" fillId="6" borderId="1" xfId="0" applyNumberFormat="1" applyFont="1" applyFill="1" applyBorder="1" applyAlignment="1">
      <alignment horizontal="right" vertical="center"/>
    </xf>
    <xf numFmtId="2" fontId="7" fillId="6" borderId="1" xfId="0" applyNumberFormat="1" applyFont="1" applyFill="1" applyBorder="1" applyAlignment="1">
      <alignment horizontal="right" vertical="center"/>
    </xf>
    <xf numFmtId="4" fontId="0" fillId="4" borderId="1" xfId="0" applyNumberFormat="1" applyFill="1" applyBorder="1" applyAlignment="1">
      <alignment horizontal="right" vertical="center"/>
    </xf>
    <xf numFmtId="4" fontId="0" fillId="0" borderId="1" xfId="0" applyNumberFormat="1" applyBorder="1" applyAlignment="1">
      <alignment horizontal="right" vertical="center"/>
    </xf>
    <xf numFmtId="3" fontId="2" fillId="6" borderId="1" xfId="0" applyNumberFormat="1" applyFont="1" applyFill="1" applyBorder="1" applyAlignment="1">
      <alignment horizontal="right" vertical="center"/>
    </xf>
    <xf numFmtId="4" fontId="0" fillId="3" borderId="1" xfId="0" applyNumberFormat="1" applyFill="1" applyBorder="1" applyAlignment="1">
      <alignment horizontal="right" vertical="center"/>
    </xf>
    <xf numFmtId="3" fontId="2" fillId="0" borderId="1" xfId="0" applyNumberFormat="1" applyFont="1" applyBorder="1" applyAlignment="1">
      <alignment horizontal="right" vertical="center"/>
    </xf>
    <xf numFmtId="0" fontId="0" fillId="0" borderId="1" xfId="0" applyBorder="1" applyAlignment="1">
      <alignment horizontal="right" vertical="center"/>
    </xf>
    <xf numFmtId="4" fontId="5" fillId="0" borderId="1" xfId="0" applyNumberFormat="1" applyFont="1" applyBorder="1" applyAlignment="1">
      <alignment horizontal="right" vertical="center"/>
    </xf>
    <xf numFmtId="0" fontId="3" fillId="7" borderId="4" xfId="0" applyFont="1" applyFill="1" applyBorder="1" applyAlignment="1">
      <alignment horizontal="center" vertical="center"/>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2" fontId="0" fillId="8" borderId="1" xfId="0" applyNumberFormat="1" applyFill="1" applyBorder="1" applyAlignment="1">
      <alignment horizontal="righ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I126"/>
  <sheetViews>
    <sheetView tabSelected="1" topLeftCell="A100" zoomScale="70" zoomScaleNormal="70" workbookViewId="0">
      <selection activeCell="C10" sqref="C10"/>
    </sheetView>
  </sheetViews>
  <sheetFormatPr defaultRowHeight="14.4" x14ac:dyDescent="0.3"/>
  <cols>
    <col min="1" max="1" width="4.33203125" customWidth="1"/>
    <col min="2" max="2" width="105.77734375" style="25" customWidth="1"/>
    <col min="3" max="3" width="105.77734375" customWidth="1"/>
    <col min="4" max="4" width="17.109375" style="19" customWidth="1"/>
    <col min="5" max="5" width="17.109375" style="20" customWidth="1"/>
    <col min="6" max="7" width="17.109375" style="19" customWidth="1"/>
  </cols>
  <sheetData>
    <row r="2" spans="1:7" ht="18" x14ac:dyDescent="0.3">
      <c r="B2" s="63"/>
      <c r="C2" s="63"/>
      <c r="D2" s="63"/>
      <c r="E2" s="63"/>
      <c r="F2" s="63"/>
    </row>
    <row r="3" spans="1:7" ht="18" x14ac:dyDescent="0.3">
      <c r="B3" s="64"/>
      <c r="C3" s="64"/>
      <c r="D3" s="42"/>
      <c r="E3" s="43"/>
      <c r="F3" s="42"/>
    </row>
    <row r="4" spans="1:7" ht="15" customHeight="1" x14ac:dyDescent="0.3"/>
    <row r="5" spans="1:7" ht="15" customHeight="1" x14ac:dyDescent="0.3"/>
    <row r="6" spans="1:7" s="32" customFormat="1" ht="62.4" customHeight="1" x14ac:dyDescent="0.3">
      <c r="A6" s="30" t="s">
        <v>4</v>
      </c>
      <c r="B6" s="30" t="s">
        <v>110</v>
      </c>
      <c r="C6" s="30" t="s">
        <v>109</v>
      </c>
      <c r="D6" s="31" t="s">
        <v>15</v>
      </c>
      <c r="E6" s="31" t="s">
        <v>5</v>
      </c>
      <c r="F6" s="30" t="s">
        <v>16</v>
      </c>
      <c r="G6" s="30" t="s">
        <v>17</v>
      </c>
    </row>
    <row r="7" spans="1:7" ht="30" customHeight="1" x14ac:dyDescent="0.3">
      <c r="A7" s="7"/>
      <c r="B7" s="56" t="s">
        <v>76</v>
      </c>
      <c r="C7" s="57"/>
      <c r="D7" s="57"/>
      <c r="E7" s="57"/>
      <c r="F7" s="57"/>
      <c r="G7" s="58"/>
    </row>
    <row r="8" spans="1:7" x14ac:dyDescent="0.3">
      <c r="A8" s="4">
        <v>1</v>
      </c>
      <c r="B8" s="26" t="s">
        <v>77</v>
      </c>
      <c r="C8" s="27" t="s">
        <v>25</v>
      </c>
      <c r="D8" s="11" t="s">
        <v>20</v>
      </c>
      <c r="E8" s="21">
        <v>8.0500000000000007</v>
      </c>
      <c r="F8" s="45"/>
      <c r="G8" s="46"/>
    </row>
    <row r="9" spans="1:7" ht="28.8" x14ac:dyDescent="0.3">
      <c r="A9" s="3">
        <v>2</v>
      </c>
      <c r="B9" s="26" t="s">
        <v>78</v>
      </c>
      <c r="C9" s="27" t="s">
        <v>37</v>
      </c>
      <c r="D9" s="11" t="s">
        <v>21</v>
      </c>
      <c r="E9" s="21">
        <v>2</v>
      </c>
      <c r="F9" s="45"/>
      <c r="G9" s="46"/>
    </row>
    <row r="10" spans="1:7" ht="129.6" x14ac:dyDescent="0.3">
      <c r="A10" s="3">
        <v>3</v>
      </c>
      <c r="B10" s="24" t="s">
        <v>79</v>
      </c>
      <c r="C10" s="10" t="s">
        <v>18</v>
      </c>
      <c r="D10" s="11" t="s">
        <v>21</v>
      </c>
      <c r="E10" s="18">
        <v>5.4</v>
      </c>
      <c r="F10" s="65"/>
      <c r="G10" s="46"/>
    </row>
    <row r="11" spans="1:7" ht="28.8" x14ac:dyDescent="0.3">
      <c r="A11" s="3">
        <v>4</v>
      </c>
      <c r="B11" s="24" t="s">
        <v>80</v>
      </c>
      <c r="C11" s="10" t="s">
        <v>26</v>
      </c>
      <c r="D11" s="11" t="s">
        <v>21</v>
      </c>
      <c r="E11" s="18">
        <v>2</v>
      </c>
      <c r="F11" s="45"/>
      <c r="G11" s="46"/>
    </row>
    <row r="12" spans="1:7" ht="28.8" x14ac:dyDescent="0.3">
      <c r="A12" s="3">
        <v>5</v>
      </c>
      <c r="B12" s="24" t="s">
        <v>81</v>
      </c>
      <c r="C12" s="10" t="s">
        <v>27</v>
      </c>
      <c r="D12" s="11" t="s">
        <v>21</v>
      </c>
      <c r="E12" s="18">
        <v>2</v>
      </c>
      <c r="F12" s="45"/>
      <c r="G12" s="46"/>
    </row>
    <row r="13" spans="1:7" x14ac:dyDescent="0.3">
      <c r="A13" s="4">
        <v>6</v>
      </c>
      <c r="B13" s="24" t="s">
        <v>82</v>
      </c>
      <c r="C13" s="10" t="s">
        <v>19</v>
      </c>
      <c r="D13" s="2" t="s">
        <v>24</v>
      </c>
      <c r="E13" s="18">
        <v>10</v>
      </c>
      <c r="F13" s="45"/>
      <c r="G13" s="46"/>
    </row>
    <row r="14" spans="1:7" x14ac:dyDescent="0.3">
      <c r="A14" s="3">
        <v>7</v>
      </c>
      <c r="B14" s="24" t="s">
        <v>83</v>
      </c>
      <c r="C14" s="10" t="s">
        <v>28</v>
      </c>
      <c r="D14" s="11" t="s">
        <v>20</v>
      </c>
      <c r="E14" s="18">
        <v>8.0500000000000007</v>
      </c>
      <c r="F14" s="45"/>
      <c r="G14" s="46"/>
    </row>
    <row r="15" spans="1:7" x14ac:dyDescent="0.3">
      <c r="A15" s="3">
        <v>8</v>
      </c>
      <c r="B15" s="24" t="s">
        <v>84</v>
      </c>
      <c r="C15" s="10" t="s">
        <v>59</v>
      </c>
      <c r="D15" s="11" t="s">
        <v>20</v>
      </c>
      <c r="E15" s="18">
        <v>8.0500000000000007</v>
      </c>
      <c r="F15" s="45"/>
      <c r="G15" s="46"/>
    </row>
    <row r="16" spans="1:7" ht="15" customHeight="1" x14ac:dyDescent="0.3">
      <c r="A16" s="13"/>
      <c r="B16" s="37" t="s">
        <v>133</v>
      </c>
      <c r="C16" s="14" t="s">
        <v>29</v>
      </c>
      <c r="D16" s="15"/>
      <c r="E16" s="16"/>
      <c r="F16" s="47"/>
      <c r="G16" s="48">
        <f>SUM(G8:G15)</f>
        <v>0</v>
      </c>
    </row>
    <row r="17" spans="1:7" ht="24.6" customHeight="1" x14ac:dyDescent="0.3">
      <c r="A17" s="7"/>
      <c r="B17" s="56" t="s">
        <v>85</v>
      </c>
      <c r="C17" s="57"/>
      <c r="D17" s="57"/>
      <c r="E17" s="57"/>
      <c r="F17" s="57"/>
      <c r="G17" s="58"/>
    </row>
    <row r="18" spans="1:7" ht="24" customHeight="1" x14ac:dyDescent="0.3">
      <c r="A18" s="7"/>
      <c r="B18" s="59" t="s">
        <v>86</v>
      </c>
      <c r="C18" s="59"/>
      <c r="D18" s="59"/>
      <c r="E18" s="59"/>
      <c r="F18" s="59"/>
      <c r="G18" s="59"/>
    </row>
    <row r="19" spans="1:7" x14ac:dyDescent="0.3">
      <c r="A19" s="3">
        <v>1</v>
      </c>
      <c r="B19" s="29" t="s">
        <v>87</v>
      </c>
      <c r="C19" s="1" t="s">
        <v>67</v>
      </c>
      <c r="D19" s="11" t="s">
        <v>21</v>
      </c>
      <c r="E19" s="22">
        <v>61.3</v>
      </c>
      <c r="F19" s="49"/>
      <c r="G19" s="50"/>
    </row>
    <row r="20" spans="1:7" ht="28.8" x14ac:dyDescent="0.3">
      <c r="A20" s="3">
        <v>2</v>
      </c>
      <c r="B20" s="29" t="s">
        <v>88</v>
      </c>
      <c r="C20" s="10" t="s">
        <v>42</v>
      </c>
      <c r="D20" s="11" t="s">
        <v>21</v>
      </c>
      <c r="E20" s="22">
        <f>61.3-4</f>
        <v>57.3</v>
      </c>
      <c r="F20" s="49"/>
      <c r="G20" s="50"/>
    </row>
    <row r="21" spans="1:7" ht="28.8" x14ac:dyDescent="0.3">
      <c r="A21" s="3">
        <v>3</v>
      </c>
      <c r="B21" s="29" t="s">
        <v>89</v>
      </c>
      <c r="C21" s="10" t="s">
        <v>41</v>
      </c>
      <c r="D21" s="11" t="s">
        <v>43</v>
      </c>
      <c r="E21" s="22">
        <v>3</v>
      </c>
      <c r="F21" s="49"/>
      <c r="G21" s="50"/>
    </row>
    <row r="22" spans="1:7" x14ac:dyDescent="0.3">
      <c r="A22" s="3">
        <v>4</v>
      </c>
      <c r="B22" s="29" t="s">
        <v>90</v>
      </c>
      <c r="C22" s="1" t="s">
        <v>49</v>
      </c>
      <c r="D22" s="11" t="s">
        <v>21</v>
      </c>
      <c r="E22" s="22">
        <v>13.7</v>
      </c>
      <c r="F22" s="49"/>
      <c r="G22" s="50"/>
    </row>
    <row r="23" spans="1:7" x14ac:dyDescent="0.3">
      <c r="A23" s="3">
        <v>5</v>
      </c>
      <c r="B23" s="29" t="s">
        <v>91</v>
      </c>
      <c r="C23" s="1" t="s">
        <v>38</v>
      </c>
      <c r="D23" s="2" t="s">
        <v>24</v>
      </c>
      <c r="E23" s="22">
        <v>1</v>
      </c>
      <c r="F23" s="49"/>
      <c r="G23" s="50"/>
    </row>
    <row r="24" spans="1:7" x14ac:dyDescent="0.3">
      <c r="A24" s="3">
        <v>6</v>
      </c>
      <c r="B24" s="29" t="s">
        <v>92</v>
      </c>
      <c r="C24" s="1" t="s">
        <v>39</v>
      </c>
      <c r="D24" s="2" t="s">
        <v>24</v>
      </c>
      <c r="E24" s="22">
        <v>3</v>
      </c>
      <c r="F24" s="49"/>
      <c r="G24" s="50"/>
    </row>
    <row r="25" spans="1:7" x14ac:dyDescent="0.3">
      <c r="A25" s="3">
        <v>7</v>
      </c>
      <c r="B25" s="24" t="s">
        <v>93</v>
      </c>
      <c r="C25" s="1" t="s">
        <v>22</v>
      </c>
      <c r="D25" s="11" t="s">
        <v>20</v>
      </c>
      <c r="E25" s="22">
        <v>9</v>
      </c>
      <c r="F25" s="49"/>
      <c r="G25" s="50"/>
    </row>
    <row r="26" spans="1:7" x14ac:dyDescent="0.3">
      <c r="A26" s="3">
        <v>8</v>
      </c>
      <c r="B26" s="24" t="s">
        <v>94</v>
      </c>
      <c r="C26" s="1" t="s">
        <v>23</v>
      </c>
      <c r="D26" s="11" t="s">
        <v>20</v>
      </c>
      <c r="E26" s="22">
        <v>34</v>
      </c>
      <c r="F26" s="49"/>
      <c r="G26" s="50"/>
    </row>
    <row r="27" spans="1:7" x14ac:dyDescent="0.3">
      <c r="A27" s="3">
        <f>A26+1</f>
        <v>9</v>
      </c>
      <c r="B27" s="24" t="s">
        <v>95</v>
      </c>
      <c r="C27" s="1" t="s">
        <v>10</v>
      </c>
      <c r="D27" s="11" t="s">
        <v>20</v>
      </c>
      <c r="E27" s="22">
        <v>11</v>
      </c>
      <c r="F27" s="49"/>
      <c r="G27" s="50"/>
    </row>
    <row r="28" spans="1:7" ht="28.8" x14ac:dyDescent="0.3">
      <c r="A28" s="3">
        <f t="shared" ref="A28:A65" si="0">A27+1</f>
        <v>10</v>
      </c>
      <c r="B28" s="24" t="s">
        <v>96</v>
      </c>
      <c r="C28" s="10" t="s">
        <v>50</v>
      </c>
      <c r="D28" s="2" t="s">
        <v>24</v>
      </c>
      <c r="E28" s="22">
        <v>1</v>
      </c>
      <c r="F28" s="49"/>
      <c r="G28" s="50"/>
    </row>
    <row r="29" spans="1:7" ht="28.8" x14ac:dyDescent="0.3">
      <c r="A29" s="3">
        <f t="shared" si="0"/>
        <v>11</v>
      </c>
      <c r="B29" s="24" t="s">
        <v>97</v>
      </c>
      <c r="C29" s="1" t="s">
        <v>51</v>
      </c>
      <c r="D29" s="11" t="s">
        <v>21</v>
      </c>
      <c r="E29" s="22">
        <v>50.7</v>
      </c>
      <c r="F29" s="49"/>
      <c r="G29" s="50"/>
    </row>
    <row r="30" spans="1:7" x14ac:dyDescent="0.3">
      <c r="A30" s="3">
        <f t="shared" si="0"/>
        <v>12</v>
      </c>
      <c r="B30" s="24" t="s">
        <v>98</v>
      </c>
      <c r="C30" s="1" t="s">
        <v>30</v>
      </c>
      <c r="D30" s="11" t="s">
        <v>21</v>
      </c>
      <c r="E30" s="22">
        <v>50.7</v>
      </c>
      <c r="F30" s="49"/>
      <c r="G30" s="50"/>
    </row>
    <row r="31" spans="1:7" ht="43.2" x14ac:dyDescent="0.3">
      <c r="A31" s="3">
        <f t="shared" si="0"/>
        <v>13</v>
      </c>
      <c r="B31" s="24" t="s">
        <v>99</v>
      </c>
      <c r="C31" s="10" t="s">
        <v>52</v>
      </c>
      <c r="D31" s="2" t="s">
        <v>24</v>
      </c>
      <c r="E31" s="22">
        <v>1</v>
      </c>
      <c r="F31" s="49"/>
      <c r="G31" s="50"/>
    </row>
    <row r="32" spans="1:7" x14ac:dyDescent="0.3">
      <c r="A32" s="3">
        <f t="shared" si="0"/>
        <v>14</v>
      </c>
      <c r="B32" s="24" t="s">
        <v>100</v>
      </c>
      <c r="C32" s="1" t="s">
        <v>53</v>
      </c>
      <c r="D32" s="2" t="s">
        <v>24</v>
      </c>
      <c r="E32" s="22">
        <v>2</v>
      </c>
      <c r="F32" s="49"/>
      <c r="G32" s="50"/>
    </row>
    <row r="33" spans="1:7" x14ac:dyDescent="0.3">
      <c r="A33" s="3">
        <f t="shared" si="0"/>
        <v>15</v>
      </c>
      <c r="B33" s="24" t="s">
        <v>101</v>
      </c>
      <c r="C33" s="1" t="s">
        <v>54</v>
      </c>
      <c r="D33" s="2" t="s">
        <v>24</v>
      </c>
      <c r="E33" s="22">
        <v>3</v>
      </c>
      <c r="F33" s="49"/>
      <c r="G33" s="50"/>
    </row>
    <row r="34" spans="1:7" x14ac:dyDescent="0.3">
      <c r="A34" s="3">
        <f t="shared" si="0"/>
        <v>16</v>
      </c>
      <c r="B34" s="24" t="s">
        <v>102</v>
      </c>
      <c r="C34" s="1" t="s">
        <v>55</v>
      </c>
      <c r="D34" s="2" t="s">
        <v>24</v>
      </c>
      <c r="E34" s="22">
        <v>1</v>
      </c>
      <c r="F34" s="49"/>
      <c r="G34" s="50"/>
    </row>
    <row r="35" spans="1:7" x14ac:dyDescent="0.3">
      <c r="A35" s="3">
        <f t="shared" si="0"/>
        <v>17</v>
      </c>
      <c r="B35" s="24" t="s">
        <v>103</v>
      </c>
      <c r="C35" s="1" t="s">
        <v>11</v>
      </c>
      <c r="D35" s="2" t="s">
        <v>24</v>
      </c>
      <c r="E35" s="22">
        <v>1</v>
      </c>
      <c r="F35" s="49"/>
      <c r="G35" s="50"/>
    </row>
    <row r="36" spans="1:7" ht="28.8" x14ac:dyDescent="0.3">
      <c r="A36" s="3">
        <f t="shared" si="0"/>
        <v>18</v>
      </c>
      <c r="B36" s="24" t="s">
        <v>104</v>
      </c>
      <c r="C36" s="10" t="s">
        <v>56</v>
      </c>
      <c r="D36" s="2" t="s">
        <v>24</v>
      </c>
      <c r="E36" s="22">
        <v>1</v>
      </c>
      <c r="F36" s="49"/>
      <c r="G36" s="50"/>
    </row>
    <row r="37" spans="1:7" x14ac:dyDescent="0.3">
      <c r="A37" s="3">
        <f t="shared" si="0"/>
        <v>19</v>
      </c>
      <c r="B37" s="24" t="s">
        <v>105</v>
      </c>
      <c r="C37" s="1" t="s">
        <v>0</v>
      </c>
      <c r="D37" s="11" t="s">
        <v>21</v>
      </c>
      <c r="E37" s="22">
        <v>13.7</v>
      </c>
      <c r="F37" s="49"/>
      <c r="G37" s="50"/>
    </row>
    <row r="38" spans="1:7" x14ac:dyDescent="0.3">
      <c r="A38" s="3">
        <f t="shared" si="0"/>
        <v>20</v>
      </c>
      <c r="B38" s="24" t="s">
        <v>106</v>
      </c>
      <c r="C38" s="1" t="s">
        <v>12</v>
      </c>
      <c r="D38" s="11" t="s">
        <v>21</v>
      </c>
      <c r="E38" s="22">
        <v>17</v>
      </c>
      <c r="F38" s="49"/>
      <c r="G38" s="50"/>
    </row>
    <row r="39" spans="1:7" x14ac:dyDescent="0.3">
      <c r="A39" s="3">
        <f t="shared" si="0"/>
        <v>21</v>
      </c>
      <c r="B39" s="24" t="s">
        <v>107</v>
      </c>
      <c r="C39" s="1" t="s">
        <v>1</v>
      </c>
      <c r="D39" s="11" t="s">
        <v>21</v>
      </c>
      <c r="E39" s="22">
        <v>13.7</v>
      </c>
      <c r="F39" s="49"/>
      <c r="G39" s="50"/>
    </row>
    <row r="40" spans="1:7" x14ac:dyDescent="0.3">
      <c r="A40" s="3">
        <f t="shared" si="0"/>
        <v>22</v>
      </c>
      <c r="B40" s="24" t="s">
        <v>108</v>
      </c>
      <c r="C40" s="1" t="s">
        <v>3</v>
      </c>
      <c r="D40" s="11" t="s">
        <v>21</v>
      </c>
      <c r="E40" s="22">
        <v>50.7</v>
      </c>
      <c r="F40" s="49"/>
      <c r="G40" s="50"/>
    </row>
    <row r="41" spans="1:7" ht="28.8" x14ac:dyDescent="0.3">
      <c r="A41" s="3">
        <f t="shared" si="0"/>
        <v>23</v>
      </c>
      <c r="B41" s="24" t="s">
        <v>111</v>
      </c>
      <c r="C41" s="10" t="s">
        <v>68</v>
      </c>
      <c r="D41" s="2" t="s">
        <v>24</v>
      </c>
      <c r="E41" s="22">
        <v>1</v>
      </c>
      <c r="F41" s="49"/>
      <c r="G41" s="50"/>
    </row>
    <row r="42" spans="1:7" ht="72" x14ac:dyDescent="0.3">
      <c r="A42" s="3">
        <f t="shared" si="0"/>
        <v>24</v>
      </c>
      <c r="B42" s="24" t="s">
        <v>112</v>
      </c>
      <c r="C42" s="10" t="s">
        <v>69</v>
      </c>
      <c r="D42" s="2" t="s">
        <v>60</v>
      </c>
      <c r="E42" s="22">
        <v>1</v>
      </c>
      <c r="F42" s="49"/>
      <c r="G42" s="50"/>
    </row>
    <row r="43" spans="1:7" ht="115.2" x14ac:dyDescent="0.3">
      <c r="A43" s="3">
        <f t="shared" si="0"/>
        <v>25</v>
      </c>
      <c r="B43" s="24" t="s">
        <v>113</v>
      </c>
      <c r="C43" s="10" t="s">
        <v>72</v>
      </c>
      <c r="D43" s="11" t="s">
        <v>21</v>
      </c>
      <c r="E43" s="22">
        <v>2.2000000000000002</v>
      </c>
      <c r="F43" s="49"/>
      <c r="G43" s="50"/>
    </row>
    <row r="44" spans="1:7" x14ac:dyDescent="0.3">
      <c r="A44" s="3">
        <f t="shared" si="0"/>
        <v>26</v>
      </c>
      <c r="B44" s="24" t="s">
        <v>114</v>
      </c>
      <c r="C44" s="10" t="s">
        <v>70</v>
      </c>
      <c r="D44" s="11" t="s">
        <v>20</v>
      </c>
      <c r="E44" s="22">
        <v>10.199999999999999</v>
      </c>
      <c r="F44" s="49"/>
      <c r="G44" s="50"/>
    </row>
    <row r="45" spans="1:7" ht="187.2" x14ac:dyDescent="0.3">
      <c r="A45" s="3">
        <f t="shared" si="0"/>
        <v>27</v>
      </c>
      <c r="B45" s="24" t="s">
        <v>115</v>
      </c>
      <c r="C45" s="10" t="s">
        <v>71</v>
      </c>
      <c r="D45" s="11" t="s">
        <v>21</v>
      </c>
      <c r="E45" s="22">
        <v>3.26</v>
      </c>
      <c r="F45" s="49"/>
      <c r="G45" s="50"/>
    </row>
    <row r="46" spans="1:7" x14ac:dyDescent="0.3">
      <c r="A46" s="3">
        <f t="shared" si="0"/>
        <v>28</v>
      </c>
      <c r="B46" s="24" t="s">
        <v>116</v>
      </c>
      <c r="C46" s="10" t="s">
        <v>57</v>
      </c>
      <c r="D46" s="11" t="s">
        <v>21</v>
      </c>
      <c r="E46" s="22">
        <v>1.9</v>
      </c>
      <c r="F46" s="49"/>
      <c r="G46" s="50"/>
    </row>
    <row r="47" spans="1:7" ht="28.8" x14ac:dyDescent="0.3">
      <c r="A47" s="3">
        <f t="shared" si="0"/>
        <v>29</v>
      </c>
      <c r="B47" s="24" t="s">
        <v>117</v>
      </c>
      <c r="C47" s="10" t="s">
        <v>61</v>
      </c>
      <c r="D47" s="11" t="s">
        <v>20</v>
      </c>
      <c r="E47" s="22">
        <v>5.4</v>
      </c>
      <c r="F47" s="49"/>
      <c r="G47" s="50"/>
    </row>
    <row r="48" spans="1:7" x14ac:dyDescent="0.3">
      <c r="A48" s="3">
        <f t="shared" si="0"/>
        <v>30</v>
      </c>
      <c r="B48" s="24" t="s">
        <v>118</v>
      </c>
      <c r="C48" s="10" t="s">
        <v>31</v>
      </c>
      <c r="D48" s="11" t="s">
        <v>21</v>
      </c>
      <c r="E48" s="22">
        <v>13.7</v>
      </c>
      <c r="F48" s="49"/>
      <c r="G48" s="50"/>
    </row>
    <row r="49" spans="1:7" x14ac:dyDescent="0.3">
      <c r="A49" s="3">
        <f t="shared" si="0"/>
        <v>31</v>
      </c>
      <c r="B49" s="24" t="s">
        <v>119</v>
      </c>
      <c r="C49" s="10" t="s">
        <v>2</v>
      </c>
      <c r="D49" s="2" t="s">
        <v>24</v>
      </c>
      <c r="E49" s="22">
        <v>4</v>
      </c>
      <c r="F49" s="49"/>
      <c r="G49" s="50"/>
    </row>
    <row r="50" spans="1:7" x14ac:dyDescent="0.3">
      <c r="A50" s="3">
        <f t="shared" si="0"/>
        <v>32</v>
      </c>
      <c r="B50" s="24" t="s">
        <v>120</v>
      </c>
      <c r="C50" s="10" t="s">
        <v>32</v>
      </c>
      <c r="D50" s="2" t="s">
        <v>24</v>
      </c>
      <c r="E50" s="22">
        <v>1</v>
      </c>
      <c r="F50" s="49"/>
      <c r="G50" s="50"/>
    </row>
    <row r="51" spans="1:7" x14ac:dyDescent="0.3">
      <c r="A51" s="3">
        <f t="shared" si="0"/>
        <v>33</v>
      </c>
      <c r="B51" s="24" t="s">
        <v>121</v>
      </c>
      <c r="C51" s="10" t="s">
        <v>34</v>
      </c>
      <c r="D51" s="2" t="s">
        <v>24</v>
      </c>
      <c r="E51" s="22">
        <v>1</v>
      </c>
      <c r="F51" s="49"/>
      <c r="G51" s="50"/>
    </row>
    <row r="52" spans="1:7" x14ac:dyDescent="0.3">
      <c r="A52" s="3">
        <f t="shared" si="0"/>
        <v>34</v>
      </c>
      <c r="B52" s="24" t="s">
        <v>122</v>
      </c>
      <c r="C52" s="10" t="s">
        <v>62</v>
      </c>
      <c r="D52" s="2" t="s">
        <v>24</v>
      </c>
      <c r="E52" s="22">
        <v>1</v>
      </c>
      <c r="F52" s="49"/>
      <c r="G52" s="50"/>
    </row>
    <row r="53" spans="1:7" ht="86.4" x14ac:dyDescent="0.3">
      <c r="A53" s="3">
        <f t="shared" si="0"/>
        <v>35</v>
      </c>
      <c r="B53" s="24" t="s">
        <v>131</v>
      </c>
      <c r="C53" s="10" t="s">
        <v>36</v>
      </c>
      <c r="D53" s="11" t="s">
        <v>21</v>
      </c>
      <c r="E53" s="22">
        <v>16</v>
      </c>
      <c r="F53" s="49"/>
      <c r="G53" s="50"/>
    </row>
    <row r="54" spans="1:7" ht="15" customHeight="1" x14ac:dyDescent="0.3">
      <c r="A54" s="3">
        <f t="shared" si="0"/>
        <v>36</v>
      </c>
      <c r="B54" s="24" t="s">
        <v>123</v>
      </c>
      <c r="C54" s="10" t="s">
        <v>8</v>
      </c>
      <c r="D54" s="2" t="s">
        <v>24</v>
      </c>
      <c r="E54" s="22">
        <v>1</v>
      </c>
      <c r="F54" s="49"/>
      <c r="G54" s="50"/>
    </row>
    <row r="55" spans="1:7" ht="15" customHeight="1" x14ac:dyDescent="0.3">
      <c r="A55" s="3">
        <f t="shared" si="0"/>
        <v>37</v>
      </c>
      <c r="B55" s="24" t="s">
        <v>124</v>
      </c>
      <c r="C55" s="10" t="s">
        <v>33</v>
      </c>
      <c r="D55" s="2" t="s">
        <v>24</v>
      </c>
      <c r="E55" s="22">
        <v>1</v>
      </c>
      <c r="F55" s="49"/>
      <c r="G55" s="50"/>
    </row>
    <row r="56" spans="1:7" ht="15" customHeight="1" x14ac:dyDescent="0.3">
      <c r="A56" s="3">
        <f t="shared" si="0"/>
        <v>38</v>
      </c>
      <c r="B56" s="24" t="s">
        <v>125</v>
      </c>
      <c r="C56" s="10" t="s">
        <v>45</v>
      </c>
      <c r="D56" s="2" t="s">
        <v>24</v>
      </c>
      <c r="E56" s="22">
        <v>1</v>
      </c>
      <c r="F56" s="49"/>
      <c r="G56" s="50"/>
    </row>
    <row r="57" spans="1:7" ht="15" customHeight="1" x14ac:dyDescent="0.3">
      <c r="A57" s="3">
        <f t="shared" si="0"/>
        <v>39</v>
      </c>
      <c r="B57" s="24" t="s">
        <v>126</v>
      </c>
      <c r="C57" s="10" t="s">
        <v>44</v>
      </c>
      <c r="D57" s="2" t="s">
        <v>24</v>
      </c>
      <c r="E57" s="22">
        <v>2</v>
      </c>
      <c r="F57" s="49"/>
      <c r="G57" s="50"/>
    </row>
    <row r="58" spans="1:7" ht="15" customHeight="1" x14ac:dyDescent="0.3">
      <c r="A58" s="3">
        <f t="shared" si="0"/>
        <v>40</v>
      </c>
      <c r="B58" s="33" t="s">
        <v>127</v>
      </c>
      <c r="C58" s="10" t="s">
        <v>63</v>
      </c>
      <c r="D58" s="2" t="s">
        <v>24</v>
      </c>
      <c r="E58" s="22">
        <v>1</v>
      </c>
      <c r="F58" s="49"/>
      <c r="G58" s="50"/>
    </row>
    <row r="59" spans="1:7" ht="28.8" x14ac:dyDescent="0.3">
      <c r="A59" s="3">
        <f t="shared" si="0"/>
        <v>41</v>
      </c>
      <c r="B59" s="33" t="s">
        <v>128</v>
      </c>
      <c r="C59" s="10" t="s">
        <v>64</v>
      </c>
      <c r="D59" s="2" t="s">
        <v>24</v>
      </c>
      <c r="E59" s="22">
        <v>1</v>
      </c>
      <c r="F59" s="49"/>
      <c r="G59" s="50"/>
    </row>
    <row r="60" spans="1:7" ht="28.8" x14ac:dyDescent="0.3">
      <c r="A60" s="3">
        <f t="shared" si="0"/>
        <v>42</v>
      </c>
      <c r="B60" s="33" t="s">
        <v>129</v>
      </c>
      <c r="C60" s="10" t="s">
        <v>65</v>
      </c>
      <c r="D60" s="2" t="s">
        <v>24</v>
      </c>
      <c r="E60" s="22">
        <v>1</v>
      </c>
      <c r="F60" s="49"/>
      <c r="G60" s="50"/>
    </row>
    <row r="61" spans="1:7" x14ac:dyDescent="0.3">
      <c r="A61" s="3">
        <f t="shared" si="0"/>
        <v>43</v>
      </c>
      <c r="B61" s="33"/>
      <c r="C61" s="10"/>
      <c r="D61" s="8"/>
      <c r="E61" s="22"/>
      <c r="F61" s="49"/>
      <c r="G61" s="50"/>
    </row>
    <row r="62" spans="1:7" s="12" customFormat="1" x14ac:dyDescent="0.3">
      <c r="A62" s="3">
        <f t="shared" si="0"/>
        <v>44</v>
      </c>
      <c r="B62" s="33"/>
      <c r="C62" s="35"/>
      <c r="D62" s="8"/>
      <c r="E62" s="23"/>
      <c r="F62" s="49"/>
      <c r="G62" s="50"/>
    </row>
    <row r="63" spans="1:7" s="12" customFormat="1" x14ac:dyDescent="0.3">
      <c r="A63" s="3">
        <f t="shared" si="0"/>
        <v>45</v>
      </c>
      <c r="B63" s="33"/>
      <c r="C63" s="35"/>
      <c r="D63" s="8"/>
      <c r="E63" s="23"/>
      <c r="F63" s="49"/>
      <c r="G63" s="50"/>
    </row>
    <row r="64" spans="1:7" s="12" customFormat="1" x14ac:dyDescent="0.3">
      <c r="A64" s="3">
        <f t="shared" si="0"/>
        <v>46</v>
      </c>
      <c r="B64" s="24"/>
      <c r="C64" s="35"/>
      <c r="D64" s="8"/>
      <c r="E64" s="23"/>
      <c r="F64" s="49"/>
      <c r="G64" s="50"/>
    </row>
    <row r="65" spans="1:8" s="12" customFormat="1" x14ac:dyDescent="0.3">
      <c r="A65" s="3">
        <f t="shared" si="0"/>
        <v>47</v>
      </c>
      <c r="B65" s="34"/>
      <c r="C65" s="35"/>
      <c r="D65" s="8"/>
      <c r="E65" s="23"/>
      <c r="F65" s="49"/>
      <c r="G65" s="50"/>
    </row>
    <row r="66" spans="1:8" s="12" customFormat="1" x14ac:dyDescent="0.3">
      <c r="A66" s="3">
        <v>48</v>
      </c>
      <c r="B66" s="24"/>
      <c r="C66" s="35"/>
      <c r="D66" s="2"/>
      <c r="E66" s="23"/>
      <c r="F66" s="49"/>
      <c r="G66" s="50"/>
    </row>
    <row r="67" spans="1:8" s="12" customFormat="1" x14ac:dyDescent="0.3">
      <c r="A67" s="3">
        <v>49</v>
      </c>
      <c r="B67" s="24" t="s">
        <v>130</v>
      </c>
      <c r="C67" s="35" t="s">
        <v>13</v>
      </c>
      <c r="D67" s="2" t="s">
        <v>24</v>
      </c>
      <c r="E67" s="23">
        <v>2</v>
      </c>
      <c r="F67" s="49"/>
      <c r="G67" s="50"/>
    </row>
    <row r="68" spans="1:8" s="32" customFormat="1" ht="15" customHeight="1" x14ac:dyDescent="0.3">
      <c r="A68" s="36"/>
      <c r="B68" s="37" t="s">
        <v>132</v>
      </c>
      <c r="C68" s="38" t="s">
        <v>14</v>
      </c>
      <c r="D68" s="15"/>
      <c r="E68" s="16"/>
      <c r="F68" s="51"/>
      <c r="G68" s="44">
        <f>SUM(G19:G67)</f>
        <v>0</v>
      </c>
    </row>
    <row r="69" spans="1:8" ht="30" customHeight="1" x14ac:dyDescent="0.3">
      <c r="A69" s="4"/>
      <c r="B69" s="60" t="s">
        <v>134</v>
      </c>
      <c r="C69" s="61"/>
      <c r="D69" s="61"/>
      <c r="E69" s="61"/>
      <c r="F69" s="61"/>
      <c r="G69" s="62"/>
    </row>
    <row r="70" spans="1:8" x14ac:dyDescent="0.3">
      <c r="A70" s="3">
        <v>1</v>
      </c>
      <c r="B70" s="10" t="s">
        <v>87</v>
      </c>
      <c r="C70" s="1" t="s">
        <v>48</v>
      </c>
      <c r="D70" s="11" t="s">
        <v>21</v>
      </c>
      <c r="E70" s="18">
        <v>62.5</v>
      </c>
      <c r="F70" s="49"/>
      <c r="G70" s="52"/>
      <c r="H70" s="12"/>
    </row>
    <row r="71" spans="1:8" ht="28.8" x14ac:dyDescent="0.3">
      <c r="A71" s="3">
        <v>2</v>
      </c>
      <c r="B71" s="10" t="s">
        <v>135</v>
      </c>
      <c r="C71" s="10" t="s">
        <v>42</v>
      </c>
      <c r="D71" s="11" t="s">
        <v>21</v>
      </c>
      <c r="E71" s="18">
        <f>66.5-4</f>
        <v>62.5</v>
      </c>
      <c r="F71" s="49"/>
      <c r="G71" s="52"/>
      <c r="H71" s="12"/>
    </row>
    <row r="72" spans="1:8" ht="28.8" x14ac:dyDescent="0.3">
      <c r="A72" s="3">
        <v>3</v>
      </c>
      <c r="B72" s="10" t="s">
        <v>136</v>
      </c>
      <c r="C72" s="10" t="s">
        <v>41</v>
      </c>
      <c r="D72" s="11" t="s">
        <v>43</v>
      </c>
      <c r="E72" s="18">
        <v>3</v>
      </c>
      <c r="F72" s="49"/>
      <c r="G72" s="52"/>
      <c r="H72" s="12"/>
    </row>
    <row r="73" spans="1:8" x14ac:dyDescent="0.3">
      <c r="A73" s="3">
        <v>4</v>
      </c>
      <c r="B73" s="10" t="s">
        <v>137</v>
      </c>
      <c r="C73" s="1" t="s">
        <v>40</v>
      </c>
      <c r="D73" s="11" t="s">
        <v>21</v>
      </c>
      <c r="E73" s="18">
        <v>15.8</v>
      </c>
      <c r="F73" s="49"/>
      <c r="G73" s="52"/>
      <c r="H73" s="12"/>
    </row>
    <row r="74" spans="1:8" x14ac:dyDescent="0.3">
      <c r="A74" s="3">
        <v>5</v>
      </c>
      <c r="B74" s="10" t="s">
        <v>138</v>
      </c>
      <c r="C74" s="1" t="s">
        <v>47</v>
      </c>
      <c r="D74" s="8" t="s">
        <v>24</v>
      </c>
      <c r="E74" s="18">
        <v>2</v>
      </c>
      <c r="F74" s="49"/>
      <c r="G74" s="52"/>
      <c r="H74" s="12"/>
    </row>
    <row r="75" spans="1:8" x14ac:dyDescent="0.3">
      <c r="A75" s="3">
        <v>6</v>
      </c>
      <c r="B75" s="10" t="s">
        <v>139</v>
      </c>
      <c r="C75" s="1" t="s">
        <v>38</v>
      </c>
      <c r="D75" s="8" t="s">
        <v>24</v>
      </c>
      <c r="E75" s="18">
        <v>2</v>
      </c>
      <c r="F75" s="49"/>
      <c r="G75" s="52"/>
      <c r="H75" s="12"/>
    </row>
    <row r="76" spans="1:8" x14ac:dyDescent="0.3">
      <c r="A76" s="3">
        <v>7</v>
      </c>
      <c r="B76" s="10" t="s">
        <v>140</v>
      </c>
      <c r="C76" s="1" t="s">
        <v>39</v>
      </c>
      <c r="D76" s="8" t="s">
        <v>24</v>
      </c>
      <c r="E76" s="18">
        <v>3</v>
      </c>
      <c r="F76" s="49"/>
      <c r="G76" s="52"/>
      <c r="H76" s="12"/>
    </row>
    <row r="77" spans="1:8" x14ac:dyDescent="0.3">
      <c r="A77" s="3">
        <v>8</v>
      </c>
      <c r="B77" s="10" t="s">
        <v>141</v>
      </c>
      <c r="C77" s="1" t="s">
        <v>22</v>
      </c>
      <c r="D77" s="11" t="s">
        <v>20</v>
      </c>
      <c r="E77" s="18">
        <v>9</v>
      </c>
      <c r="F77" s="49"/>
      <c r="G77" s="52"/>
      <c r="H77" s="12"/>
    </row>
    <row r="78" spans="1:8" x14ac:dyDescent="0.3">
      <c r="A78" s="3">
        <f>A77+1</f>
        <v>9</v>
      </c>
      <c r="B78" s="10" t="s">
        <v>142</v>
      </c>
      <c r="C78" s="1" t="s">
        <v>23</v>
      </c>
      <c r="D78" s="11" t="s">
        <v>20</v>
      </c>
      <c r="E78" s="18">
        <v>34</v>
      </c>
      <c r="F78" s="49"/>
      <c r="G78" s="52"/>
      <c r="H78" s="12"/>
    </row>
    <row r="79" spans="1:8" x14ac:dyDescent="0.3">
      <c r="A79" s="3">
        <f t="shared" ref="A79:A121" si="1">A78+1</f>
        <v>10</v>
      </c>
      <c r="B79" s="10" t="s">
        <v>143</v>
      </c>
      <c r="C79" s="1" t="s">
        <v>10</v>
      </c>
      <c r="D79" s="11" t="s">
        <v>20</v>
      </c>
      <c r="E79" s="18">
        <v>11</v>
      </c>
      <c r="F79" s="49"/>
      <c r="G79" s="52"/>
      <c r="H79" s="12"/>
    </row>
    <row r="80" spans="1:8" ht="28.8" x14ac:dyDescent="0.3">
      <c r="A80" s="3">
        <f t="shared" si="1"/>
        <v>11</v>
      </c>
      <c r="B80" s="10" t="s">
        <v>144</v>
      </c>
      <c r="C80" s="10" t="s">
        <v>50</v>
      </c>
      <c r="D80" s="8" t="s">
        <v>24</v>
      </c>
      <c r="E80" s="18">
        <v>1</v>
      </c>
      <c r="F80" s="49"/>
      <c r="G80" s="52"/>
      <c r="H80" s="12"/>
    </row>
    <row r="81" spans="1:8" ht="28.8" x14ac:dyDescent="0.3">
      <c r="A81" s="3">
        <f t="shared" si="1"/>
        <v>12</v>
      </c>
      <c r="B81" s="10" t="s">
        <v>97</v>
      </c>
      <c r="C81" s="1" t="s">
        <v>51</v>
      </c>
      <c r="D81" s="11" t="s">
        <v>21</v>
      </c>
      <c r="E81" s="18">
        <v>50.7</v>
      </c>
      <c r="F81" s="49"/>
      <c r="G81" s="52"/>
      <c r="H81" s="12"/>
    </row>
    <row r="82" spans="1:8" x14ac:dyDescent="0.3">
      <c r="A82" s="3">
        <f t="shared" si="1"/>
        <v>13</v>
      </c>
      <c r="B82" s="10" t="s">
        <v>98</v>
      </c>
      <c r="C82" s="1" t="s">
        <v>30</v>
      </c>
      <c r="D82" s="11" t="s">
        <v>21</v>
      </c>
      <c r="E82" s="18">
        <v>50.7</v>
      </c>
      <c r="F82" s="49"/>
      <c r="G82" s="52"/>
      <c r="H82" s="12"/>
    </row>
    <row r="83" spans="1:8" ht="43.2" x14ac:dyDescent="0.3">
      <c r="A83" s="3">
        <f t="shared" si="1"/>
        <v>14</v>
      </c>
      <c r="B83" s="10" t="s">
        <v>99</v>
      </c>
      <c r="C83" s="10" t="s">
        <v>52</v>
      </c>
      <c r="D83" s="8" t="s">
        <v>24</v>
      </c>
      <c r="E83" s="18">
        <v>1</v>
      </c>
      <c r="F83" s="49"/>
      <c r="G83" s="52"/>
      <c r="H83" s="12"/>
    </row>
    <row r="84" spans="1:8" x14ac:dyDescent="0.3">
      <c r="A84" s="3">
        <f t="shared" si="1"/>
        <v>15</v>
      </c>
      <c r="B84" s="10" t="s">
        <v>100</v>
      </c>
      <c r="C84" s="1" t="s">
        <v>53</v>
      </c>
      <c r="D84" s="8" t="s">
        <v>24</v>
      </c>
      <c r="E84" s="18">
        <v>2</v>
      </c>
      <c r="F84" s="49"/>
      <c r="G84" s="52"/>
      <c r="H84" s="12"/>
    </row>
    <row r="85" spans="1:8" x14ac:dyDescent="0.3">
      <c r="A85" s="3">
        <f t="shared" si="1"/>
        <v>16</v>
      </c>
      <c r="B85" s="10" t="s">
        <v>101</v>
      </c>
      <c r="C85" s="1" t="s">
        <v>54</v>
      </c>
      <c r="D85" s="8" t="s">
        <v>24</v>
      </c>
      <c r="E85" s="18">
        <v>3</v>
      </c>
      <c r="F85" s="49"/>
      <c r="G85" s="52"/>
      <c r="H85" s="12"/>
    </row>
    <row r="86" spans="1:8" x14ac:dyDescent="0.3">
      <c r="A86" s="3">
        <f t="shared" si="1"/>
        <v>17</v>
      </c>
      <c r="B86" s="10" t="s">
        <v>102</v>
      </c>
      <c r="C86" s="1" t="s">
        <v>55</v>
      </c>
      <c r="D86" s="8" t="s">
        <v>24</v>
      </c>
      <c r="E86" s="18">
        <v>1</v>
      </c>
      <c r="F86" s="49"/>
      <c r="G86" s="52"/>
      <c r="H86" s="12"/>
    </row>
    <row r="87" spans="1:8" x14ac:dyDescent="0.3">
      <c r="A87" s="3">
        <f t="shared" si="1"/>
        <v>18</v>
      </c>
      <c r="B87" s="10" t="s">
        <v>103</v>
      </c>
      <c r="C87" s="1" t="s">
        <v>11</v>
      </c>
      <c r="D87" s="8" t="s">
        <v>24</v>
      </c>
      <c r="E87" s="18">
        <v>1</v>
      </c>
      <c r="F87" s="49"/>
      <c r="G87" s="52"/>
      <c r="H87" s="12"/>
    </row>
    <row r="88" spans="1:8" ht="28.8" x14ac:dyDescent="0.3">
      <c r="A88" s="3">
        <f t="shared" si="1"/>
        <v>19</v>
      </c>
      <c r="B88" s="10" t="s">
        <v>104</v>
      </c>
      <c r="C88" s="10" t="s">
        <v>56</v>
      </c>
      <c r="D88" s="8" t="s">
        <v>24</v>
      </c>
      <c r="E88" s="18">
        <v>1</v>
      </c>
      <c r="F88" s="49"/>
      <c r="G88" s="52"/>
      <c r="H88" s="12"/>
    </row>
    <row r="89" spans="1:8" x14ac:dyDescent="0.3">
      <c r="A89" s="3">
        <f t="shared" si="1"/>
        <v>20</v>
      </c>
      <c r="B89" s="10" t="s">
        <v>145</v>
      </c>
      <c r="C89" s="1" t="s">
        <v>0</v>
      </c>
      <c r="D89" s="11" t="s">
        <v>21</v>
      </c>
      <c r="E89" s="18">
        <v>15.8</v>
      </c>
      <c r="F89" s="49"/>
      <c r="G89" s="52"/>
      <c r="H89" s="12"/>
    </row>
    <row r="90" spans="1:8" x14ac:dyDescent="0.3">
      <c r="A90" s="3">
        <f t="shared" si="1"/>
        <v>21</v>
      </c>
      <c r="B90" s="10" t="s">
        <v>146</v>
      </c>
      <c r="C90" s="1" t="s">
        <v>12</v>
      </c>
      <c r="D90" s="9" t="s">
        <v>21</v>
      </c>
      <c r="E90" s="18">
        <v>17</v>
      </c>
      <c r="F90" s="49"/>
      <c r="G90" s="52"/>
      <c r="H90" s="12"/>
    </row>
    <row r="91" spans="1:8" x14ac:dyDescent="0.3">
      <c r="A91" s="3">
        <f t="shared" si="1"/>
        <v>22</v>
      </c>
      <c r="B91" s="10" t="s">
        <v>147</v>
      </c>
      <c r="C91" s="1" t="s">
        <v>1</v>
      </c>
      <c r="D91" s="11" t="s">
        <v>21</v>
      </c>
      <c r="E91" s="18">
        <v>15.8</v>
      </c>
      <c r="F91" s="49"/>
      <c r="G91" s="52"/>
      <c r="H91" s="12"/>
    </row>
    <row r="92" spans="1:8" x14ac:dyDescent="0.3">
      <c r="A92" s="3">
        <f t="shared" si="1"/>
        <v>23</v>
      </c>
      <c r="B92" s="10" t="s">
        <v>108</v>
      </c>
      <c r="C92" s="1" t="s">
        <v>3</v>
      </c>
      <c r="D92" s="11" t="s">
        <v>21</v>
      </c>
      <c r="E92" s="22">
        <v>50.7</v>
      </c>
      <c r="F92" s="49"/>
      <c r="G92" s="52"/>
      <c r="H92" s="12"/>
    </row>
    <row r="93" spans="1:8" ht="28.8" x14ac:dyDescent="0.3">
      <c r="A93" s="3">
        <f t="shared" si="1"/>
        <v>24</v>
      </c>
      <c r="B93" s="24" t="s">
        <v>111</v>
      </c>
      <c r="C93" s="10" t="s">
        <v>68</v>
      </c>
      <c r="D93" s="8" t="s">
        <v>24</v>
      </c>
      <c r="E93" s="22">
        <v>1</v>
      </c>
      <c r="F93" s="49"/>
      <c r="G93" s="52"/>
      <c r="H93" s="12"/>
    </row>
    <row r="94" spans="1:8" ht="72" x14ac:dyDescent="0.3">
      <c r="A94" s="3">
        <f t="shared" si="1"/>
        <v>25</v>
      </c>
      <c r="B94" s="24" t="s">
        <v>112</v>
      </c>
      <c r="C94" s="10" t="s">
        <v>69</v>
      </c>
      <c r="D94" s="8" t="s">
        <v>24</v>
      </c>
      <c r="E94" s="22">
        <v>1</v>
      </c>
      <c r="F94" s="49"/>
      <c r="G94" s="52"/>
      <c r="H94" s="12"/>
    </row>
    <row r="95" spans="1:8" ht="115.2" x14ac:dyDescent="0.3">
      <c r="A95" s="3">
        <f t="shared" si="1"/>
        <v>26</v>
      </c>
      <c r="B95" s="24" t="s">
        <v>113</v>
      </c>
      <c r="C95" s="10" t="s">
        <v>73</v>
      </c>
      <c r="D95" s="11" t="s">
        <v>21</v>
      </c>
      <c r="E95" s="22">
        <v>2.2000000000000002</v>
      </c>
      <c r="F95" s="49"/>
      <c r="G95" s="52"/>
      <c r="H95" s="12"/>
    </row>
    <row r="96" spans="1:8" x14ac:dyDescent="0.3">
      <c r="A96" s="3">
        <f t="shared" si="1"/>
        <v>27</v>
      </c>
      <c r="B96" s="24" t="s">
        <v>148</v>
      </c>
      <c r="C96" s="10" t="s">
        <v>66</v>
      </c>
      <c r="D96" s="11" t="s">
        <v>20</v>
      </c>
      <c r="E96" s="22">
        <v>10.199999999999999</v>
      </c>
      <c r="F96" s="49"/>
      <c r="G96" s="52"/>
      <c r="H96" s="12"/>
    </row>
    <row r="97" spans="1:8" ht="195.6" customHeight="1" x14ac:dyDescent="0.3">
      <c r="A97" s="3">
        <f t="shared" si="1"/>
        <v>28</v>
      </c>
      <c r="B97" s="24" t="s">
        <v>149</v>
      </c>
      <c r="C97" s="10" t="s">
        <v>71</v>
      </c>
      <c r="D97" s="11" t="s">
        <v>21</v>
      </c>
      <c r="E97" s="22">
        <v>3.26</v>
      </c>
      <c r="F97" s="49"/>
      <c r="G97" s="52"/>
      <c r="H97" s="12"/>
    </row>
    <row r="98" spans="1:8" x14ac:dyDescent="0.3">
      <c r="A98" s="3">
        <f t="shared" si="1"/>
        <v>29</v>
      </c>
      <c r="B98" s="24" t="s">
        <v>116</v>
      </c>
      <c r="C98" s="1" t="s">
        <v>57</v>
      </c>
      <c r="D98" s="11" t="s">
        <v>21</v>
      </c>
      <c r="E98" s="22">
        <v>1.9</v>
      </c>
      <c r="F98" s="49"/>
      <c r="G98" s="52"/>
      <c r="H98" s="12"/>
    </row>
    <row r="99" spans="1:8" x14ac:dyDescent="0.3">
      <c r="A99" s="3">
        <f t="shared" si="1"/>
        <v>30</v>
      </c>
      <c r="B99" s="24" t="s">
        <v>117</v>
      </c>
      <c r="C99" s="1" t="s">
        <v>61</v>
      </c>
      <c r="D99" s="11" t="s">
        <v>20</v>
      </c>
      <c r="E99" s="22">
        <v>5.4</v>
      </c>
      <c r="F99" s="49"/>
      <c r="G99" s="52"/>
      <c r="H99" s="12"/>
    </row>
    <row r="100" spans="1:8" x14ac:dyDescent="0.3">
      <c r="A100" s="3">
        <f t="shared" si="1"/>
        <v>31</v>
      </c>
      <c r="B100" s="24" t="s">
        <v>118</v>
      </c>
      <c r="C100" s="1" t="s">
        <v>31</v>
      </c>
      <c r="D100" s="11" t="s">
        <v>21</v>
      </c>
      <c r="E100" s="22">
        <v>15.8</v>
      </c>
      <c r="F100" s="49"/>
      <c r="G100" s="52"/>
      <c r="H100" s="12"/>
    </row>
    <row r="101" spans="1:8" x14ac:dyDescent="0.3">
      <c r="A101" s="3">
        <f t="shared" si="1"/>
        <v>32</v>
      </c>
      <c r="B101" s="24" t="s">
        <v>119</v>
      </c>
      <c r="C101" s="1" t="s">
        <v>2</v>
      </c>
      <c r="D101" s="8" t="s">
        <v>24</v>
      </c>
      <c r="E101" s="22">
        <v>4</v>
      </c>
      <c r="F101" s="49"/>
      <c r="G101" s="52"/>
      <c r="H101" s="12"/>
    </row>
    <row r="102" spans="1:8" x14ac:dyDescent="0.3">
      <c r="A102" s="3">
        <f t="shared" si="1"/>
        <v>33</v>
      </c>
      <c r="B102" s="24" t="s">
        <v>120</v>
      </c>
      <c r="C102" s="1" t="s">
        <v>32</v>
      </c>
      <c r="D102" s="8" t="s">
        <v>24</v>
      </c>
      <c r="E102" s="22">
        <v>1</v>
      </c>
      <c r="F102" s="49"/>
      <c r="G102" s="52"/>
      <c r="H102" s="12"/>
    </row>
    <row r="103" spans="1:8" x14ac:dyDescent="0.3">
      <c r="A103" s="3">
        <f t="shared" si="1"/>
        <v>34</v>
      </c>
      <c r="B103" s="24" t="s">
        <v>121</v>
      </c>
      <c r="C103" s="1" t="s">
        <v>34</v>
      </c>
      <c r="D103" s="8" t="s">
        <v>24</v>
      </c>
      <c r="E103" s="22">
        <v>1</v>
      </c>
      <c r="F103" s="49"/>
      <c r="G103" s="52"/>
      <c r="H103" s="12"/>
    </row>
    <row r="104" spans="1:8" x14ac:dyDescent="0.3">
      <c r="A104" s="3">
        <f t="shared" si="1"/>
        <v>35</v>
      </c>
      <c r="B104" s="24" t="s">
        <v>150</v>
      </c>
      <c r="C104" s="1" t="s">
        <v>35</v>
      </c>
      <c r="D104" s="8" t="s">
        <v>24</v>
      </c>
      <c r="E104" s="22">
        <v>1</v>
      </c>
      <c r="F104" s="49"/>
      <c r="G104" s="52"/>
      <c r="H104" s="12"/>
    </row>
    <row r="105" spans="1:8" ht="100.8" x14ac:dyDescent="0.3">
      <c r="A105" s="3">
        <f t="shared" si="1"/>
        <v>36</v>
      </c>
      <c r="B105" s="24" t="s">
        <v>157</v>
      </c>
      <c r="C105" s="10" t="s">
        <v>74</v>
      </c>
      <c r="D105" s="11" t="s">
        <v>21</v>
      </c>
      <c r="E105" s="22">
        <v>16</v>
      </c>
      <c r="F105" s="49"/>
      <c r="G105" s="52"/>
      <c r="H105" s="12"/>
    </row>
    <row r="106" spans="1:8" x14ac:dyDescent="0.3">
      <c r="A106" s="3">
        <v>37</v>
      </c>
      <c r="B106" s="24" t="s">
        <v>123</v>
      </c>
      <c r="C106" s="1" t="s">
        <v>8</v>
      </c>
      <c r="D106" s="8" t="s">
        <v>24</v>
      </c>
      <c r="E106" s="22">
        <v>1</v>
      </c>
      <c r="F106" s="49"/>
      <c r="G106" s="52"/>
      <c r="H106" s="12"/>
    </row>
    <row r="107" spans="1:8" x14ac:dyDescent="0.3">
      <c r="A107" s="3">
        <f t="shared" si="1"/>
        <v>38</v>
      </c>
      <c r="B107" s="24" t="s">
        <v>124</v>
      </c>
      <c r="C107" s="1" t="s">
        <v>33</v>
      </c>
      <c r="D107" s="8" t="s">
        <v>24</v>
      </c>
      <c r="E107" s="22">
        <v>1</v>
      </c>
      <c r="F107" s="49"/>
      <c r="G107" s="52"/>
      <c r="H107" s="12"/>
    </row>
    <row r="108" spans="1:8" x14ac:dyDescent="0.3">
      <c r="A108" s="3">
        <f t="shared" si="1"/>
        <v>39</v>
      </c>
      <c r="B108" s="24" t="s">
        <v>125</v>
      </c>
      <c r="C108" s="1" t="s">
        <v>45</v>
      </c>
      <c r="D108" s="8" t="s">
        <v>24</v>
      </c>
      <c r="E108" s="22">
        <v>1</v>
      </c>
      <c r="F108" s="49"/>
      <c r="G108" s="52"/>
      <c r="H108" s="12"/>
    </row>
    <row r="109" spans="1:8" x14ac:dyDescent="0.3">
      <c r="A109" s="3">
        <f t="shared" si="1"/>
        <v>40</v>
      </c>
      <c r="B109" s="33" t="s">
        <v>126</v>
      </c>
      <c r="C109" s="1" t="s">
        <v>44</v>
      </c>
      <c r="D109" s="8" t="s">
        <v>24</v>
      </c>
      <c r="E109" s="22">
        <v>2</v>
      </c>
      <c r="F109" s="49"/>
      <c r="G109" s="52"/>
      <c r="H109" s="12"/>
    </row>
    <row r="110" spans="1:8" x14ac:dyDescent="0.3">
      <c r="A110" s="3">
        <f t="shared" si="1"/>
        <v>41</v>
      </c>
      <c r="B110" s="33" t="s">
        <v>151</v>
      </c>
      <c r="C110" s="1" t="s">
        <v>63</v>
      </c>
      <c r="D110" s="8" t="s">
        <v>24</v>
      </c>
      <c r="E110" s="22">
        <v>1</v>
      </c>
      <c r="F110" s="49"/>
      <c r="G110" s="52"/>
      <c r="H110" s="12"/>
    </row>
    <row r="111" spans="1:8" ht="28.8" x14ac:dyDescent="0.3">
      <c r="A111" s="3">
        <f t="shared" si="1"/>
        <v>42</v>
      </c>
      <c r="B111" s="33" t="s">
        <v>152</v>
      </c>
      <c r="C111" s="10" t="s">
        <v>64</v>
      </c>
      <c r="D111" s="8" t="s">
        <v>24</v>
      </c>
      <c r="E111" s="22">
        <v>1</v>
      </c>
      <c r="F111" s="49"/>
      <c r="G111" s="52"/>
      <c r="H111" s="12"/>
    </row>
    <row r="112" spans="1:8" ht="28.8" x14ac:dyDescent="0.3">
      <c r="A112" s="3">
        <f t="shared" si="1"/>
        <v>43</v>
      </c>
      <c r="B112" s="33" t="s">
        <v>153</v>
      </c>
      <c r="C112" s="10" t="s">
        <v>65</v>
      </c>
      <c r="D112" s="8" t="s">
        <v>24</v>
      </c>
      <c r="E112" s="22">
        <v>1</v>
      </c>
      <c r="F112" s="49"/>
      <c r="G112" s="52"/>
      <c r="H112" s="12"/>
    </row>
    <row r="113" spans="1:9" x14ac:dyDescent="0.3">
      <c r="A113" s="3">
        <f t="shared" si="1"/>
        <v>44</v>
      </c>
      <c r="B113" s="33"/>
      <c r="C113" s="1"/>
      <c r="D113" s="8"/>
      <c r="E113" s="22"/>
      <c r="F113" s="49"/>
      <c r="G113" s="52"/>
      <c r="H113" s="12"/>
      <c r="I113" s="12"/>
    </row>
    <row r="114" spans="1:9" x14ac:dyDescent="0.3">
      <c r="A114" s="3">
        <f t="shared" si="1"/>
        <v>45</v>
      </c>
      <c r="B114" s="24"/>
      <c r="C114" s="41"/>
      <c r="D114" s="8"/>
      <c r="E114" s="23"/>
      <c r="F114" s="49"/>
      <c r="G114" s="52"/>
      <c r="H114" s="12"/>
      <c r="I114" s="12"/>
    </row>
    <row r="115" spans="1:9" x14ac:dyDescent="0.3">
      <c r="A115" s="3">
        <f t="shared" si="1"/>
        <v>46</v>
      </c>
      <c r="B115" s="24"/>
      <c r="C115" s="41"/>
      <c r="D115" s="8"/>
      <c r="E115" s="23"/>
      <c r="F115" s="49"/>
      <c r="G115" s="52"/>
      <c r="H115" s="12"/>
      <c r="I115" s="12"/>
    </row>
    <row r="116" spans="1:9" x14ac:dyDescent="0.3">
      <c r="A116" s="3">
        <f t="shared" si="1"/>
        <v>47</v>
      </c>
      <c r="B116" s="33"/>
      <c r="C116" s="41"/>
      <c r="D116" s="8"/>
      <c r="E116" s="23"/>
      <c r="F116" s="49"/>
      <c r="G116" s="52"/>
      <c r="H116" s="12"/>
      <c r="I116" s="12"/>
    </row>
    <row r="117" spans="1:9" x14ac:dyDescent="0.3">
      <c r="A117" s="3">
        <f t="shared" si="1"/>
        <v>48</v>
      </c>
      <c r="B117" s="24"/>
      <c r="C117" s="41"/>
      <c r="D117" s="8"/>
      <c r="E117" s="23"/>
      <c r="F117" s="49"/>
      <c r="G117" s="52"/>
      <c r="H117" s="12"/>
      <c r="I117" s="12"/>
    </row>
    <row r="118" spans="1:9" x14ac:dyDescent="0.3">
      <c r="A118" s="3">
        <f t="shared" si="1"/>
        <v>49</v>
      </c>
      <c r="B118" s="24"/>
      <c r="C118" s="41"/>
      <c r="D118" s="2"/>
      <c r="E118" s="39"/>
      <c r="F118" s="49"/>
      <c r="G118" s="52"/>
      <c r="H118" s="12"/>
      <c r="I118" s="12"/>
    </row>
    <row r="119" spans="1:9" ht="28.8" x14ac:dyDescent="0.3">
      <c r="A119" s="3">
        <f>A118+1</f>
        <v>50</v>
      </c>
      <c r="B119" s="24" t="s">
        <v>154</v>
      </c>
      <c r="C119" s="10" t="s">
        <v>58</v>
      </c>
      <c r="D119" s="8" t="s">
        <v>24</v>
      </c>
      <c r="E119" s="22">
        <v>1</v>
      </c>
      <c r="F119" s="49"/>
      <c r="G119" s="52"/>
      <c r="H119" s="12"/>
    </row>
    <row r="120" spans="1:9" x14ac:dyDescent="0.3">
      <c r="A120" s="3">
        <f t="shared" si="1"/>
        <v>51</v>
      </c>
      <c r="B120" s="28" t="s">
        <v>155</v>
      </c>
      <c r="C120" s="1" t="s">
        <v>46</v>
      </c>
      <c r="D120" s="11" t="s">
        <v>21</v>
      </c>
      <c r="E120" s="22">
        <v>3.62</v>
      </c>
      <c r="F120" s="49"/>
      <c r="G120" s="52"/>
      <c r="H120" s="12"/>
    </row>
    <row r="121" spans="1:9" x14ac:dyDescent="0.3">
      <c r="A121" s="3">
        <f t="shared" si="1"/>
        <v>52</v>
      </c>
      <c r="B121" s="28" t="s">
        <v>156</v>
      </c>
      <c r="C121" s="41" t="s">
        <v>13</v>
      </c>
      <c r="D121" s="8" t="s">
        <v>24</v>
      </c>
      <c r="E121" s="23">
        <v>2</v>
      </c>
      <c r="F121" s="49"/>
      <c r="G121" s="52"/>
      <c r="H121" s="12"/>
    </row>
    <row r="122" spans="1:9" ht="15" customHeight="1" x14ac:dyDescent="0.3">
      <c r="A122" s="13"/>
      <c r="B122" s="37" t="s">
        <v>158</v>
      </c>
      <c r="C122" s="14" t="s">
        <v>6</v>
      </c>
      <c r="D122" s="15"/>
      <c r="E122" s="16"/>
      <c r="F122" s="51"/>
      <c r="G122" s="44">
        <f>SUM(G70:G121)</f>
        <v>0</v>
      </c>
    </row>
    <row r="123" spans="1:9" ht="15" customHeight="1" x14ac:dyDescent="0.3">
      <c r="A123" s="5"/>
      <c r="B123" s="40" t="s">
        <v>75</v>
      </c>
      <c r="C123" s="5" t="s">
        <v>7</v>
      </c>
      <c r="D123" s="6"/>
      <c r="E123" s="17"/>
      <c r="F123" s="53"/>
      <c r="G123" s="55">
        <f>G122+G68+G16</f>
        <v>0</v>
      </c>
    </row>
    <row r="124" spans="1:9" ht="15" customHeight="1" x14ac:dyDescent="0.3">
      <c r="A124" s="1"/>
      <c r="B124" s="24" t="s">
        <v>159</v>
      </c>
      <c r="C124" s="1" t="s">
        <v>9</v>
      </c>
      <c r="D124" s="2"/>
      <c r="E124" s="18"/>
      <c r="F124" s="54"/>
      <c r="G124" s="50">
        <f>G123/5</f>
        <v>0</v>
      </c>
    </row>
    <row r="125" spans="1:9" x14ac:dyDescent="0.3">
      <c r="B125" s="28"/>
    </row>
    <row r="126" spans="1:9" x14ac:dyDescent="0.3">
      <c r="B126" s="28"/>
    </row>
  </sheetData>
  <mergeCells count="6">
    <mergeCell ref="B7:G7"/>
    <mergeCell ref="B17:G17"/>
    <mergeCell ref="B18:G18"/>
    <mergeCell ref="B69:G69"/>
    <mergeCell ref="B2:F2"/>
    <mergeCell ref="B3:C3"/>
  </mergeCells>
  <pageMargins left="0.25" right="0.25" top="0.75" bottom="0.75" header="0.3" footer="0.3"/>
  <pageSetup paperSize="9" scale="5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avoriteUsers xmlns="abea8298-a1d6-420f-a005-cc98d063eda4" xsi:nil="true"/>
    <lcf76f155ced4ddcb4097134ff3c332f xmlns="b0851fdd-aa98-4880-9c43-417291867ebb">
      <Terms xmlns="http://schemas.microsoft.com/office/infopath/2007/PartnerControls"/>
    </lcf76f155ced4ddcb4097134ff3c332f>
    <cc92bdb0fa944447acf309642a11bf0d xmlns="abea8298-a1d6-420f-a005-cc98d063eda4">
      <Terms xmlns="http://schemas.microsoft.com/office/infopath/2007/PartnerControls"/>
    </cc92bdb0fa944447acf309642a11bf0d>
    <TaxCatchAll xmlns="abea8298-a1d6-420f-a005-cc98d063eda4" xsi:nil="true"/>
    <i9f2da93fcc74e869d070fd34a0597c4 xmlns="abea8298-a1d6-420f-a005-cc98d063eda4">
      <Terms xmlns="http://schemas.microsoft.com/office/infopath/2007/PartnerControls"/>
    </i9f2da93fcc74e869d070fd34a0597c4>
    <KeyEntities xmlns="abea8298-a1d6-420f-a005-cc98d063ed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NGOOnlineDocument" ma:contentTypeID="0x01010033CF86A3E53F48B7ADBBC140A8AF8FA700FC11AC7742834747896B5D3C3DB0334D" ma:contentTypeVersion="16" ma:contentTypeDescription="NGO Document content type" ma:contentTypeScope="" ma:versionID="69566ad084acac1926621e015f27058a">
  <xsd:schema xmlns:xsd="http://www.w3.org/2001/XMLSchema" xmlns:xs="http://www.w3.org/2001/XMLSchema" xmlns:p="http://schemas.microsoft.com/office/2006/metadata/properties" xmlns:ns2="abea8298-a1d6-420f-a005-cc98d063eda4" xmlns:ns3="b0851fdd-aa98-4880-9c43-417291867ebb" targetNamespace="http://schemas.microsoft.com/office/2006/metadata/properties" ma:root="true" ma:fieldsID="5ec17211797945ac7f2ba97dfafd0f6c" ns2:_="" ns3:_="">
    <xsd:import namespace="abea8298-a1d6-420f-a005-cc98d063eda4"/>
    <xsd:import namespace="b0851fdd-aa98-4880-9c43-417291867ebb"/>
    <xsd:element name="properties">
      <xsd:complexType>
        <xsd:sequence>
          <xsd:element name="documentManagement">
            <xsd:complexType>
              <xsd:all>
                <xsd:element ref="ns2:FavoriteUsers" minOccurs="0"/>
                <xsd:element ref="ns2:KeyEntities" minOccurs="0"/>
                <xsd:element ref="ns2:i9f2da93fcc74e869d070fd34a0597c4" minOccurs="0"/>
                <xsd:element ref="ns2:TaxCatchAll" minOccurs="0"/>
                <xsd:element ref="ns2:TaxCatchAllLabel" minOccurs="0"/>
                <xsd:element ref="ns2:cc92bdb0fa944447acf309642a11bf0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ea8298-a1d6-420f-a005-cc98d063eda4" elementFormDefault="qualified">
    <xsd:import namespace="http://schemas.microsoft.com/office/2006/documentManagement/types"/>
    <xsd:import namespace="http://schemas.microsoft.com/office/infopath/2007/PartnerControls"/>
    <xsd:element name="FavoriteUsers" ma:index="8" nillable="true" ma:displayName="F" ma:description="Store all users who mark this document as favorite" ma:hidden="true" ma:internalName="FavoriteUsers">
      <xsd:simpleType>
        <xsd:restriction base="dms:Text"/>
      </xsd:simpleType>
    </xsd:element>
    <xsd:element name="KeyEntities" ma:index="9" nillable="true" ma:displayName="K" ma:description="Store all entities which this document as a key" ma:hidden="true" ma:internalName="KeyEntities">
      <xsd:simpleType>
        <xsd:restriction base="dms:Text"/>
      </xsd:simpleType>
    </xsd:element>
    <xsd:element name="i9f2da93fcc74e869d070fd34a0597c4" ma:index="10" nillable="true" ma:taxonomy="true" ma:internalName="i9f2da93fcc74e869d070fd34a0597c4" ma:taxonomyFieldName="NGOOnlineDocumentType" ma:displayName="Document types" ma:fieldId="{29f2da93-fcc7-4e86-9d07-0fd34a0597c4}" ma:taxonomyMulti="true" ma:sspId="81101831-835f-4501-bdbd-b4f8584708b0" ma:termSetId="611b7b58-12f4-4bd4-b64f-3d5a7b69128d"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634f9f7c-d454-4bcd-9811-a931e8700d43}" ma:internalName="TaxCatchAll" ma:showField="CatchAllData" ma:web="abea8298-a1d6-420f-a005-cc98d063eda4">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634f9f7c-d454-4bcd-9811-a931e8700d43}" ma:internalName="TaxCatchAllLabel" ma:readOnly="true" ma:showField="CatchAllDataLabel" ma:web="abea8298-a1d6-420f-a005-cc98d063eda4">
      <xsd:complexType>
        <xsd:complexContent>
          <xsd:extension base="dms:MultiChoiceLookup">
            <xsd:sequence>
              <xsd:element name="Value" type="dms:Lookup" maxOccurs="unbounded" minOccurs="0" nillable="true"/>
            </xsd:sequence>
          </xsd:extension>
        </xsd:complexContent>
      </xsd:complexType>
    </xsd:element>
    <xsd:element name="cc92bdb0fa944447acf309642a11bf0d" ma:index="14" nillable="true" ma:taxonomy="true" ma:internalName="cc92bdb0fa944447acf309642a11bf0d" ma:taxonomyFieldName="NGOOnlineKeywords" ma:displayName="Keywords" ma:fieldId="{cc92bdb0-fa94-4447-acf3-09642a11bf0d}" ma:taxonomyMulti="true" ma:sspId="81101831-835f-4501-bdbd-b4f8584708b0" ma:termSetId="fb318387-6d9d-4da8-88c3-45f4cf65975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0851fdd-aa98-4880-9c43-417291867ebb"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81101831-835f-4501-bdbd-b4f8584708b0"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D5053A-48D9-4656-93A2-8B7A6F72AFC3}">
  <ds:schemaRefs>
    <ds:schemaRef ds:uri="http://schemas.microsoft.com/office/2006/metadata/properties"/>
    <ds:schemaRef ds:uri="b0851fdd-aa98-4880-9c43-417291867ebb"/>
    <ds:schemaRef ds:uri="http://purl.org/dc/elements/1.1/"/>
    <ds:schemaRef ds:uri="http://schemas.openxmlformats.org/package/2006/metadata/core-properties"/>
    <ds:schemaRef ds:uri="http://purl.org/dc/dcmitype/"/>
    <ds:schemaRef ds:uri="abea8298-a1d6-420f-a005-cc98d063eda4"/>
    <ds:schemaRef ds:uri="http://schemas.microsoft.com/office/2006/documentManagement/types"/>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392A1C9-D553-4479-B2DC-5A8B8BC234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ea8298-a1d6-420f-a005-cc98d063eda4"/>
    <ds:schemaRef ds:uri="b0851fdd-aa98-4880-9c43-417291867e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9D48D5-31EA-4C12-B99A-16FC249EAD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AoD  Дефектний акт</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Sergey Kanevskiy</cp:lastModifiedBy>
  <cp:revision/>
  <cp:lastPrinted>2026-04-20T09:32:59Z</cp:lastPrinted>
  <dcterms:created xsi:type="dcterms:W3CDTF">2015-06-05T18:19:34Z</dcterms:created>
  <dcterms:modified xsi:type="dcterms:W3CDTF">2026-05-11T07:50:06Z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0x01010033CF86A3E53F48B7ADBBC140A8AF8FA700FC11AC7742834747896B5D3C3DB0334D</vt:lpwstr>
  </property>
  <property fmtid="{D5CDD505-2E9C-101B-9397-08002B2CF9AE}" pid="3" name="MediaServiceImageTags">
    <vt:lpwstr/>
  </property>
  <property fmtid="{D5CDD505-2E9C-101B-9397-08002B2CF9AE}" pid="4" name="NGOOnlineKeywords">
    <vt:lpwstr/>
  </property>
  <property fmtid="{D5CDD505-2E9C-101B-9397-08002B2CF9AE}" pid="5" name="NGOOnlineDocumentType">
    <vt:lpwstr/>
  </property>
</Properties>
</file>