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540" tabRatio="727" activeTab="3"/>
  </bookViews>
  <sheets>
    <sheet name="замеры" sheetId="1" r:id="rId1"/>
    <sheet name="план_электро" sheetId="6" r:id="rId2"/>
    <sheet name="план_электро_свет" sheetId="7" r:id="rId3"/>
    <sheet name="план_электро_розетки" sheetId="8" r:id="rId4"/>
  </sheets>
  <calcPr calcId="125725"/>
</workbook>
</file>

<file path=xl/calcChain.xml><?xml version="1.0" encoding="utf-8"?>
<calcChain xmlns="http://schemas.openxmlformats.org/spreadsheetml/2006/main">
  <c r="BG62" i="8"/>
  <c r="BB61" i="7"/>
  <c r="CJ51" i="8"/>
  <c r="CJ50"/>
  <c r="CJ46"/>
  <c r="CJ45"/>
  <c r="CJ47" s="1"/>
  <c r="CJ44"/>
  <c r="CJ43"/>
  <c r="CJ42"/>
  <c r="CJ39"/>
  <c r="CJ38"/>
  <c r="CJ40" s="1"/>
  <c r="CJ34"/>
  <c r="CJ33"/>
  <c r="CJ35" s="1"/>
  <c r="CJ31"/>
  <c r="CJ30"/>
  <c r="CJ27"/>
  <c r="CJ26"/>
  <c r="CJ28" s="1"/>
  <c r="CJ52" i="7"/>
  <c r="CJ51"/>
  <c r="CJ50"/>
  <c r="CJ47"/>
  <c r="CJ46"/>
  <c r="CJ45"/>
  <c r="CJ43"/>
  <c r="CJ42"/>
  <c r="CJ44" s="1"/>
  <c r="CJ48" s="1"/>
  <c r="CJ39"/>
  <c r="CJ38"/>
  <c r="CJ40" s="1"/>
  <c r="CJ34"/>
  <c r="CJ33"/>
  <c r="CJ35" s="1"/>
  <c r="CJ32"/>
  <c r="CJ31"/>
  <c r="CJ30"/>
  <c r="CJ28"/>
  <c r="CJ27"/>
  <c r="CJ26"/>
  <c r="CJ51" i="6"/>
  <c r="CJ50"/>
  <c r="CJ52" s="1"/>
  <c r="CJ46"/>
  <c r="CJ45"/>
  <c r="CJ47" s="1"/>
  <c r="CJ44"/>
  <c r="CJ43"/>
  <c r="CJ42"/>
  <c r="CJ40"/>
  <c r="CJ39"/>
  <c r="CJ38"/>
  <c r="CJ35"/>
  <c r="CJ34"/>
  <c r="CJ33"/>
  <c r="CJ31"/>
  <c r="CJ30"/>
  <c r="CJ32" s="1"/>
  <c r="CJ36" s="1"/>
  <c r="CJ27"/>
  <c r="CJ26"/>
  <c r="CJ28" s="1"/>
  <c r="C40" i="1"/>
  <c r="C41"/>
  <c r="C22"/>
  <c r="D50"/>
  <c r="C48"/>
  <c r="D52" s="1"/>
  <c r="D44" s="1"/>
  <c r="B48"/>
  <c r="C47"/>
  <c r="B47"/>
  <c r="D47" s="1"/>
  <c r="D49" s="1"/>
  <c r="C45"/>
  <c r="C46"/>
  <c r="B46"/>
  <c r="B45"/>
  <c r="C34"/>
  <c r="C35"/>
  <c r="C36"/>
  <c r="B36"/>
  <c r="B35"/>
  <c r="B34"/>
  <c r="C39"/>
  <c r="D43" s="1"/>
  <c r="C38"/>
  <c r="D37"/>
  <c r="D32"/>
  <c r="D30"/>
  <c r="C30"/>
  <c r="D28"/>
  <c r="C27"/>
  <c r="D26"/>
  <c r="D29"/>
  <c r="C21"/>
  <c r="D21" s="1"/>
  <c r="C19"/>
  <c r="D17"/>
  <c r="D18"/>
  <c r="D16"/>
  <c r="D14"/>
  <c r="D5" s="1"/>
  <c r="D7"/>
  <c r="D8"/>
  <c r="D11" s="1"/>
  <c r="D10"/>
  <c r="D12"/>
  <c r="D6"/>
  <c r="D9" s="1"/>
  <c r="CJ52" i="8" l="1"/>
  <c r="CJ32"/>
  <c r="CJ36" s="1"/>
  <c r="CJ24" s="1"/>
  <c r="CJ48"/>
  <c r="CJ36" i="7"/>
  <c r="CJ24"/>
  <c r="CJ48" i="6"/>
  <c r="CJ24" s="1"/>
  <c r="D33" i="1"/>
  <c r="D19"/>
  <c r="D34"/>
  <c r="D38" s="1"/>
  <c r="C20"/>
  <c r="D24" s="1"/>
  <c r="D40"/>
  <c r="D15"/>
  <c r="D46"/>
  <c r="D45"/>
  <c r="D48" s="1"/>
  <c r="D22"/>
  <c r="D35"/>
  <c r="D41" s="1"/>
  <c r="D36"/>
  <c r="D39" s="1"/>
  <c r="D20"/>
  <c r="D27"/>
  <c r="D31" s="1"/>
  <c r="D25"/>
  <c r="D13"/>
  <c r="D3" l="1"/>
  <c r="D42"/>
  <c r="D51"/>
  <c r="D23"/>
</calcChain>
</file>

<file path=xl/sharedStrings.xml><?xml version="1.0" encoding="utf-8"?>
<sst xmlns="http://schemas.openxmlformats.org/spreadsheetml/2006/main" count="202" uniqueCount="87">
  <si>
    <t>Объект</t>
  </si>
  <si>
    <t>Высота</t>
  </si>
  <si>
    <t>Ширина</t>
  </si>
  <si>
    <t>м</t>
  </si>
  <si>
    <t>Площадь, кв м</t>
  </si>
  <si>
    <t>Комната</t>
  </si>
  <si>
    <t>Стена балкон (юг)</t>
  </si>
  <si>
    <t>Стена дверь (восток)</t>
  </si>
  <si>
    <t>Стена внешняя (север)</t>
  </si>
  <si>
    <t>Стена внешняя (запад)</t>
  </si>
  <si>
    <t>Всего стены</t>
  </si>
  <si>
    <t>Пол / потолок</t>
  </si>
  <si>
    <t>окно в балкон</t>
  </si>
  <si>
    <t>дверь в балкон</t>
  </si>
  <si>
    <t>дверь в корридор</t>
  </si>
  <si>
    <t>Кухня</t>
  </si>
  <si>
    <t>окно</t>
  </si>
  <si>
    <t>Стена окно (юг)</t>
  </si>
  <si>
    <t>Стена дверь (север)</t>
  </si>
  <si>
    <t>Стена внешняя (восток)</t>
  </si>
  <si>
    <t>Стена балкон (запад)</t>
  </si>
  <si>
    <t>Санузел</t>
  </si>
  <si>
    <t>Стена с дверью (запад)</t>
  </si>
  <si>
    <t>Стена с кухней (юг)</t>
  </si>
  <si>
    <t>Корридор</t>
  </si>
  <si>
    <t>дверь в комнату</t>
  </si>
  <si>
    <t>дверь в кухня</t>
  </si>
  <si>
    <t>дверь в санузел</t>
  </si>
  <si>
    <t>дверь входная</t>
  </si>
  <si>
    <t>Стена с комнатой (запад)</t>
  </si>
  <si>
    <t>Стена с санузел (восток)</t>
  </si>
  <si>
    <t>Стена входная (север)</t>
  </si>
  <si>
    <t>Балкон</t>
  </si>
  <si>
    <t>дверь в балкон (комната)</t>
  </si>
  <si>
    <t>дверь в балкон (кухня)</t>
  </si>
  <si>
    <t>окно в балкон (комната)</t>
  </si>
  <si>
    <t>Стена с комнатой</t>
  </si>
  <si>
    <t>Стена с кухней</t>
  </si>
  <si>
    <t>Ограждение</t>
  </si>
  <si>
    <t>ш</t>
  </si>
  <si>
    <t>а</t>
  </si>
  <si>
    <t>х</t>
  </si>
  <si>
    <t>т</t>
  </si>
  <si>
    <t>в</t>
  </si>
  <si>
    <t>н</t>
  </si>
  <si>
    <t>с</t>
  </si>
  <si>
    <t>о</t>
  </si>
  <si>
    <t>д</t>
  </si>
  <si>
    <t>стояк канализации</t>
  </si>
  <si>
    <t>унитаз</t>
  </si>
  <si>
    <t>умывальник</t>
  </si>
  <si>
    <t>радиатор</t>
  </si>
  <si>
    <t>й</t>
  </si>
  <si>
    <t>к</t>
  </si>
  <si>
    <t>л</t>
  </si>
  <si>
    <t>п</t>
  </si>
  <si>
    <t>и</t>
  </si>
  <si>
    <t>стабилизатор</t>
  </si>
  <si>
    <t>Всего, м</t>
  </si>
  <si>
    <t>розетка</t>
  </si>
  <si>
    <t>точка света</t>
  </si>
  <si>
    <t>щит АВ</t>
  </si>
  <si>
    <t>комната</t>
  </si>
  <si>
    <t>кухня</t>
  </si>
  <si>
    <t>корридор</t>
  </si>
  <si>
    <t>санузел</t>
  </si>
  <si>
    <t>балкон</t>
  </si>
  <si>
    <t>выключатель</t>
  </si>
  <si>
    <t>Определеление</t>
  </si>
  <si>
    <t>Кол-во</t>
  </si>
  <si>
    <t>эл варочная</t>
  </si>
  <si>
    <t>эл духовка</t>
  </si>
  <si>
    <t>эл вытяжка</t>
  </si>
  <si>
    <t>дифавтомат</t>
  </si>
  <si>
    <t>реле напряжения</t>
  </si>
  <si>
    <t>холодильник</t>
  </si>
  <si>
    <t>АВ свет</t>
  </si>
  <si>
    <t>АВ розетки</t>
  </si>
  <si>
    <t>АВ кондицилнер</t>
  </si>
  <si>
    <t>АВ эл плита</t>
  </si>
  <si>
    <t>АВ эл духовка</t>
  </si>
  <si>
    <t>АВ Холодильник</t>
  </si>
  <si>
    <t>АВ стираль машина</t>
  </si>
  <si>
    <t>кВт</t>
  </si>
  <si>
    <t>кондиционер</t>
  </si>
  <si>
    <t>шт</t>
  </si>
  <si>
    <t>АФ бойлер</t>
  </si>
</sst>
</file>

<file path=xl/styles.xml><?xml version="1.0" encoding="utf-8"?>
<styleSheet xmlns="http://schemas.openxmlformats.org/spreadsheetml/2006/main">
  <numFmts count="3">
    <numFmt numFmtId="164" formatCode="#,##0_ ;[Red]\-#,##0\ "/>
    <numFmt numFmtId="165" formatCode="#,##0.00_ ;[Red]\-#,##0.00\ "/>
    <numFmt numFmtId="166" formatCode="#,##0.0_ ;[Red]\-#,##0.0\ 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trike/>
      <sz val="8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1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5" fontId="1" fillId="0" borderId="1" xfId="0" applyNumberFormat="1" applyFont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4" fontId="1" fillId="0" borderId="1" xfId="0" applyNumberFormat="1" applyFont="1" applyBorder="1" applyAlignment="1">
      <alignment horizontal="left" indent="2"/>
    </xf>
    <xf numFmtId="164" fontId="3" fillId="0" borderId="1" xfId="0" applyNumberFormat="1" applyFont="1" applyBorder="1"/>
    <xf numFmtId="165" fontId="3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4" fontId="5" fillId="0" borderId="0" xfId="0" applyNumberFormat="1" applyFont="1"/>
    <xf numFmtId="164" fontId="5" fillId="3" borderId="0" xfId="0" applyNumberFormat="1" applyFont="1" applyFill="1"/>
    <xf numFmtId="164" fontId="5" fillId="2" borderId="0" xfId="0" applyNumberFormat="1" applyFont="1" applyFill="1"/>
    <xf numFmtId="164" fontId="5" fillId="4" borderId="0" xfId="0" applyNumberFormat="1" applyFont="1" applyFill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/>
    <xf numFmtId="164" fontId="5" fillId="0" borderId="2" xfId="0" applyNumberFormat="1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164" fontId="5" fillId="0" borderId="0" xfId="0" applyNumberFormat="1" applyFont="1" applyBorder="1"/>
    <xf numFmtId="164" fontId="5" fillId="0" borderId="8" xfId="0" applyNumberFormat="1" applyFont="1" applyBorder="1"/>
    <xf numFmtId="164" fontId="5" fillId="0" borderId="4" xfId="0" applyNumberFormat="1" applyFont="1" applyBorder="1"/>
    <xf numFmtId="164" fontId="5" fillId="0" borderId="9" xfId="0" applyNumberFormat="1" applyFont="1" applyBorder="1"/>
    <xf numFmtId="164" fontId="5" fillId="0" borderId="5" xfId="0" applyNumberFormat="1" applyFont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0" xfId="0" applyNumberFormat="1" applyFon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/>
    <xf numFmtId="164" fontId="5" fillId="4" borderId="9" xfId="0" applyNumberFormat="1" applyFont="1" applyFill="1" applyBorder="1"/>
    <xf numFmtId="164" fontId="5" fillId="3" borderId="7" xfId="0" applyNumberFormat="1" applyFont="1" applyFill="1" applyBorder="1"/>
    <xf numFmtId="164" fontId="5" fillId="4" borderId="7" xfId="0" applyNumberFormat="1" applyFont="1" applyFill="1" applyBorder="1"/>
    <xf numFmtId="164" fontId="5" fillId="3" borderId="6" xfId="0" applyNumberFormat="1" applyFont="1" applyFill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164" fontId="5" fillId="0" borderId="16" xfId="0" applyNumberFormat="1" applyFont="1" applyBorder="1"/>
    <xf numFmtId="164" fontId="5" fillId="5" borderId="2" xfId="0" applyNumberFormat="1" applyFont="1" applyFill="1" applyBorder="1"/>
    <xf numFmtId="164" fontId="5" fillId="5" borderId="6" xfId="0" applyNumberFormat="1" applyFont="1" applyFill="1" applyBorder="1"/>
    <xf numFmtId="164" fontId="5" fillId="5" borderId="7" xfId="0" applyNumberFormat="1" applyFont="1" applyFill="1" applyBorder="1"/>
    <xf numFmtId="164" fontId="5" fillId="5" borderId="0" xfId="0" applyNumberFormat="1" applyFont="1" applyFill="1" applyBorder="1"/>
    <xf numFmtId="164" fontId="5" fillId="5" borderId="8" xfId="0" applyNumberFormat="1" applyFont="1" applyFill="1" applyBorder="1"/>
    <xf numFmtId="164" fontId="5" fillId="5" borderId="4" xfId="0" applyNumberFormat="1" applyFont="1" applyFill="1" applyBorder="1"/>
    <xf numFmtId="164" fontId="5" fillId="5" borderId="9" xfId="0" applyNumberFormat="1" applyFont="1" applyFill="1" applyBorder="1"/>
    <xf numFmtId="164" fontId="5" fillId="5" borderId="5" xfId="0" applyNumberFormat="1" applyFont="1" applyFill="1" applyBorder="1"/>
    <xf numFmtId="164" fontId="6" fillId="0" borderId="0" xfId="0" applyNumberFormat="1" applyFont="1"/>
    <xf numFmtId="164" fontId="5" fillId="0" borderId="18" xfId="0" applyNumberFormat="1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164" fontId="5" fillId="7" borderId="19" xfId="0" applyNumberFormat="1" applyFont="1" applyFill="1" applyBorder="1"/>
    <xf numFmtId="165" fontId="5" fillId="0" borderId="0" xfId="0" applyNumberFormat="1" applyFont="1"/>
    <xf numFmtId="165" fontId="6" fillId="3" borderId="0" xfId="0" applyNumberFormat="1" applyFont="1" applyFill="1"/>
    <xf numFmtId="164" fontId="5" fillId="4" borderId="0" xfId="0" applyNumberFormat="1" applyFont="1" applyFill="1" applyBorder="1"/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5" fillId="8" borderId="19" xfId="0" applyNumberFormat="1" applyFont="1" applyFill="1" applyBorder="1"/>
    <xf numFmtId="164" fontId="5" fillId="4" borderId="15" xfId="0" applyNumberFormat="1" applyFont="1" applyFill="1" applyBorder="1"/>
    <xf numFmtId="164" fontId="5" fillId="4" borderId="17" xfId="0" applyNumberFormat="1" applyFont="1" applyFill="1" applyBorder="1"/>
    <xf numFmtId="164" fontId="5" fillId="6" borderId="19" xfId="0" applyNumberFormat="1" applyFont="1" applyFill="1" applyBorder="1"/>
    <xf numFmtId="164" fontId="5" fillId="9" borderId="19" xfId="0" applyNumberFormat="1" applyFont="1" applyFill="1" applyBorder="1"/>
    <xf numFmtId="164" fontId="5" fillId="6" borderId="10" xfId="0" applyNumberFormat="1" applyFont="1" applyFill="1" applyBorder="1"/>
    <xf numFmtId="164" fontId="5" fillId="6" borderId="11" xfId="0" applyNumberFormat="1" applyFont="1" applyFill="1" applyBorder="1"/>
    <xf numFmtId="164" fontId="5" fillId="9" borderId="10" xfId="0" applyNumberFormat="1" applyFont="1" applyFill="1" applyBorder="1"/>
    <xf numFmtId="164" fontId="5" fillId="9" borderId="11" xfId="0" applyNumberFormat="1" applyFont="1" applyFill="1" applyBorder="1"/>
    <xf numFmtId="164" fontId="5" fillId="10" borderId="0" xfId="0" applyNumberFormat="1" applyFont="1" applyFill="1"/>
    <xf numFmtId="164" fontId="5" fillId="10" borderId="18" xfId="0" applyNumberFormat="1" applyFont="1" applyFill="1" applyBorder="1"/>
    <xf numFmtId="164" fontId="5" fillId="10" borderId="9" xfId="0" applyNumberFormat="1" applyFont="1" applyFill="1" applyBorder="1"/>
    <xf numFmtId="164" fontId="5" fillId="10" borderId="2" xfId="0" applyNumberFormat="1" applyFont="1" applyFill="1" applyBorder="1"/>
    <xf numFmtId="164" fontId="5" fillId="10" borderId="6" xfId="0" applyNumberFormat="1" applyFont="1" applyFill="1" applyBorder="1"/>
    <xf numFmtId="164" fontId="5" fillId="10" borderId="3" xfId="0" applyNumberFormat="1" applyFont="1" applyFill="1" applyBorder="1"/>
    <xf numFmtId="164" fontId="5" fillId="10" borderId="8" xfId="0" applyNumberFormat="1" applyFont="1" applyFill="1" applyBorder="1"/>
    <xf numFmtId="164" fontId="5" fillId="10" borderId="5" xfId="0" applyNumberFormat="1" applyFont="1" applyFill="1" applyBorder="1"/>
    <xf numFmtId="164" fontId="5" fillId="10" borderId="19" xfId="0" applyNumberFormat="1" applyFont="1" applyFill="1" applyBorder="1"/>
    <xf numFmtId="164" fontId="5" fillId="10" borderId="7" xfId="0" applyNumberFormat="1" applyFont="1" applyFill="1" applyBorder="1"/>
    <xf numFmtId="164" fontId="5" fillId="10" borderId="12" xfId="0" applyNumberFormat="1" applyFont="1" applyFill="1" applyBorder="1"/>
    <xf numFmtId="164" fontId="5" fillId="10" borderId="13" xfId="0" applyNumberFormat="1" applyFont="1" applyFill="1" applyBorder="1"/>
    <xf numFmtId="164" fontId="5" fillId="10" borderId="14" xfId="0" applyNumberFormat="1" applyFont="1" applyFill="1" applyBorder="1"/>
    <xf numFmtId="164" fontId="5" fillId="10" borderId="0" xfId="0" applyNumberFormat="1" applyFont="1" applyFill="1" applyBorder="1"/>
    <xf numFmtId="165" fontId="7" fillId="0" borderId="0" xfId="0" applyNumberFormat="1" applyFont="1"/>
    <xf numFmtId="164" fontId="5" fillId="5" borderId="7" xfId="0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166" fontId="6" fillId="0" borderId="0" xfId="0" applyNumberFormat="1" applyFont="1"/>
    <xf numFmtId="166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107156</xdr:colOff>
      <xdr:row>23</xdr:row>
      <xdr:rowOff>23813</xdr:rowOff>
    </xdr:from>
    <xdr:to>
      <xdr:col>47</xdr:col>
      <xdr:colOff>59531</xdr:colOff>
      <xdr:row>23</xdr:row>
      <xdr:rowOff>23813</xdr:rowOff>
    </xdr:to>
    <xdr:cxnSp macro="">
      <xdr:nvCxnSpPr>
        <xdr:cNvPr id="17" name="Прямая соединительная линия 16"/>
        <xdr:cNvCxnSpPr/>
      </xdr:nvCxnSpPr>
      <xdr:spPr>
        <a:xfrm flipH="1">
          <a:off x="8155781" y="3309938"/>
          <a:ext cx="30956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107156</xdr:colOff>
      <xdr:row>23</xdr:row>
      <xdr:rowOff>23813</xdr:rowOff>
    </xdr:from>
    <xdr:to>
      <xdr:col>47</xdr:col>
      <xdr:colOff>59531</xdr:colOff>
      <xdr:row>23</xdr:row>
      <xdr:rowOff>23813</xdr:rowOff>
    </xdr:to>
    <xdr:cxnSp macro="">
      <xdr:nvCxnSpPr>
        <xdr:cNvPr id="2" name="Прямая соединительная линия 1"/>
        <xdr:cNvCxnSpPr/>
      </xdr:nvCxnSpPr>
      <xdr:spPr>
        <a:xfrm flipH="1">
          <a:off x="8260556" y="3309938"/>
          <a:ext cx="314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107156</xdr:colOff>
      <xdr:row>23</xdr:row>
      <xdr:rowOff>23813</xdr:rowOff>
    </xdr:from>
    <xdr:to>
      <xdr:col>47</xdr:col>
      <xdr:colOff>59531</xdr:colOff>
      <xdr:row>23</xdr:row>
      <xdr:rowOff>23813</xdr:rowOff>
    </xdr:to>
    <xdr:cxnSp macro="">
      <xdr:nvCxnSpPr>
        <xdr:cNvPr id="2" name="Прямая соединительная линия 1"/>
        <xdr:cNvCxnSpPr/>
      </xdr:nvCxnSpPr>
      <xdr:spPr>
        <a:xfrm flipH="1">
          <a:off x="8260556" y="3309938"/>
          <a:ext cx="314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zoomScale="90" zoomScaleNormal="90" workbookViewId="0">
      <pane ySplit="3" topLeftCell="A7" activePane="bottomLeft" state="frozen"/>
      <selection pane="bottomLeft" activeCell="G21" sqref="G21"/>
    </sheetView>
  </sheetViews>
  <sheetFormatPr defaultRowHeight="12.75"/>
  <cols>
    <col min="1" max="1" width="27.28515625" style="1" bestFit="1" customWidth="1"/>
    <col min="2" max="3" width="9.140625" style="2"/>
    <col min="4" max="4" width="14.28515625" style="2" bestFit="1" customWidth="1"/>
    <col min="5" max="16384" width="9.140625" style="1"/>
  </cols>
  <sheetData>
    <row r="1" spans="1:4" s="4" customFormat="1">
      <c r="A1" s="5" t="s">
        <v>0</v>
      </c>
      <c r="B1" s="6" t="s">
        <v>1</v>
      </c>
      <c r="C1" s="6" t="s">
        <v>2</v>
      </c>
      <c r="D1" s="6" t="s">
        <v>4</v>
      </c>
    </row>
    <row r="3" spans="1:4" s="3" customFormat="1">
      <c r="A3" s="9" t="s">
        <v>58</v>
      </c>
      <c r="B3" s="10">
        <v>2.7</v>
      </c>
      <c r="C3" s="10"/>
      <c r="D3" s="10">
        <f>D5+D15+D25+D33+D44</f>
        <v>35.884399999999999</v>
      </c>
    </row>
    <row r="5" spans="1:4">
      <c r="A5" s="9" t="s">
        <v>5</v>
      </c>
      <c r="B5" s="10"/>
      <c r="C5" s="10"/>
      <c r="D5" s="10">
        <f>D14</f>
        <v>17.501000000000001</v>
      </c>
    </row>
    <row r="6" spans="1:4">
      <c r="A6" s="11" t="s">
        <v>12</v>
      </c>
      <c r="B6" s="8">
        <v>1.6</v>
      </c>
      <c r="C6" s="8">
        <v>1.4</v>
      </c>
      <c r="D6" s="8">
        <f>B6*C6</f>
        <v>2.2399999999999998</v>
      </c>
    </row>
    <row r="7" spans="1:4">
      <c r="A7" s="11" t="s">
        <v>13</v>
      </c>
      <c r="B7" s="8">
        <v>2.5</v>
      </c>
      <c r="C7" s="8">
        <v>0.7</v>
      </c>
      <c r="D7" s="8">
        <f t="shared" ref="D7:D12" si="0">B7*C7</f>
        <v>1.75</v>
      </c>
    </row>
    <row r="8" spans="1:4">
      <c r="A8" s="11" t="s">
        <v>14</v>
      </c>
      <c r="B8" s="8">
        <v>2.1</v>
      </c>
      <c r="C8" s="8">
        <v>0.9</v>
      </c>
      <c r="D8" s="8">
        <f t="shared" si="0"/>
        <v>1.8900000000000001</v>
      </c>
    </row>
    <row r="9" spans="1:4">
      <c r="A9" s="7" t="s">
        <v>6</v>
      </c>
      <c r="B9" s="8">
        <v>2.7</v>
      </c>
      <c r="C9" s="8">
        <v>4.3</v>
      </c>
      <c r="D9" s="8">
        <f>B9*C9-D6-D7</f>
        <v>7.6199999999999992</v>
      </c>
    </row>
    <row r="10" spans="1:4">
      <c r="A10" s="7" t="s">
        <v>8</v>
      </c>
      <c r="B10" s="8">
        <v>2.7</v>
      </c>
      <c r="C10" s="8">
        <v>4.3</v>
      </c>
      <c r="D10" s="8">
        <f t="shared" si="0"/>
        <v>11.61</v>
      </c>
    </row>
    <row r="11" spans="1:4">
      <c r="A11" s="7" t="s">
        <v>7</v>
      </c>
      <c r="B11" s="8">
        <v>2.7</v>
      </c>
      <c r="C11" s="8">
        <v>4.07</v>
      </c>
      <c r="D11" s="8">
        <f>B11*C11-D8</f>
        <v>9.0990000000000002</v>
      </c>
    </row>
    <row r="12" spans="1:4">
      <c r="A12" s="7" t="s">
        <v>9</v>
      </c>
      <c r="B12" s="8">
        <v>2.7</v>
      </c>
      <c r="C12" s="8">
        <v>4.07</v>
      </c>
      <c r="D12" s="8">
        <f t="shared" si="0"/>
        <v>10.989000000000001</v>
      </c>
    </row>
    <row r="13" spans="1:4">
      <c r="A13" s="12" t="s">
        <v>10</v>
      </c>
      <c r="B13" s="13"/>
      <c r="C13" s="13"/>
      <c r="D13" s="13">
        <f>SUM(D9:D12)</f>
        <v>39.317999999999998</v>
      </c>
    </row>
    <row r="14" spans="1:4">
      <c r="A14" s="12" t="s">
        <v>11</v>
      </c>
      <c r="B14" s="13"/>
      <c r="C14" s="13"/>
      <c r="D14" s="13">
        <f>C10*C11</f>
        <v>17.501000000000001</v>
      </c>
    </row>
    <row r="15" spans="1:4">
      <c r="A15" s="9" t="s">
        <v>15</v>
      </c>
      <c r="B15" s="10"/>
      <c r="C15" s="10"/>
      <c r="D15" s="10">
        <f>D24</f>
        <v>9.498800000000001</v>
      </c>
    </row>
    <row r="16" spans="1:4">
      <c r="A16" s="11" t="s">
        <v>16</v>
      </c>
      <c r="B16" s="8">
        <v>1.6</v>
      </c>
      <c r="C16" s="8">
        <v>1.8</v>
      </c>
      <c r="D16" s="8">
        <f>B16*C16</f>
        <v>2.8800000000000003</v>
      </c>
    </row>
    <row r="17" spans="1:4">
      <c r="A17" s="11" t="s">
        <v>13</v>
      </c>
      <c r="B17" s="8">
        <v>2.5</v>
      </c>
      <c r="C17" s="8">
        <v>0.7</v>
      </c>
      <c r="D17" s="8">
        <f t="shared" ref="D17" si="1">B17*C17</f>
        <v>1.75</v>
      </c>
    </row>
    <row r="18" spans="1:4">
      <c r="A18" s="11" t="s">
        <v>14</v>
      </c>
      <c r="B18" s="8">
        <v>2.1</v>
      </c>
      <c r="C18" s="8">
        <v>0.9</v>
      </c>
      <c r="D18" s="8">
        <f t="shared" ref="D18" si="2">B18*C18</f>
        <v>1.8900000000000001</v>
      </c>
    </row>
    <row r="19" spans="1:4">
      <c r="A19" s="7" t="s">
        <v>17</v>
      </c>
      <c r="B19" s="8">
        <v>2.7</v>
      </c>
      <c r="C19" s="8">
        <f>0.62+1.66+0.89</f>
        <v>3.17</v>
      </c>
      <c r="D19" s="8">
        <f>B19*C19-D16</f>
        <v>5.6790000000000003</v>
      </c>
    </row>
    <row r="20" spans="1:4">
      <c r="A20" s="7" t="s">
        <v>18</v>
      </c>
      <c r="B20" s="8">
        <v>2.7</v>
      </c>
      <c r="C20" s="8">
        <f>C19</f>
        <v>3.17</v>
      </c>
      <c r="D20" s="8">
        <f>B20*C20-D18</f>
        <v>6.6690000000000005</v>
      </c>
    </row>
    <row r="21" spans="1:4">
      <c r="A21" s="7" t="s">
        <v>19</v>
      </c>
      <c r="B21" s="8">
        <v>2.7</v>
      </c>
      <c r="C21" s="8">
        <f>2.7+0.74</f>
        <v>3.4400000000000004</v>
      </c>
      <c r="D21" s="8">
        <f>B21*C21</f>
        <v>9.288000000000002</v>
      </c>
    </row>
    <row r="22" spans="1:4">
      <c r="A22" s="7" t="s">
        <v>20</v>
      </c>
      <c r="B22" s="8">
        <v>2.7</v>
      </c>
      <c r="C22" s="8">
        <f>0.6+1.82+0.84+0.19</f>
        <v>3.4499999999999997</v>
      </c>
      <c r="D22" s="8">
        <f>B22*C22-D17</f>
        <v>7.5649999999999995</v>
      </c>
    </row>
    <row r="23" spans="1:4">
      <c r="A23" s="12" t="s">
        <v>10</v>
      </c>
      <c r="B23" s="13"/>
      <c r="C23" s="13"/>
      <c r="D23" s="13">
        <f>SUM(D19:D22)</f>
        <v>29.201000000000001</v>
      </c>
    </row>
    <row r="24" spans="1:4">
      <c r="A24" s="12" t="s">
        <v>11</v>
      </c>
      <c r="B24" s="13"/>
      <c r="C24" s="13"/>
      <c r="D24" s="13">
        <f>C20*C21-0.74*1.9</f>
        <v>9.498800000000001</v>
      </c>
    </row>
    <row r="25" spans="1:4">
      <c r="A25" s="9" t="s">
        <v>21</v>
      </c>
      <c r="B25" s="10"/>
      <c r="C25" s="10"/>
      <c r="D25" s="10">
        <f>D32</f>
        <v>3.8103000000000002</v>
      </c>
    </row>
    <row r="26" spans="1:4">
      <c r="A26" s="11" t="s">
        <v>14</v>
      </c>
      <c r="B26" s="8">
        <v>2.1</v>
      </c>
      <c r="C26" s="8">
        <v>0.74</v>
      </c>
      <c r="D26" s="8">
        <f>B26*C26</f>
        <v>1.554</v>
      </c>
    </row>
    <row r="27" spans="1:4">
      <c r="A27" s="7" t="s">
        <v>22</v>
      </c>
      <c r="B27" s="8">
        <v>2.7</v>
      </c>
      <c r="C27" s="8">
        <f>0.76+0.74+0.26+0.72</f>
        <v>2.48</v>
      </c>
      <c r="D27" s="8">
        <f>B27*C27-D26</f>
        <v>5.1420000000000003</v>
      </c>
    </row>
    <row r="28" spans="1:4">
      <c r="A28" s="7" t="s">
        <v>19</v>
      </c>
      <c r="B28" s="8">
        <v>2.7</v>
      </c>
      <c r="C28" s="8">
        <v>2.4700000000000002</v>
      </c>
      <c r="D28" s="8">
        <f>B28*C28</f>
        <v>6.6690000000000014</v>
      </c>
    </row>
    <row r="29" spans="1:4">
      <c r="A29" s="7" t="s">
        <v>8</v>
      </c>
      <c r="B29" s="8">
        <v>2.7</v>
      </c>
      <c r="C29" s="8">
        <v>1.77</v>
      </c>
      <c r="D29" s="8">
        <f>B29*C29</f>
        <v>4.7790000000000008</v>
      </c>
    </row>
    <row r="30" spans="1:4">
      <c r="A30" s="7" t="s">
        <v>23</v>
      </c>
      <c r="B30" s="8">
        <v>2.7</v>
      </c>
      <c r="C30" s="8">
        <f>0.97+0.8</f>
        <v>1.77</v>
      </c>
      <c r="D30" s="8">
        <f>B30*C30</f>
        <v>4.7790000000000008</v>
      </c>
    </row>
    <row r="31" spans="1:4">
      <c r="A31" s="12" t="s">
        <v>10</v>
      </c>
      <c r="B31" s="13"/>
      <c r="C31" s="13"/>
      <c r="D31" s="13">
        <f>SUM(D27:D30)</f>
        <v>21.369000000000003</v>
      </c>
    </row>
    <row r="32" spans="1:4">
      <c r="A32" s="12" t="s">
        <v>11</v>
      </c>
      <c r="B32" s="13"/>
      <c r="C32" s="13"/>
      <c r="D32" s="13">
        <f>C28*C29-0.72*0.78</f>
        <v>3.8103000000000002</v>
      </c>
    </row>
    <row r="33" spans="1:4">
      <c r="A33" s="9" t="s">
        <v>24</v>
      </c>
      <c r="B33" s="10"/>
      <c r="C33" s="10"/>
      <c r="D33" s="10">
        <f>D43</f>
        <v>3.2683000000000004</v>
      </c>
    </row>
    <row r="34" spans="1:4">
      <c r="A34" s="11" t="s">
        <v>25</v>
      </c>
      <c r="B34" s="8">
        <f>B8</f>
        <v>2.1</v>
      </c>
      <c r="C34" s="8">
        <f>C8</f>
        <v>0.9</v>
      </c>
      <c r="D34" s="8">
        <f>B34*C34</f>
        <v>1.8900000000000001</v>
      </c>
    </row>
    <row r="35" spans="1:4">
      <c r="A35" s="11" t="s">
        <v>26</v>
      </c>
      <c r="B35" s="8">
        <f>B18</f>
        <v>2.1</v>
      </c>
      <c r="C35" s="8">
        <f>C18</f>
        <v>0.9</v>
      </c>
      <c r="D35" s="8">
        <f t="shared" ref="D35:D37" si="3">B35*C35</f>
        <v>1.8900000000000001</v>
      </c>
    </row>
    <row r="36" spans="1:4">
      <c r="A36" s="11" t="s">
        <v>27</v>
      </c>
      <c r="B36" s="8">
        <f>B26</f>
        <v>2.1</v>
      </c>
      <c r="C36" s="8">
        <f>C26</f>
        <v>0.74</v>
      </c>
      <c r="D36" s="8">
        <f t="shared" si="3"/>
        <v>1.554</v>
      </c>
    </row>
    <row r="37" spans="1:4">
      <c r="A37" s="11" t="s">
        <v>28</v>
      </c>
      <c r="B37" s="8">
        <v>2.1</v>
      </c>
      <c r="C37" s="8">
        <v>0.9</v>
      </c>
      <c r="D37" s="8">
        <f t="shared" si="3"/>
        <v>1.8900000000000001</v>
      </c>
    </row>
    <row r="38" spans="1:4">
      <c r="A38" s="7" t="s">
        <v>29</v>
      </c>
      <c r="B38" s="8">
        <v>2.7</v>
      </c>
      <c r="C38" s="8">
        <f>C8+0.1+1.02</f>
        <v>2.02</v>
      </c>
      <c r="D38" s="8">
        <f>B38*C38-D34</f>
        <v>3.5640000000000005</v>
      </c>
    </row>
    <row r="39" spans="1:4">
      <c r="A39" s="7" t="s">
        <v>30</v>
      </c>
      <c r="B39" s="8">
        <v>2.7</v>
      </c>
      <c r="C39" s="8">
        <f>C26+1.04+0.25</f>
        <v>2.0300000000000002</v>
      </c>
      <c r="D39" s="8">
        <f>B39*C39-D36</f>
        <v>3.9270000000000005</v>
      </c>
    </row>
    <row r="40" spans="1:4">
      <c r="A40" s="7" t="s">
        <v>31</v>
      </c>
      <c r="B40" s="8">
        <v>2.7</v>
      </c>
      <c r="C40" s="8">
        <f>0.35+0.92+0.34</f>
        <v>1.61</v>
      </c>
      <c r="D40" s="8">
        <f>B40*C40-D37</f>
        <v>2.4570000000000003</v>
      </c>
    </row>
    <row r="41" spans="1:4">
      <c r="A41" s="7" t="s">
        <v>23</v>
      </c>
      <c r="B41" s="8">
        <v>2.7</v>
      </c>
      <c r="C41" s="8">
        <f>0.2+0.9+0.47</f>
        <v>1.57</v>
      </c>
      <c r="D41" s="8">
        <f>B41*C41-D35</f>
        <v>2.3490000000000006</v>
      </c>
    </row>
    <row r="42" spans="1:4">
      <c r="A42" s="12" t="s">
        <v>10</v>
      </c>
      <c r="B42" s="13"/>
      <c r="C42" s="13"/>
      <c r="D42" s="13">
        <f>SUM(D38:D41)</f>
        <v>12.297000000000002</v>
      </c>
    </row>
    <row r="43" spans="1:4">
      <c r="A43" s="12" t="s">
        <v>11</v>
      </c>
      <c r="B43" s="13"/>
      <c r="C43" s="13"/>
      <c r="D43" s="13">
        <f>C39*C40</f>
        <v>3.2683000000000004</v>
      </c>
    </row>
    <row r="44" spans="1:4">
      <c r="A44" s="9" t="s">
        <v>32</v>
      </c>
      <c r="B44" s="10"/>
      <c r="C44" s="10"/>
      <c r="D44" s="10">
        <f>D52*0.3</f>
        <v>1.8059999999999998</v>
      </c>
    </row>
    <row r="45" spans="1:4">
      <c r="A45" s="11" t="s">
        <v>35</v>
      </c>
      <c r="B45" s="8">
        <f>B6</f>
        <v>1.6</v>
      </c>
      <c r="C45" s="8">
        <f>C6</f>
        <v>1.4</v>
      </c>
      <c r="D45" s="8">
        <f>B45*C45</f>
        <v>2.2399999999999998</v>
      </c>
    </row>
    <row r="46" spans="1:4">
      <c r="A46" s="11" t="s">
        <v>33</v>
      </c>
      <c r="B46" s="8">
        <f>B7</f>
        <v>2.5</v>
      </c>
      <c r="C46" s="8">
        <f>C7</f>
        <v>0.7</v>
      </c>
      <c r="D46" s="8">
        <f t="shared" ref="D46:D47" si="4">B46*C46</f>
        <v>1.75</v>
      </c>
    </row>
    <row r="47" spans="1:4">
      <c r="A47" s="11" t="s">
        <v>34</v>
      </c>
      <c r="B47" s="8">
        <f>B17</f>
        <v>2.5</v>
      </c>
      <c r="C47" s="8">
        <f>C17</f>
        <v>0.7</v>
      </c>
      <c r="D47" s="8">
        <f t="shared" si="4"/>
        <v>1.75</v>
      </c>
    </row>
    <row r="48" spans="1:4">
      <c r="A48" s="7" t="s">
        <v>36</v>
      </c>
      <c r="B48" s="8">
        <f>B9</f>
        <v>2.7</v>
      </c>
      <c r="C48" s="8">
        <f>C9</f>
        <v>4.3</v>
      </c>
      <c r="D48" s="8">
        <f>B48*C48-D45-D46</f>
        <v>7.6199999999999992</v>
      </c>
    </row>
    <row r="49" spans="1:4">
      <c r="A49" s="7" t="s">
        <v>37</v>
      </c>
      <c r="B49" s="8">
        <v>2.7</v>
      </c>
      <c r="C49" s="8">
        <v>1.4</v>
      </c>
      <c r="D49" s="8">
        <f>B49*C49-D47</f>
        <v>2.0299999999999998</v>
      </c>
    </row>
    <row r="50" spans="1:4">
      <c r="A50" s="14" t="s">
        <v>38</v>
      </c>
      <c r="B50" s="15">
        <v>1.4</v>
      </c>
      <c r="C50" s="15">
        <v>6</v>
      </c>
      <c r="D50" s="15">
        <f>B50*C50</f>
        <v>8.3999999999999986</v>
      </c>
    </row>
    <row r="51" spans="1:4">
      <c r="A51" s="12" t="s">
        <v>10</v>
      </c>
      <c r="B51" s="13"/>
      <c r="C51" s="13"/>
      <c r="D51" s="13">
        <f>SUM(D48:D49)</f>
        <v>9.6499999999999986</v>
      </c>
    </row>
    <row r="52" spans="1:4">
      <c r="A52" s="12" t="s">
        <v>11</v>
      </c>
      <c r="B52" s="13"/>
      <c r="C52" s="13"/>
      <c r="D52" s="13">
        <f>C48*C49</f>
        <v>6.02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CL59"/>
  <sheetViews>
    <sheetView zoomScale="80" zoomScaleNormal="80" workbookViewId="0">
      <selection activeCell="C3" sqref="C3:AU3"/>
    </sheetView>
  </sheetViews>
  <sheetFormatPr defaultColWidth="2.7109375" defaultRowHeight="11.25"/>
  <cols>
    <col min="1" max="2" width="2.7109375" style="16"/>
    <col min="3" max="3" width="2.85546875" style="16" bestFit="1" customWidth="1"/>
    <col min="4" max="87" width="2.7109375" style="16"/>
    <col min="88" max="88" width="15" style="59" bestFit="1" customWidth="1"/>
    <col min="89" max="89" width="3.5703125" style="16" bestFit="1" customWidth="1"/>
    <col min="90" max="90" width="9.140625" style="59" customWidth="1"/>
    <col min="91" max="91" width="5.7109375" style="16" bestFit="1" customWidth="1"/>
    <col min="92" max="16384" width="2.7109375" style="16"/>
  </cols>
  <sheetData>
    <row r="2" spans="3:89">
      <c r="BB2" s="53" t="s">
        <v>43</v>
      </c>
      <c r="BC2" s="53" t="s">
        <v>41</v>
      </c>
      <c r="BD2" s="53" t="s">
        <v>46</v>
      </c>
      <c r="BE2" s="53" t="s">
        <v>47</v>
      </c>
    </row>
    <row r="3" spans="3:89">
      <c r="C3" s="19">
        <v>1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v>1</v>
      </c>
      <c r="L3" s="19">
        <v>1</v>
      </c>
      <c r="M3" s="19">
        <v>1</v>
      </c>
      <c r="N3" s="19">
        <v>1</v>
      </c>
      <c r="O3" s="19">
        <v>1</v>
      </c>
      <c r="P3" s="19">
        <v>1</v>
      </c>
      <c r="Q3" s="19">
        <v>1</v>
      </c>
      <c r="R3" s="19">
        <v>1</v>
      </c>
      <c r="S3" s="19">
        <v>1</v>
      </c>
      <c r="T3" s="19">
        <v>1</v>
      </c>
      <c r="U3" s="19">
        <v>1</v>
      </c>
      <c r="V3" s="19">
        <v>1</v>
      </c>
      <c r="W3" s="19">
        <v>1</v>
      </c>
      <c r="X3" s="19">
        <v>1</v>
      </c>
      <c r="Y3" s="19">
        <v>1</v>
      </c>
      <c r="Z3" s="19">
        <v>1</v>
      </c>
      <c r="AA3" s="19">
        <v>1</v>
      </c>
      <c r="AB3" s="19">
        <v>1</v>
      </c>
      <c r="AC3" s="19">
        <v>1</v>
      </c>
      <c r="AD3" s="19">
        <v>1</v>
      </c>
      <c r="AE3" s="19">
        <v>1</v>
      </c>
      <c r="AF3" s="19">
        <v>1</v>
      </c>
      <c r="AG3" s="19">
        <v>1</v>
      </c>
      <c r="AH3" s="19">
        <v>1</v>
      </c>
      <c r="AI3" s="19">
        <v>1</v>
      </c>
      <c r="AJ3" s="19">
        <v>1</v>
      </c>
      <c r="AK3" s="19">
        <v>1</v>
      </c>
      <c r="AL3" s="19">
        <v>1</v>
      </c>
      <c r="AM3" s="19">
        <v>1</v>
      </c>
      <c r="AN3" s="19">
        <v>1</v>
      </c>
      <c r="AO3" s="19">
        <v>1</v>
      </c>
      <c r="AP3" s="19">
        <v>1</v>
      </c>
      <c r="AQ3" s="19">
        <v>1</v>
      </c>
      <c r="AR3" s="19">
        <v>1</v>
      </c>
      <c r="AS3" s="19">
        <v>1</v>
      </c>
      <c r="AT3" s="19">
        <v>1</v>
      </c>
      <c r="AU3" s="19">
        <v>1</v>
      </c>
      <c r="AV3" s="19">
        <v>1</v>
      </c>
      <c r="AW3" s="19">
        <v>1</v>
      </c>
      <c r="AX3" s="19">
        <v>1</v>
      </c>
      <c r="AY3" s="19">
        <v>1</v>
      </c>
      <c r="AZ3" s="18">
        <v>1</v>
      </c>
      <c r="BA3" s="18">
        <v>1</v>
      </c>
      <c r="BB3" s="18">
        <v>1</v>
      </c>
      <c r="BC3" s="18">
        <v>1</v>
      </c>
      <c r="BD3" s="18">
        <v>1</v>
      </c>
      <c r="BE3" s="18">
        <v>1</v>
      </c>
      <c r="BF3" s="18">
        <v>1</v>
      </c>
      <c r="BG3" s="18">
        <v>1</v>
      </c>
      <c r="BH3" s="35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9">
        <v>1</v>
      </c>
      <c r="CC3" s="19">
        <v>1</v>
      </c>
      <c r="CD3" s="19">
        <v>1</v>
      </c>
      <c r="CE3" s="19">
        <v>1</v>
      </c>
      <c r="CI3" s="16">
        <v>1</v>
      </c>
      <c r="CJ3" s="59" t="s">
        <v>48</v>
      </c>
    </row>
    <row r="4" spans="3:89">
      <c r="C4" s="19">
        <v>1</v>
      </c>
      <c r="W4" s="54"/>
      <c r="X4" s="54"/>
      <c r="Y4" s="54"/>
      <c r="Z4" s="54"/>
      <c r="AA4" s="54"/>
      <c r="AU4" s="19">
        <v>1</v>
      </c>
      <c r="AZ4" s="26"/>
      <c r="BA4" s="69"/>
      <c r="BB4" s="70"/>
      <c r="BD4" s="71"/>
      <c r="BE4" s="72"/>
      <c r="BH4" s="28"/>
      <c r="BJ4" s="64"/>
      <c r="BL4" s="19">
        <v>1</v>
      </c>
      <c r="BT4" s="20">
        <v>1</v>
      </c>
      <c r="BU4" s="32"/>
      <c r="BV4" s="32"/>
      <c r="BW4" s="32"/>
      <c r="BX4" s="32"/>
      <c r="BY4" s="32"/>
      <c r="BZ4" s="32"/>
      <c r="CA4" s="32"/>
      <c r="CB4" s="32"/>
      <c r="CC4" s="32"/>
      <c r="CD4" s="21"/>
      <c r="CE4" s="19">
        <v>1</v>
      </c>
      <c r="CI4" s="16">
        <v>2</v>
      </c>
      <c r="CJ4" s="59" t="s">
        <v>49</v>
      </c>
    </row>
    <row r="5" spans="3:89">
      <c r="C5" s="19">
        <v>1</v>
      </c>
      <c r="AU5" s="19">
        <v>1</v>
      </c>
      <c r="BL5" s="19">
        <v>1</v>
      </c>
      <c r="BN5" s="20"/>
      <c r="BO5" s="32"/>
      <c r="BP5" s="32"/>
      <c r="BQ5" s="21"/>
      <c r="BT5" s="33">
        <v>1</v>
      </c>
      <c r="BU5" s="34"/>
      <c r="BV5" s="34"/>
      <c r="BW5" s="34"/>
      <c r="BX5" s="34"/>
      <c r="BY5" s="34"/>
      <c r="BZ5" s="34"/>
      <c r="CA5" s="34"/>
      <c r="CB5" s="34"/>
      <c r="CC5" s="34"/>
      <c r="CD5" s="35"/>
      <c r="CE5" s="19">
        <v>1</v>
      </c>
      <c r="CI5" s="16">
        <v>3</v>
      </c>
      <c r="CJ5" s="59" t="s">
        <v>50</v>
      </c>
    </row>
    <row r="6" spans="3:89">
      <c r="C6" s="19">
        <v>1</v>
      </c>
      <c r="AU6" s="19">
        <v>1</v>
      </c>
      <c r="BK6" s="54"/>
      <c r="BL6" s="19">
        <v>1</v>
      </c>
      <c r="BM6" s="54"/>
      <c r="BN6" s="33"/>
      <c r="BO6" s="34"/>
      <c r="BP6" s="34"/>
      <c r="BQ6" s="35"/>
      <c r="BT6" s="33">
        <v>1</v>
      </c>
      <c r="BU6" s="34"/>
      <c r="BV6" s="34"/>
      <c r="BW6" s="34"/>
      <c r="BX6" s="34"/>
      <c r="BY6" s="34"/>
      <c r="BZ6" s="34"/>
      <c r="CA6" s="34"/>
      <c r="CB6" s="34"/>
      <c r="CC6" s="34"/>
      <c r="CD6" s="35"/>
      <c r="CE6" s="19">
        <v>1</v>
      </c>
      <c r="CI6" s="16">
        <v>4</v>
      </c>
      <c r="CJ6" s="59" t="s">
        <v>51</v>
      </c>
    </row>
    <row r="7" spans="3:89">
      <c r="C7" s="19">
        <v>1</v>
      </c>
      <c r="AU7" s="19">
        <v>1</v>
      </c>
      <c r="BK7" s="54"/>
      <c r="BL7" s="19">
        <v>1</v>
      </c>
      <c r="BM7" s="54"/>
      <c r="BN7" s="33"/>
      <c r="BO7" s="34" t="s">
        <v>45</v>
      </c>
      <c r="BP7" s="34" t="s">
        <v>3</v>
      </c>
      <c r="BQ7" s="35" t="s">
        <v>40</v>
      </c>
      <c r="BT7" s="33">
        <v>1</v>
      </c>
      <c r="BU7" s="34"/>
      <c r="BV7" s="34" t="s">
        <v>43</v>
      </c>
      <c r="BW7" s="34" t="s">
        <v>40</v>
      </c>
      <c r="BX7" s="34" t="s">
        <v>44</v>
      </c>
      <c r="BY7" s="34" t="s">
        <v>44</v>
      </c>
      <c r="BZ7" s="34" t="s">
        <v>40</v>
      </c>
      <c r="CA7" s="34"/>
      <c r="CB7" s="34"/>
      <c r="CC7" s="34"/>
      <c r="CD7" s="35"/>
      <c r="CE7" s="19">
        <v>1</v>
      </c>
    </row>
    <row r="8" spans="3:89">
      <c r="C8" s="19">
        <v>1</v>
      </c>
      <c r="AU8" s="19">
        <v>1</v>
      </c>
      <c r="BK8" s="54"/>
      <c r="BL8" s="19">
        <v>1</v>
      </c>
      <c r="BM8" s="54"/>
      <c r="BN8" s="33"/>
      <c r="BO8" s="34"/>
      <c r="BP8" s="34"/>
      <c r="BQ8" s="35"/>
      <c r="BT8" s="33">
        <v>1</v>
      </c>
      <c r="BU8" s="34"/>
      <c r="BV8" s="34"/>
      <c r="BW8" s="34"/>
      <c r="BX8" s="34"/>
      <c r="BY8" s="34"/>
      <c r="BZ8" s="34"/>
      <c r="CA8" s="34"/>
      <c r="CB8" s="34"/>
      <c r="CC8" s="34"/>
      <c r="CD8" s="35"/>
      <c r="CE8" s="19">
        <v>1</v>
      </c>
      <c r="CI8" s="54"/>
      <c r="CJ8" s="16" t="s">
        <v>59</v>
      </c>
      <c r="CK8" s="16">
        <v>58</v>
      </c>
    </row>
    <row r="9" spans="3:89">
      <c r="C9" s="19">
        <v>1</v>
      </c>
      <c r="AU9" s="19">
        <v>1</v>
      </c>
      <c r="BK9" s="58"/>
      <c r="BL9" s="19">
        <v>1</v>
      </c>
      <c r="BN9" s="33"/>
      <c r="BO9" s="34"/>
      <c r="BP9" s="34"/>
      <c r="BQ9" s="35"/>
      <c r="BT9" s="33">
        <v>1</v>
      </c>
      <c r="BU9" s="34"/>
      <c r="BV9" s="34"/>
      <c r="BW9" s="34"/>
      <c r="BX9" s="34"/>
      <c r="BY9" s="34"/>
      <c r="BZ9" s="34"/>
      <c r="CA9" s="34"/>
      <c r="CB9" s="34"/>
      <c r="CC9" s="34"/>
      <c r="CD9" s="35"/>
      <c r="CE9" s="19">
        <v>1</v>
      </c>
      <c r="CI9" s="58"/>
      <c r="CJ9" s="16" t="s">
        <v>60</v>
      </c>
      <c r="CK9" s="16">
        <v>13</v>
      </c>
    </row>
    <row r="10" spans="3:89">
      <c r="C10" s="19">
        <v>1</v>
      </c>
      <c r="AU10" s="19">
        <v>1</v>
      </c>
      <c r="BL10" s="19">
        <v>1</v>
      </c>
      <c r="BN10" s="22"/>
      <c r="BO10" s="36"/>
      <c r="BP10" s="36"/>
      <c r="BQ10" s="23"/>
      <c r="BT10" s="22">
        <v>1</v>
      </c>
      <c r="BU10" s="36">
        <v>1</v>
      </c>
      <c r="BV10" s="36">
        <v>1</v>
      </c>
      <c r="BW10" s="36">
        <v>1</v>
      </c>
      <c r="BX10" s="36">
        <v>1</v>
      </c>
      <c r="BY10" s="36">
        <v>1</v>
      </c>
      <c r="BZ10" s="36">
        <v>1</v>
      </c>
      <c r="CA10" s="36">
        <v>1</v>
      </c>
      <c r="CB10" s="36">
        <v>1</v>
      </c>
      <c r="CC10" s="36">
        <v>1</v>
      </c>
      <c r="CD10" s="23">
        <v>1</v>
      </c>
      <c r="CE10" s="19">
        <v>1</v>
      </c>
      <c r="CI10" s="64"/>
      <c r="CJ10" s="59" t="s">
        <v>67</v>
      </c>
      <c r="CK10" s="16">
        <v>5</v>
      </c>
    </row>
    <row r="11" spans="3:89">
      <c r="C11" s="19">
        <v>1</v>
      </c>
      <c r="AU11" s="19">
        <v>1</v>
      </c>
      <c r="BL11" s="19">
        <v>1</v>
      </c>
      <c r="CE11" s="19">
        <v>1</v>
      </c>
      <c r="CI11" s="67"/>
      <c r="CJ11" s="59" t="s">
        <v>61</v>
      </c>
    </row>
    <row r="12" spans="3:89">
      <c r="C12" s="19">
        <v>1</v>
      </c>
      <c r="AU12" s="19">
        <v>1</v>
      </c>
      <c r="BK12" s="64"/>
      <c r="BL12" s="19">
        <v>1</v>
      </c>
      <c r="CE12" s="19">
        <v>1</v>
      </c>
      <c r="CI12" s="68"/>
      <c r="CJ12" s="59" t="s">
        <v>57</v>
      </c>
    </row>
    <row r="13" spans="3:89">
      <c r="C13" s="19">
        <v>1</v>
      </c>
      <c r="AT13" s="30"/>
      <c r="AU13" s="37">
        <v>1</v>
      </c>
      <c r="BL13" s="37">
        <v>1</v>
      </c>
      <c r="BM13" s="30"/>
      <c r="CB13" s="20"/>
      <c r="CC13" s="32"/>
      <c r="CD13" s="21"/>
      <c r="CE13" s="19">
        <v>1</v>
      </c>
    </row>
    <row r="14" spans="3:89">
      <c r="C14" s="19">
        <v>1</v>
      </c>
      <c r="AU14" s="18">
        <v>1</v>
      </c>
      <c r="BD14" s="58"/>
      <c r="BL14" s="18">
        <v>1</v>
      </c>
      <c r="CB14" s="33"/>
      <c r="CC14" s="34"/>
      <c r="CD14" s="35"/>
      <c r="CE14" s="19">
        <v>1</v>
      </c>
    </row>
    <row r="15" spans="3:89">
      <c r="C15" s="19">
        <v>1</v>
      </c>
      <c r="AU15" s="18">
        <v>1</v>
      </c>
      <c r="BL15" s="18">
        <v>1</v>
      </c>
      <c r="CB15" s="33"/>
      <c r="CC15" s="34">
        <v>3</v>
      </c>
      <c r="CD15" s="35"/>
      <c r="CE15" s="19">
        <v>1</v>
      </c>
    </row>
    <row r="16" spans="3:89">
      <c r="C16" s="19">
        <v>1</v>
      </c>
      <c r="AU16" s="18">
        <v>1</v>
      </c>
      <c r="BL16" s="18">
        <v>1</v>
      </c>
      <c r="BU16" s="58"/>
      <c r="CB16" s="33"/>
      <c r="CC16" s="34"/>
      <c r="CD16" s="35"/>
      <c r="CE16" s="19">
        <v>1</v>
      </c>
    </row>
    <row r="17" spans="3:88">
      <c r="C17" s="19">
        <v>1</v>
      </c>
      <c r="AU17" s="18">
        <v>1</v>
      </c>
      <c r="BL17" s="18">
        <v>1</v>
      </c>
      <c r="CB17" s="22"/>
      <c r="CC17" s="36"/>
      <c r="CD17" s="23"/>
      <c r="CE17" s="19">
        <v>1</v>
      </c>
    </row>
    <row r="18" spans="3:88">
      <c r="C18" s="19">
        <v>1</v>
      </c>
      <c r="L18" s="55"/>
      <c r="AL18" s="55"/>
      <c r="AU18" s="18">
        <v>1</v>
      </c>
      <c r="BL18" s="18">
        <v>1</v>
      </c>
      <c r="CE18" s="19">
        <v>1</v>
      </c>
    </row>
    <row r="19" spans="3:88">
      <c r="C19" s="19">
        <v>1</v>
      </c>
      <c r="L19" s="56"/>
      <c r="AL19" s="56"/>
      <c r="AU19" s="18">
        <v>1</v>
      </c>
      <c r="BL19" s="18">
        <v>1</v>
      </c>
      <c r="CD19" s="58"/>
      <c r="CE19" s="19">
        <v>1</v>
      </c>
    </row>
    <row r="20" spans="3:88">
      <c r="C20" s="19">
        <v>1</v>
      </c>
      <c r="L20" s="58"/>
      <c r="AL20" s="58"/>
      <c r="AU20" s="18">
        <v>1</v>
      </c>
      <c r="BL20" s="36">
        <v>1</v>
      </c>
      <c r="BM20" s="30"/>
      <c r="CE20" s="19">
        <v>1</v>
      </c>
    </row>
    <row r="21" spans="3:88">
      <c r="C21" s="19">
        <v>1</v>
      </c>
      <c r="L21" s="56"/>
      <c r="AL21" s="56"/>
      <c r="AU21" s="18">
        <v>1</v>
      </c>
      <c r="BL21" s="19">
        <v>1</v>
      </c>
      <c r="CE21" s="19">
        <v>1</v>
      </c>
    </row>
    <row r="22" spans="3:88">
      <c r="C22" s="19">
        <v>1</v>
      </c>
      <c r="D22" s="54"/>
      <c r="L22" s="56"/>
      <c r="AL22" s="56"/>
      <c r="AT22" s="30"/>
      <c r="AU22" s="36">
        <v>1</v>
      </c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1</v>
      </c>
      <c r="BS22" s="19">
        <v>1</v>
      </c>
      <c r="BT22" s="19">
        <v>1</v>
      </c>
      <c r="CD22" s="54"/>
      <c r="CE22" s="19">
        <v>1</v>
      </c>
    </row>
    <row r="23" spans="3:88">
      <c r="C23" s="19">
        <v>1</v>
      </c>
      <c r="D23" s="54"/>
      <c r="L23" s="56"/>
      <c r="AL23" s="56"/>
      <c r="AU23" s="19">
        <v>1</v>
      </c>
      <c r="AY23" s="64"/>
      <c r="BL23" s="19">
        <v>1</v>
      </c>
      <c r="BM23" s="18"/>
      <c r="BN23" s="18"/>
      <c r="BO23" s="18"/>
      <c r="BP23" s="18"/>
      <c r="BQ23" s="18"/>
      <c r="BR23" s="18"/>
      <c r="BS23" s="18"/>
      <c r="BT23" s="19">
        <v>1</v>
      </c>
      <c r="CD23" s="54"/>
      <c r="CE23" s="19">
        <v>1</v>
      </c>
    </row>
    <row r="24" spans="3:88">
      <c r="C24" s="19">
        <v>1</v>
      </c>
      <c r="D24" s="54"/>
      <c r="L24" s="58"/>
      <c r="Y24" s="58"/>
      <c r="AL24" s="58"/>
      <c r="AU24" s="19">
        <v>1</v>
      </c>
      <c r="AV24" s="19">
        <v>1</v>
      </c>
      <c r="AW24" s="19">
        <v>1</v>
      </c>
      <c r="AX24" s="19">
        <v>1</v>
      </c>
      <c r="AY24" s="19">
        <v>1</v>
      </c>
      <c r="AZ24" s="19">
        <v>1</v>
      </c>
      <c r="BA24" s="18">
        <v>1</v>
      </c>
      <c r="BB24" s="18">
        <v>1</v>
      </c>
      <c r="BC24" s="18">
        <v>1</v>
      </c>
      <c r="BD24" s="18">
        <v>1</v>
      </c>
      <c r="BE24" s="18">
        <v>1</v>
      </c>
      <c r="BF24" s="18">
        <v>1</v>
      </c>
      <c r="BG24" s="18">
        <v>1</v>
      </c>
      <c r="BH24" s="18">
        <v>1</v>
      </c>
      <c r="BI24" s="18">
        <v>1</v>
      </c>
      <c r="BJ24" s="19">
        <v>1</v>
      </c>
      <c r="BK24" s="19">
        <v>1</v>
      </c>
      <c r="BL24" s="19">
        <v>1</v>
      </c>
      <c r="BM24" s="18"/>
      <c r="BN24" s="18"/>
      <c r="BO24" s="18"/>
      <c r="BP24" s="18"/>
      <c r="BQ24" s="18"/>
      <c r="BR24" s="18"/>
      <c r="BS24" s="18"/>
      <c r="BT24" s="19">
        <v>1</v>
      </c>
      <c r="BX24" s="20"/>
      <c r="BY24" s="32"/>
      <c r="BZ24" s="21"/>
      <c r="CD24" s="54"/>
      <c r="CE24" s="19">
        <v>1</v>
      </c>
      <c r="CJ24" s="60">
        <f>CJ28+CJ36+CJ40+CJ48+CJ52*0.3</f>
        <v>36.532000000000004</v>
      </c>
    </row>
    <row r="25" spans="3:88">
      <c r="C25" s="19">
        <v>1</v>
      </c>
      <c r="D25" s="54"/>
      <c r="L25" s="56"/>
      <c r="AL25" s="56"/>
      <c r="AT25" s="64"/>
      <c r="AU25" s="19">
        <v>1</v>
      </c>
      <c r="BL25" s="19">
        <v>1</v>
      </c>
      <c r="BM25" s="18"/>
      <c r="BN25" s="18" t="s">
        <v>39</v>
      </c>
      <c r="BO25" s="18" t="s">
        <v>40</v>
      </c>
      <c r="BP25" s="18" t="s">
        <v>41</v>
      </c>
      <c r="BQ25" s="18" t="s">
        <v>42</v>
      </c>
      <c r="BR25" s="18" t="s">
        <v>40</v>
      </c>
      <c r="BS25" s="18"/>
      <c r="BT25" s="19">
        <v>1</v>
      </c>
      <c r="BX25" s="33"/>
      <c r="BY25" s="34">
        <v>2</v>
      </c>
      <c r="BZ25" s="35"/>
      <c r="CE25" s="19">
        <v>1</v>
      </c>
      <c r="CJ25" s="59" t="s">
        <v>62</v>
      </c>
    </row>
    <row r="26" spans="3:88">
      <c r="C26" s="19">
        <v>1</v>
      </c>
      <c r="D26" s="54"/>
      <c r="L26" s="56"/>
      <c r="AL26" s="56"/>
      <c r="AU26" s="19">
        <v>1</v>
      </c>
      <c r="BL26" s="19">
        <v>1</v>
      </c>
      <c r="BM26" s="18"/>
      <c r="BN26" s="18"/>
      <c r="BO26" s="18"/>
      <c r="BP26" s="18"/>
      <c r="BQ26" s="18"/>
      <c r="BR26" s="18"/>
      <c r="BS26" s="18"/>
      <c r="BT26" s="19">
        <v>1</v>
      </c>
      <c r="BX26" s="33"/>
      <c r="BY26" s="34"/>
      <c r="BZ26" s="35"/>
      <c r="CB26" s="20">
        <v>1</v>
      </c>
      <c r="CC26" s="21"/>
      <c r="CE26" s="19">
        <v>1</v>
      </c>
      <c r="CJ26" s="59">
        <f>SUM(C4:C44)/10</f>
        <v>4.0999999999999996</v>
      </c>
    </row>
    <row r="27" spans="3:88">
      <c r="C27" s="19">
        <v>1</v>
      </c>
      <c r="L27" s="56"/>
      <c r="AL27" s="56"/>
      <c r="AU27" s="19">
        <v>1</v>
      </c>
      <c r="BL27" s="19">
        <v>1</v>
      </c>
      <c r="BM27" s="18"/>
      <c r="BN27" s="18"/>
      <c r="BO27" s="18"/>
      <c r="BP27" s="18"/>
      <c r="BQ27" s="18"/>
      <c r="BR27" s="18"/>
      <c r="BS27" s="18"/>
      <c r="BT27" s="19">
        <v>1</v>
      </c>
      <c r="BX27" s="22"/>
      <c r="BY27" s="36"/>
      <c r="BZ27" s="23"/>
      <c r="CB27" s="22"/>
      <c r="CC27" s="23"/>
      <c r="CE27" s="19">
        <v>1</v>
      </c>
      <c r="CJ27" s="59">
        <f>SUM(D3:AT3)/10</f>
        <v>4.3</v>
      </c>
    </row>
    <row r="28" spans="3:88">
      <c r="C28" s="19">
        <v>1</v>
      </c>
      <c r="L28" s="58"/>
      <c r="AL28" s="58"/>
      <c r="AU28" s="19">
        <v>1</v>
      </c>
      <c r="BL28" s="19">
        <v>1</v>
      </c>
      <c r="BM28" s="18"/>
      <c r="BN28" s="18"/>
      <c r="BO28" s="18"/>
      <c r="BP28" s="18"/>
      <c r="BQ28" s="18"/>
      <c r="BR28" s="18"/>
      <c r="BS28" s="18"/>
      <c r="BT28" s="19">
        <v>1</v>
      </c>
      <c r="CE28" s="19">
        <v>1</v>
      </c>
      <c r="CJ28" s="60">
        <f>CJ26*CJ27</f>
        <v>17.63</v>
      </c>
    </row>
    <row r="29" spans="3:88">
      <c r="C29" s="19">
        <v>1</v>
      </c>
      <c r="L29" s="56"/>
      <c r="AL29" s="56"/>
      <c r="AU29" s="19">
        <v>1</v>
      </c>
      <c r="BL29" s="19">
        <v>1</v>
      </c>
      <c r="BM29" s="19">
        <v>1</v>
      </c>
      <c r="BN29" s="19">
        <v>1</v>
      </c>
      <c r="BO29" s="19">
        <v>1</v>
      </c>
      <c r="BP29" s="19">
        <v>1</v>
      </c>
      <c r="BQ29" s="19">
        <v>1</v>
      </c>
      <c r="BR29" s="19">
        <v>1</v>
      </c>
      <c r="BS29" s="19">
        <v>1</v>
      </c>
      <c r="BT29" s="19">
        <v>1</v>
      </c>
      <c r="BU29" s="19">
        <v>1</v>
      </c>
      <c r="BV29" s="19">
        <v>1</v>
      </c>
      <c r="BW29" s="19">
        <v>1</v>
      </c>
      <c r="BX29" s="19">
        <v>1</v>
      </c>
      <c r="BY29" s="19">
        <v>1</v>
      </c>
      <c r="BZ29" s="19">
        <v>1</v>
      </c>
      <c r="CA29" s="19">
        <v>1</v>
      </c>
      <c r="CB29" s="19">
        <v>1</v>
      </c>
      <c r="CC29" s="19">
        <v>1</v>
      </c>
      <c r="CD29" s="19">
        <v>1</v>
      </c>
      <c r="CE29" s="19">
        <v>1</v>
      </c>
      <c r="CJ29" s="59" t="s">
        <v>63</v>
      </c>
    </row>
    <row r="30" spans="3:88">
      <c r="C30" s="19">
        <v>1</v>
      </c>
      <c r="L30" s="57"/>
      <c r="AL30" s="57"/>
      <c r="AU30" s="19">
        <v>1</v>
      </c>
      <c r="BR30" s="54"/>
      <c r="BS30" s="54"/>
      <c r="BT30" s="54"/>
      <c r="BY30" s="20"/>
      <c r="BZ30" s="32"/>
      <c r="CA30" s="32"/>
      <c r="CB30" s="32"/>
      <c r="CC30" s="32"/>
      <c r="CD30" s="21"/>
      <c r="CE30" s="19">
        <v>1</v>
      </c>
      <c r="CJ30" s="59">
        <f>SUM(AU25:AU56)/10</f>
        <v>3.2</v>
      </c>
    </row>
    <row r="31" spans="3:88">
      <c r="C31" s="19">
        <v>1</v>
      </c>
      <c r="AU31" s="19">
        <v>1</v>
      </c>
      <c r="AV31" s="19">
        <v>1</v>
      </c>
      <c r="BY31" s="33"/>
      <c r="BZ31" s="34"/>
      <c r="CA31" s="34"/>
      <c r="CB31" s="34"/>
      <c r="CC31" s="34"/>
      <c r="CD31" s="35"/>
      <c r="CE31" s="19">
        <v>1</v>
      </c>
      <c r="CJ31" s="59">
        <f>SUM(AV57:CD57)/10</f>
        <v>3.5</v>
      </c>
    </row>
    <row r="32" spans="3:88">
      <c r="C32" s="19">
        <v>1</v>
      </c>
      <c r="AT32" s="54"/>
      <c r="AU32" s="19">
        <v>1</v>
      </c>
      <c r="AV32" s="19">
        <v>1</v>
      </c>
      <c r="BY32" s="33" t="s">
        <v>3</v>
      </c>
      <c r="BZ32" s="34" t="s">
        <v>46</v>
      </c>
      <c r="CA32" s="34" t="s">
        <v>52</v>
      </c>
      <c r="CB32" s="34" t="s">
        <v>53</v>
      </c>
      <c r="CC32" s="34" t="s">
        <v>40</v>
      </c>
      <c r="CD32" s="35"/>
      <c r="CE32" s="19">
        <v>1</v>
      </c>
      <c r="CJ32" s="59">
        <f>CJ30*CJ31</f>
        <v>11.200000000000001</v>
      </c>
    </row>
    <row r="33" spans="3:88">
      <c r="C33" s="19">
        <v>1</v>
      </c>
      <c r="AT33" s="54"/>
      <c r="AU33" s="19">
        <v>1</v>
      </c>
      <c r="AV33" s="19">
        <v>1</v>
      </c>
      <c r="BY33" s="33"/>
      <c r="BZ33" s="34"/>
      <c r="CA33" s="34"/>
      <c r="CB33" s="34"/>
      <c r="CC33" s="34"/>
      <c r="CD33" s="35"/>
      <c r="CE33" s="19">
        <v>1</v>
      </c>
      <c r="CJ33" s="59">
        <f>SUM(BL25:BL29)/10</f>
        <v>0.5</v>
      </c>
    </row>
    <row r="34" spans="3:88">
      <c r="C34" s="19">
        <v>1</v>
      </c>
      <c r="AT34" s="54"/>
      <c r="AU34" s="19">
        <v>1</v>
      </c>
      <c r="AV34" s="19">
        <v>1</v>
      </c>
      <c r="BY34" s="33"/>
      <c r="BZ34" s="34"/>
      <c r="CA34" s="34"/>
      <c r="CB34" s="34"/>
      <c r="CC34" s="34"/>
      <c r="CD34" s="35"/>
      <c r="CE34" s="19">
        <v>1</v>
      </c>
      <c r="CJ34" s="59">
        <f>SUM(BL29:CD29)/10</f>
        <v>1.9</v>
      </c>
    </row>
    <row r="35" spans="3:88">
      <c r="C35" s="19">
        <v>1</v>
      </c>
      <c r="AT35" s="54"/>
      <c r="AU35" s="19">
        <v>1</v>
      </c>
      <c r="AV35" s="19">
        <v>1</v>
      </c>
      <c r="AW35" s="54"/>
      <c r="BY35" s="22"/>
      <c r="BZ35" s="36"/>
      <c r="CA35" s="36"/>
      <c r="CB35" s="36"/>
      <c r="CC35" s="36"/>
      <c r="CD35" s="23"/>
      <c r="CE35" s="19">
        <v>1</v>
      </c>
      <c r="CJ35" s="59">
        <f>CJ33*CJ34</f>
        <v>0.95</v>
      </c>
    </row>
    <row r="36" spans="3:88">
      <c r="C36" s="19">
        <v>1</v>
      </c>
      <c r="AT36" s="54"/>
      <c r="AU36" s="19">
        <v>1</v>
      </c>
      <c r="AV36" s="19">
        <v>1</v>
      </c>
      <c r="AW36" s="54"/>
      <c r="BY36" s="24"/>
      <c r="BZ36" s="25"/>
      <c r="CA36" s="25"/>
      <c r="CB36" s="25"/>
      <c r="CC36" s="25"/>
      <c r="CD36" s="54"/>
      <c r="CE36" s="19">
        <v>1</v>
      </c>
      <c r="CJ36" s="60">
        <f>CJ32-CJ35</f>
        <v>10.250000000000002</v>
      </c>
    </row>
    <row r="37" spans="3:88">
      <c r="C37" s="19">
        <v>1</v>
      </c>
      <c r="AU37" s="19">
        <v>1</v>
      </c>
      <c r="AV37" s="19">
        <v>1</v>
      </c>
      <c r="AW37" s="54"/>
      <c r="AX37" s="58"/>
      <c r="BY37" s="26"/>
      <c r="BZ37" s="27"/>
      <c r="CA37" s="27"/>
      <c r="CB37" s="27"/>
      <c r="CD37" s="54"/>
      <c r="CE37" s="19">
        <v>1</v>
      </c>
      <c r="CJ37" s="59" t="s">
        <v>64</v>
      </c>
    </row>
    <row r="38" spans="3:88">
      <c r="C38" s="65">
        <v>1</v>
      </c>
      <c r="AU38" s="19">
        <v>1</v>
      </c>
      <c r="AV38" s="19">
        <v>1</v>
      </c>
      <c r="AW38" s="54"/>
      <c r="BY38" s="26" t="s">
        <v>45</v>
      </c>
      <c r="BZ38" s="27" t="s">
        <v>42</v>
      </c>
      <c r="CA38" s="27" t="s">
        <v>46</v>
      </c>
      <c r="CB38" s="27" t="s">
        <v>54</v>
      </c>
      <c r="CD38" s="54"/>
      <c r="CE38" s="19">
        <v>1</v>
      </c>
      <c r="CJ38" s="59">
        <f>SUM(AV3:BK3)/10</f>
        <v>1.6</v>
      </c>
    </row>
    <row r="39" spans="3:88">
      <c r="C39" s="61">
        <v>1</v>
      </c>
      <c r="D39" s="27"/>
      <c r="E39" s="27"/>
      <c r="F39" s="27"/>
      <c r="G39" s="27"/>
      <c r="H39" s="27"/>
      <c r="AU39" s="19">
        <v>1</v>
      </c>
      <c r="AV39" s="19">
        <v>1</v>
      </c>
      <c r="AW39" s="54"/>
      <c r="BY39" s="29"/>
      <c r="BZ39" s="30"/>
      <c r="CA39" s="30"/>
      <c r="CB39" s="30"/>
      <c r="CD39" s="54"/>
      <c r="CE39" s="19">
        <v>1</v>
      </c>
      <c r="CJ39" s="59">
        <f>SUM(AU4:AU23)/10</f>
        <v>2</v>
      </c>
    </row>
    <row r="40" spans="3:88">
      <c r="C40" s="61">
        <v>1</v>
      </c>
      <c r="D40" s="27"/>
      <c r="E40" s="27"/>
      <c r="F40" s="27"/>
      <c r="G40" s="27"/>
      <c r="H40" s="27"/>
      <c r="AU40" s="19">
        <v>1</v>
      </c>
      <c r="AV40" s="19">
        <v>1</v>
      </c>
      <c r="BY40" s="45"/>
      <c r="BZ40" s="46"/>
      <c r="CA40" s="46"/>
      <c r="CB40" s="46"/>
      <c r="CC40" s="46"/>
      <c r="CD40" s="54"/>
      <c r="CE40" s="19">
        <v>1</v>
      </c>
      <c r="CJ40" s="60">
        <f>CJ38*CJ39</f>
        <v>3.2</v>
      </c>
    </row>
    <row r="41" spans="3:88">
      <c r="C41" s="61">
        <v>1</v>
      </c>
      <c r="D41" s="27"/>
      <c r="E41" s="27"/>
      <c r="F41" s="27"/>
      <c r="G41" s="27"/>
      <c r="H41" s="27"/>
      <c r="AU41" s="19">
        <v>1</v>
      </c>
      <c r="AV41" s="19">
        <v>1</v>
      </c>
      <c r="BK41" s="58"/>
      <c r="BY41" s="47"/>
      <c r="BZ41" s="48"/>
      <c r="CA41" s="48"/>
      <c r="CB41" s="48"/>
      <c r="CC41" s="48"/>
      <c r="CD41" s="49"/>
      <c r="CE41" s="19">
        <v>1</v>
      </c>
      <c r="CJ41" s="59" t="s">
        <v>65</v>
      </c>
    </row>
    <row r="42" spans="3:88">
      <c r="C42" s="61">
        <v>1</v>
      </c>
      <c r="D42" s="27"/>
      <c r="E42" s="27"/>
      <c r="F42" s="27"/>
      <c r="G42" s="27"/>
      <c r="H42" s="27"/>
      <c r="AK42" s="54"/>
      <c r="AU42" s="19">
        <v>1</v>
      </c>
      <c r="AV42" s="19">
        <v>1</v>
      </c>
      <c r="BY42" s="47"/>
      <c r="BZ42" s="48"/>
      <c r="CA42" s="48"/>
      <c r="CB42" s="48"/>
      <c r="CC42" s="48"/>
      <c r="CD42" s="49"/>
      <c r="CE42" s="19">
        <v>1</v>
      </c>
      <c r="CJ42" s="59">
        <f>SUM(BM3:CD3)/10</f>
        <v>1.8</v>
      </c>
    </row>
    <row r="43" spans="3:88">
      <c r="C43" s="61">
        <v>1</v>
      </c>
      <c r="D43" s="27"/>
      <c r="E43" s="27"/>
      <c r="F43" s="27"/>
      <c r="G43" s="27"/>
      <c r="H43" s="27"/>
      <c r="AK43" s="54"/>
      <c r="AU43" s="19">
        <v>1</v>
      </c>
      <c r="AV43" s="19">
        <v>1</v>
      </c>
      <c r="BY43" s="47" t="s">
        <v>55</v>
      </c>
      <c r="BZ43" s="48" t="s">
        <v>54</v>
      </c>
      <c r="CA43" s="48" t="s">
        <v>56</v>
      </c>
      <c r="CB43" s="48" t="s">
        <v>42</v>
      </c>
      <c r="CC43" s="48" t="s">
        <v>40</v>
      </c>
      <c r="CD43" s="49"/>
      <c r="CE43" s="19">
        <v>1</v>
      </c>
      <c r="CJ43" s="59">
        <f>SUM(CE4:CE28)/10</f>
        <v>2.5</v>
      </c>
    </row>
    <row r="44" spans="3:88">
      <c r="C44" s="61">
        <v>1</v>
      </c>
      <c r="D44" s="27"/>
      <c r="E44" s="27"/>
      <c r="F44" s="27"/>
      <c r="G44" s="27"/>
      <c r="H44" s="27"/>
      <c r="I44" s="27"/>
      <c r="J44" s="54"/>
      <c r="K44" s="54"/>
      <c r="N44" s="26"/>
      <c r="U44" s="26"/>
      <c r="Y44" s="41"/>
      <c r="Z44" s="42"/>
      <c r="AA44" s="42"/>
      <c r="AB44" s="42"/>
      <c r="AC44" s="42">
        <v>4</v>
      </c>
      <c r="AD44" s="42"/>
      <c r="AE44" s="42"/>
      <c r="AF44" s="42"/>
      <c r="AG44" s="42"/>
      <c r="AH44" s="43"/>
      <c r="AK44" s="54"/>
      <c r="AP44" s="54"/>
      <c r="AQ44" s="54"/>
      <c r="AU44" s="19">
        <v>1</v>
      </c>
      <c r="AV44" s="19">
        <v>1</v>
      </c>
      <c r="BY44" s="47"/>
      <c r="BZ44" s="48"/>
      <c r="CA44" s="48"/>
      <c r="CB44" s="48"/>
      <c r="CC44" s="48"/>
      <c r="CD44" s="49"/>
      <c r="CE44" s="19">
        <v>1</v>
      </c>
      <c r="CJ44" s="59">
        <f>CJ42*CJ43</f>
        <v>4.5</v>
      </c>
    </row>
    <row r="45" spans="3:88"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6">
        <v>1</v>
      </c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38">
        <v>1</v>
      </c>
      <c r="O45" s="17">
        <v>1</v>
      </c>
      <c r="P45" s="17">
        <v>1</v>
      </c>
      <c r="Q45" s="17">
        <v>1</v>
      </c>
      <c r="R45" s="17">
        <v>1</v>
      </c>
      <c r="S45" s="17">
        <v>1</v>
      </c>
      <c r="T45" s="17">
        <v>1</v>
      </c>
      <c r="U45" s="38">
        <v>1</v>
      </c>
      <c r="V45" s="17">
        <v>1</v>
      </c>
      <c r="W45" s="17">
        <v>1</v>
      </c>
      <c r="X45" s="17">
        <v>1</v>
      </c>
      <c r="Y45" s="17">
        <v>1</v>
      </c>
      <c r="Z45" s="17">
        <v>1</v>
      </c>
      <c r="AA45" s="17">
        <v>1</v>
      </c>
      <c r="AB45" s="17">
        <v>1</v>
      </c>
      <c r="AC45" s="17">
        <v>1</v>
      </c>
      <c r="AD45" s="17">
        <v>1</v>
      </c>
      <c r="AE45" s="17">
        <v>1</v>
      </c>
      <c r="AF45" s="17">
        <v>1</v>
      </c>
      <c r="AG45" s="17">
        <v>1</v>
      </c>
      <c r="AH45" s="17">
        <v>1</v>
      </c>
      <c r="AI45" s="17">
        <v>1</v>
      </c>
      <c r="AJ45" s="17">
        <v>1</v>
      </c>
      <c r="AK45" s="39">
        <v>1</v>
      </c>
      <c r="AL45" s="19">
        <v>1</v>
      </c>
      <c r="AM45" s="19">
        <v>1</v>
      </c>
      <c r="AN45" s="19">
        <v>1</v>
      </c>
      <c r="AO45" s="19">
        <v>1</v>
      </c>
      <c r="AP45" s="19">
        <v>1</v>
      </c>
      <c r="AQ45" s="19">
        <v>1</v>
      </c>
      <c r="AR45" s="19">
        <v>1</v>
      </c>
      <c r="AS45" s="19">
        <v>1</v>
      </c>
      <c r="AT45" s="19">
        <v>1</v>
      </c>
      <c r="AU45" s="19">
        <v>1</v>
      </c>
      <c r="BY45" s="50"/>
      <c r="BZ45" s="51"/>
      <c r="CA45" s="51"/>
      <c r="CB45" s="51"/>
      <c r="CC45" s="51"/>
      <c r="CD45" s="52"/>
      <c r="CE45" s="19">
        <v>1</v>
      </c>
      <c r="CJ45" s="59">
        <f>SUM(BM22:BT22)/10</f>
        <v>0.8</v>
      </c>
    </row>
    <row r="46" spans="3:88">
      <c r="C46" s="17">
        <v>1</v>
      </c>
      <c r="D46" s="17">
        <v>1</v>
      </c>
      <c r="H46" s="54"/>
      <c r="I46" s="54"/>
      <c r="J46" s="54"/>
      <c r="L46" s="64"/>
      <c r="AN46" s="54"/>
      <c r="AO46" s="54"/>
      <c r="AP46" s="54"/>
      <c r="AT46" s="30"/>
      <c r="AU46" s="37">
        <v>1</v>
      </c>
      <c r="BY46" s="24"/>
      <c r="BZ46" s="25"/>
      <c r="CA46" s="25"/>
      <c r="CB46" s="25"/>
      <c r="CC46" s="25"/>
      <c r="CD46" s="54"/>
      <c r="CE46" s="19">
        <v>1</v>
      </c>
      <c r="CJ46" s="59">
        <f>SUM(BT22:BT28)/10</f>
        <v>0.7</v>
      </c>
    </row>
    <row r="47" spans="3:88">
      <c r="C47" s="17">
        <v>1</v>
      </c>
      <c r="D47" s="17">
        <v>1</v>
      </c>
      <c r="AT47" s="25"/>
      <c r="AU47" s="40">
        <v>1</v>
      </c>
      <c r="BY47" s="26"/>
      <c r="BZ47" s="27"/>
      <c r="CA47" s="27"/>
      <c r="CB47" s="27"/>
      <c r="CC47" s="27"/>
      <c r="CD47" s="54"/>
      <c r="CE47" s="19">
        <v>1</v>
      </c>
      <c r="CJ47" s="59">
        <f>CJ45*CJ46</f>
        <v>0.55999999999999994</v>
      </c>
    </row>
    <row r="48" spans="3:88">
      <c r="C48" s="17">
        <v>1</v>
      </c>
      <c r="D48" s="17">
        <v>1</v>
      </c>
      <c r="AU48" s="17">
        <v>1</v>
      </c>
      <c r="BY48" s="26"/>
      <c r="BZ48" s="27"/>
      <c r="CA48" s="27"/>
      <c r="CB48" s="27"/>
      <c r="CC48" s="27"/>
      <c r="CD48" s="54"/>
      <c r="CE48" s="19">
        <v>1</v>
      </c>
      <c r="CJ48" s="60">
        <f>CJ44-CJ47</f>
        <v>3.94</v>
      </c>
    </row>
    <row r="49" spans="3:88">
      <c r="C49" s="17">
        <v>1</v>
      </c>
      <c r="D49" s="17">
        <v>1</v>
      </c>
      <c r="AU49" s="17">
        <v>1</v>
      </c>
      <c r="BY49" s="26"/>
      <c r="BZ49" s="27"/>
      <c r="CA49" s="27"/>
      <c r="CB49" s="27"/>
      <c r="CC49" s="27"/>
      <c r="CD49" s="54"/>
      <c r="CE49" s="19">
        <v>1</v>
      </c>
      <c r="CJ49" s="59" t="s">
        <v>66</v>
      </c>
    </row>
    <row r="50" spans="3:88">
      <c r="C50" s="17">
        <v>1</v>
      </c>
      <c r="D50" s="17">
        <v>1</v>
      </c>
      <c r="AU50" s="17">
        <v>1</v>
      </c>
      <c r="BT50" s="58"/>
      <c r="BY50" s="24"/>
      <c r="BZ50" s="25"/>
      <c r="CA50" s="25"/>
      <c r="CB50" s="25"/>
      <c r="CC50" s="25"/>
      <c r="CD50" s="54"/>
      <c r="CE50" s="19">
        <v>1</v>
      </c>
      <c r="CJ50" s="59">
        <f>SUM(E58:AT58)/10</f>
        <v>4.2</v>
      </c>
    </row>
    <row r="51" spans="3:88">
      <c r="C51" s="17">
        <v>1</v>
      </c>
      <c r="D51" s="17">
        <v>1</v>
      </c>
      <c r="L51" s="58"/>
      <c r="Y51" s="58"/>
      <c r="AL51" s="58"/>
      <c r="AT51" s="27"/>
      <c r="AU51" s="17">
        <v>1</v>
      </c>
      <c r="BY51" s="26"/>
      <c r="BZ51" s="27"/>
      <c r="CA51" s="27"/>
      <c r="CB51" s="27"/>
      <c r="CC51" s="27"/>
      <c r="CD51" s="28"/>
      <c r="CE51" s="19">
        <v>1</v>
      </c>
      <c r="CJ51" s="59">
        <f>SUM(D46:D57)/10</f>
        <v>1.2</v>
      </c>
    </row>
    <row r="52" spans="3:88">
      <c r="C52" s="17">
        <v>1</v>
      </c>
      <c r="D52" s="17">
        <v>1</v>
      </c>
      <c r="AT52" s="27"/>
      <c r="AU52" s="17">
        <v>1</v>
      </c>
      <c r="BY52" s="26"/>
      <c r="BZ52" s="27"/>
      <c r="CA52" s="27"/>
      <c r="CB52" s="27"/>
      <c r="CC52" s="27"/>
      <c r="CD52" s="28"/>
      <c r="CE52" s="19">
        <v>1</v>
      </c>
      <c r="CJ52" s="60">
        <f>CJ50*CJ51</f>
        <v>5.04</v>
      </c>
    </row>
    <row r="53" spans="3:88">
      <c r="C53" s="17">
        <v>1</v>
      </c>
      <c r="D53" s="17">
        <v>1</v>
      </c>
      <c r="AU53" s="17">
        <v>1</v>
      </c>
      <c r="BY53" s="26"/>
      <c r="BZ53" s="27"/>
      <c r="CA53" s="27"/>
      <c r="CB53" s="27"/>
      <c r="CC53" s="27"/>
      <c r="CD53" s="28"/>
      <c r="CE53" s="19">
        <v>1</v>
      </c>
    </row>
    <row r="54" spans="3:88">
      <c r="C54" s="17">
        <v>1</v>
      </c>
      <c r="D54" s="17">
        <v>1</v>
      </c>
      <c r="AT54" s="30"/>
      <c r="AU54" s="63">
        <v>1</v>
      </c>
      <c r="BX54" s="54"/>
      <c r="BY54" s="26"/>
      <c r="BZ54" s="27"/>
      <c r="CA54" s="27"/>
      <c r="CB54" s="27"/>
      <c r="CC54" s="27"/>
      <c r="CD54" s="28"/>
      <c r="CE54" s="19">
        <v>1</v>
      </c>
    </row>
    <row r="55" spans="3:88">
      <c r="C55" s="17">
        <v>1</v>
      </c>
      <c r="D55" s="17">
        <v>1</v>
      </c>
      <c r="AU55" s="19">
        <v>1</v>
      </c>
      <c r="BX55" s="54"/>
      <c r="BY55" s="26"/>
      <c r="BZ55" s="27"/>
      <c r="CA55" s="27"/>
      <c r="CB55" s="27"/>
      <c r="CC55" s="27"/>
      <c r="CD55" s="28"/>
      <c r="CE55" s="19">
        <v>1</v>
      </c>
    </row>
    <row r="56" spans="3:88">
      <c r="C56" s="17">
        <v>1</v>
      </c>
      <c r="D56" s="17">
        <v>1</v>
      </c>
      <c r="AU56" s="19">
        <v>1</v>
      </c>
      <c r="BH56" s="26"/>
      <c r="BQ56" s="41"/>
      <c r="BR56" s="42"/>
      <c r="BS56" s="42"/>
      <c r="BT56" s="42">
        <v>4</v>
      </c>
      <c r="BU56" s="42"/>
      <c r="BV56" s="42"/>
      <c r="BW56" s="44"/>
      <c r="BX56" s="54"/>
      <c r="BY56" s="27"/>
      <c r="BZ56" s="30"/>
      <c r="CA56" s="30"/>
      <c r="CB56" s="30"/>
      <c r="CC56" s="30"/>
      <c r="CD56" s="31"/>
      <c r="CE56" s="19">
        <v>1</v>
      </c>
    </row>
    <row r="57" spans="3:88">
      <c r="C57" s="17">
        <v>1</v>
      </c>
      <c r="D57" s="17">
        <v>1</v>
      </c>
      <c r="AU57" s="19">
        <v>1</v>
      </c>
      <c r="AV57" s="19">
        <v>1</v>
      </c>
      <c r="AW57" s="19">
        <v>1</v>
      </c>
      <c r="AX57" s="19">
        <v>1</v>
      </c>
      <c r="AY57" s="19">
        <v>1</v>
      </c>
      <c r="AZ57" s="19">
        <v>1</v>
      </c>
      <c r="BA57" s="19">
        <v>1</v>
      </c>
      <c r="BB57" s="19">
        <v>1</v>
      </c>
      <c r="BC57" s="19">
        <v>1</v>
      </c>
      <c r="BD57" s="19">
        <v>1</v>
      </c>
      <c r="BE57" s="19">
        <v>1</v>
      </c>
      <c r="BF57" s="19">
        <v>1</v>
      </c>
      <c r="BG57" s="19">
        <v>1</v>
      </c>
      <c r="BH57" s="38">
        <v>1</v>
      </c>
      <c r="BI57" s="17">
        <v>1</v>
      </c>
      <c r="BJ57" s="17">
        <v>1</v>
      </c>
      <c r="BK57" s="17">
        <v>1</v>
      </c>
      <c r="BL57" s="17">
        <v>1</v>
      </c>
      <c r="BM57" s="17">
        <v>1</v>
      </c>
      <c r="BN57" s="17">
        <v>1</v>
      </c>
      <c r="BO57" s="17">
        <v>1</v>
      </c>
      <c r="BP57" s="17">
        <v>1</v>
      </c>
      <c r="BQ57" s="17">
        <v>1</v>
      </c>
      <c r="BR57" s="17">
        <v>1</v>
      </c>
      <c r="BS57" s="17">
        <v>1</v>
      </c>
      <c r="BT57" s="17">
        <v>1</v>
      </c>
      <c r="BU57" s="17">
        <v>1</v>
      </c>
      <c r="BV57" s="17">
        <v>1</v>
      </c>
      <c r="BW57" s="17">
        <v>1</v>
      </c>
      <c r="BX57" s="62">
        <v>1</v>
      </c>
      <c r="BY57" s="61">
        <v>1</v>
      </c>
      <c r="BZ57" s="19">
        <v>1</v>
      </c>
      <c r="CA57" s="19">
        <v>1</v>
      </c>
      <c r="CB57" s="19">
        <v>1</v>
      </c>
      <c r="CC57" s="19">
        <v>1</v>
      </c>
      <c r="CD57" s="19">
        <v>1</v>
      </c>
      <c r="CE57" s="19">
        <v>1</v>
      </c>
    </row>
    <row r="58" spans="3:88"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>
        <v>1</v>
      </c>
      <c r="S58" s="17">
        <v>1</v>
      </c>
      <c r="T58" s="17">
        <v>1</v>
      </c>
      <c r="U58" s="17">
        <v>1</v>
      </c>
      <c r="V58" s="17">
        <v>1</v>
      </c>
      <c r="W58" s="17">
        <v>1</v>
      </c>
      <c r="X58" s="17">
        <v>1</v>
      </c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17">
        <v>1</v>
      </c>
      <c r="AE58" s="17">
        <v>1</v>
      </c>
      <c r="AF58" s="17">
        <v>1</v>
      </c>
      <c r="AG58" s="17">
        <v>1</v>
      </c>
      <c r="AH58" s="17">
        <v>1</v>
      </c>
      <c r="AI58" s="17">
        <v>1</v>
      </c>
      <c r="AJ58" s="17">
        <v>1</v>
      </c>
      <c r="AK58" s="17">
        <v>1</v>
      </c>
      <c r="AL58" s="17">
        <v>1</v>
      </c>
      <c r="AM58" s="17">
        <v>1</v>
      </c>
      <c r="AN58" s="17">
        <v>1</v>
      </c>
      <c r="AO58" s="17">
        <v>1</v>
      </c>
      <c r="AP58" s="17">
        <v>1</v>
      </c>
      <c r="AQ58" s="17">
        <v>1</v>
      </c>
      <c r="AR58" s="17">
        <v>1</v>
      </c>
      <c r="AS58" s="17">
        <v>1</v>
      </c>
      <c r="AT58" s="17">
        <v>1</v>
      </c>
    </row>
    <row r="59" spans="3:88"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17">
        <v>1</v>
      </c>
      <c r="P59" s="17">
        <v>1</v>
      </c>
      <c r="Q59" s="17">
        <v>1</v>
      </c>
      <c r="R59" s="17">
        <v>1</v>
      </c>
      <c r="S59" s="17">
        <v>1</v>
      </c>
      <c r="T59" s="17">
        <v>1</v>
      </c>
      <c r="U59" s="17">
        <v>1</v>
      </c>
      <c r="V59" s="17">
        <v>1</v>
      </c>
      <c r="W59" s="17">
        <v>1</v>
      </c>
      <c r="X59" s="17">
        <v>1</v>
      </c>
      <c r="Y59" s="17">
        <v>1</v>
      </c>
      <c r="Z59" s="17">
        <v>1</v>
      </c>
      <c r="AA59" s="17">
        <v>1</v>
      </c>
      <c r="AB59" s="17">
        <v>1</v>
      </c>
      <c r="AC59" s="17">
        <v>1</v>
      </c>
      <c r="AD59" s="17">
        <v>1</v>
      </c>
      <c r="AE59" s="17">
        <v>1</v>
      </c>
      <c r="AF59" s="17">
        <v>1</v>
      </c>
      <c r="AG59" s="17">
        <v>1</v>
      </c>
      <c r="AH59" s="17">
        <v>1</v>
      </c>
      <c r="AI59" s="17">
        <v>1</v>
      </c>
      <c r="AJ59" s="17">
        <v>1</v>
      </c>
      <c r="AK59" s="17">
        <v>1</v>
      </c>
      <c r="AL59" s="17">
        <v>1</v>
      </c>
      <c r="AM59" s="17">
        <v>1</v>
      </c>
      <c r="AN59" s="17">
        <v>1</v>
      </c>
      <c r="AO59" s="17">
        <v>1</v>
      </c>
      <c r="AP59" s="17">
        <v>1</v>
      </c>
      <c r="AQ59" s="17">
        <v>1</v>
      </c>
      <c r="AR59" s="17">
        <v>1</v>
      </c>
      <c r="AS59" s="17">
        <v>1</v>
      </c>
      <c r="AT59" s="17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1:CL61"/>
  <sheetViews>
    <sheetView topLeftCell="A10" zoomScale="80" zoomScaleNormal="80" workbookViewId="0">
      <selection activeCell="BZ51" sqref="BZ51"/>
    </sheetView>
  </sheetViews>
  <sheetFormatPr defaultColWidth="2.7109375" defaultRowHeight="11.25"/>
  <cols>
    <col min="1" max="2" width="2.7109375" style="16"/>
    <col min="3" max="3" width="2.85546875" style="16" bestFit="1" customWidth="1"/>
    <col min="4" max="53" width="2.7109375" style="16"/>
    <col min="54" max="54" width="4.42578125" style="16" bestFit="1" customWidth="1"/>
    <col min="55" max="86" width="2.7109375" style="16"/>
    <col min="87" max="87" width="2.7109375" style="16" bestFit="1" customWidth="1"/>
    <col min="88" max="88" width="15" style="59" bestFit="1" customWidth="1"/>
    <col min="89" max="89" width="6.42578125" style="16" bestFit="1" customWidth="1"/>
    <col min="90" max="90" width="9.140625" style="59" customWidth="1"/>
    <col min="91" max="91" width="5.7109375" style="16" bestFit="1" customWidth="1"/>
    <col min="92" max="16384" width="2.7109375" style="16"/>
  </cols>
  <sheetData>
    <row r="1" spans="3:89">
      <c r="CJ1" s="59" t="s">
        <v>68</v>
      </c>
      <c r="CK1" s="16" t="s">
        <v>69</v>
      </c>
    </row>
    <row r="2" spans="3:89">
      <c r="BB2" s="53" t="s">
        <v>43</v>
      </c>
      <c r="BC2" s="53" t="s">
        <v>41</v>
      </c>
      <c r="BD2" s="53" t="s">
        <v>46</v>
      </c>
      <c r="BE2" s="53" t="s">
        <v>47</v>
      </c>
    </row>
    <row r="3" spans="3:89">
      <c r="C3" s="19">
        <v>1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v>1</v>
      </c>
      <c r="L3" s="19">
        <v>1</v>
      </c>
      <c r="M3" s="19">
        <v>1</v>
      </c>
      <c r="N3" s="19">
        <v>1</v>
      </c>
      <c r="O3" s="19">
        <v>1</v>
      </c>
      <c r="P3" s="19">
        <v>1</v>
      </c>
      <c r="Q3" s="19">
        <v>1</v>
      </c>
      <c r="R3" s="19">
        <v>1</v>
      </c>
      <c r="S3" s="19">
        <v>1</v>
      </c>
      <c r="T3" s="19">
        <v>1</v>
      </c>
      <c r="U3" s="19">
        <v>1</v>
      </c>
      <c r="V3" s="19">
        <v>1</v>
      </c>
      <c r="W3" s="19">
        <v>1</v>
      </c>
      <c r="X3" s="19">
        <v>1</v>
      </c>
      <c r="Y3" s="19">
        <v>1</v>
      </c>
      <c r="Z3" s="19">
        <v>1</v>
      </c>
      <c r="AA3" s="19">
        <v>1</v>
      </c>
      <c r="AB3" s="19">
        <v>1</v>
      </c>
      <c r="AC3" s="19">
        <v>1</v>
      </c>
      <c r="AD3" s="19">
        <v>1</v>
      </c>
      <c r="AE3" s="19">
        <v>1</v>
      </c>
      <c r="AF3" s="19">
        <v>1</v>
      </c>
      <c r="AG3" s="19">
        <v>1</v>
      </c>
      <c r="AH3" s="19">
        <v>1</v>
      </c>
      <c r="AI3" s="19">
        <v>1</v>
      </c>
      <c r="AJ3" s="19">
        <v>1</v>
      </c>
      <c r="AK3" s="19">
        <v>1</v>
      </c>
      <c r="AL3" s="19">
        <v>1</v>
      </c>
      <c r="AM3" s="19">
        <v>1</v>
      </c>
      <c r="AN3" s="19">
        <v>1</v>
      </c>
      <c r="AO3" s="19">
        <v>1</v>
      </c>
      <c r="AP3" s="19">
        <v>1</v>
      </c>
      <c r="AQ3" s="19">
        <v>1</v>
      </c>
      <c r="AR3" s="19">
        <v>1</v>
      </c>
      <c r="AS3" s="19">
        <v>1</v>
      </c>
      <c r="AT3" s="19">
        <v>1</v>
      </c>
      <c r="AU3" s="19">
        <v>1</v>
      </c>
      <c r="AV3" s="19">
        <v>1</v>
      </c>
      <c r="AW3" s="19">
        <v>1</v>
      </c>
      <c r="AX3" s="19">
        <v>1</v>
      </c>
      <c r="AY3" s="19">
        <v>1</v>
      </c>
      <c r="AZ3" s="18">
        <v>1</v>
      </c>
      <c r="BA3" s="18">
        <v>1</v>
      </c>
      <c r="BB3" s="18">
        <v>1</v>
      </c>
      <c r="BC3" s="18">
        <v>1</v>
      </c>
      <c r="BD3" s="18">
        <v>1</v>
      </c>
      <c r="BE3" s="18">
        <v>1</v>
      </c>
      <c r="BF3" s="18">
        <v>1</v>
      </c>
      <c r="BG3" s="18">
        <v>1</v>
      </c>
      <c r="BH3" s="35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9">
        <v>1</v>
      </c>
      <c r="CC3" s="19">
        <v>1</v>
      </c>
      <c r="CD3" s="19">
        <v>1</v>
      </c>
      <c r="CE3" s="19">
        <v>1</v>
      </c>
      <c r="CI3" s="16">
        <v>1</v>
      </c>
      <c r="CJ3" s="59" t="s">
        <v>48</v>
      </c>
    </row>
    <row r="4" spans="3:89">
      <c r="C4" s="19">
        <v>1</v>
      </c>
      <c r="W4" s="54"/>
      <c r="X4" s="54"/>
      <c r="Y4" s="54"/>
      <c r="Z4" s="54"/>
      <c r="AA4" s="54"/>
      <c r="AU4" s="19">
        <v>1</v>
      </c>
      <c r="AZ4" s="26"/>
      <c r="BA4" s="69"/>
      <c r="BB4" s="70"/>
      <c r="BD4" s="71"/>
      <c r="BE4" s="72"/>
      <c r="BH4" s="28"/>
      <c r="BJ4" s="64"/>
      <c r="BL4" s="19">
        <v>1</v>
      </c>
      <c r="BT4" s="20">
        <v>1</v>
      </c>
      <c r="BU4" s="32"/>
      <c r="BV4" s="32"/>
      <c r="BW4" s="32"/>
      <c r="BX4" s="32"/>
      <c r="BY4" s="32"/>
      <c r="BZ4" s="32"/>
      <c r="CA4" s="32"/>
      <c r="CB4" s="32"/>
      <c r="CC4" s="32"/>
      <c r="CD4" s="21"/>
      <c r="CE4" s="19">
        <v>1</v>
      </c>
      <c r="CI4" s="16">
        <v>2</v>
      </c>
      <c r="CJ4" s="59" t="s">
        <v>49</v>
      </c>
    </row>
    <row r="5" spans="3:89">
      <c r="C5" s="19">
        <v>1</v>
      </c>
      <c r="AU5" s="19">
        <v>1</v>
      </c>
      <c r="BB5" s="73"/>
      <c r="BL5" s="19">
        <v>1</v>
      </c>
      <c r="BN5" s="20"/>
      <c r="BO5" s="32"/>
      <c r="BP5" s="32"/>
      <c r="BQ5" s="21"/>
      <c r="BT5" s="33">
        <v>1</v>
      </c>
      <c r="BU5" s="34"/>
      <c r="BV5" s="34"/>
      <c r="BW5" s="34"/>
      <c r="BX5" s="34"/>
      <c r="BY5" s="34"/>
      <c r="BZ5" s="34"/>
      <c r="CA5" s="34"/>
      <c r="CB5" s="34"/>
      <c r="CC5" s="34"/>
      <c r="CD5" s="35"/>
      <c r="CE5" s="19">
        <v>1</v>
      </c>
      <c r="CI5" s="16">
        <v>3</v>
      </c>
      <c r="CJ5" s="59" t="s">
        <v>50</v>
      </c>
    </row>
    <row r="6" spans="3:89">
      <c r="C6" s="19">
        <v>1</v>
      </c>
      <c r="AU6" s="19">
        <v>1</v>
      </c>
      <c r="BB6" s="73"/>
      <c r="BK6" s="54"/>
      <c r="BL6" s="19">
        <v>1</v>
      </c>
      <c r="BM6" s="54"/>
      <c r="BN6" s="33"/>
      <c r="BO6" s="34"/>
      <c r="BP6" s="34"/>
      <c r="BQ6" s="35"/>
      <c r="BT6" s="33">
        <v>1</v>
      </c>
      <c r="BU6" s="34"/>
      <c r="BV6" s="34"/>
      <c r="BW6" s="34"/>
      <c r="BX6" s="34"/>
      <c r="BY6" s="34"/>
      <c r="BZ6" s="34"/>
      <c r="CA6" s="34"/>
      <c r="CB6" s="34"/>
      <c r="CC6" s="34"/>
      <c r="CD6" s="35"/>
      <c r="CE6" s="19">
        <v>1</v>
      </c>
      <c r="CI6" s="16">
        <v>4</v>
      </c>
      <c r="CJ6" s="59" t="s">
        <v>51</v>
      </c>
    </row>
    <row r="7" spans="3:89">
      <c r="C7" s="19">
        <v>1</v>
      </c>
      <c r="AU7" s="19">
        <v>1</v>
      </c>
      <c r="BB7" s="73"/>
      <c r="BK7" s="54"/>
      <c r="BL7" s="19">
        <v>1</v>
      </c>
      <c r="BM7" s="54"/>
      <c r="BN7" s="33"/>
      <c r="BO7" s="34" t="s">
        <v>45</v>
      </c>
      <c r="BP7" s="34" t="s">
        <v>3</v>
      </c>
      <c r="BQ7" s="35" t="s">
        <v>40</v>
      </c>
      <c r="BT7" s="33">
        <v>1</v>
      </c>
      <c r="BU7" s="34"/>
      <c r="BV7" s="34" t="s">
        <v>43</v>
      </c>
      <c r="BW7" s="34" t="s">
        <v>40</v>
      </c>
      <c r="BX7" s="34" t="s">
        <v>44</v>
      </c>
      <c r="BY7" s="34" t="s">
        <v>44</v>
      </c>
      <c r="BZ7" s="34" t="s">
        <v>40</v>
      </c>
      <c r="CA7" s="34"/>
      <c r="CB7" s="34"/>
      <c r="CC7" s="34"/>
      <c r="CD7" s="35"/>
      <c r="CE7" s="19">
        <v>1</v>
      </c>
    </row>
    <row r="8" spans="3:89">
      <c r="C8" s="19">
        <v>1</v>
      </c>
      <c r="AU8" s="19">
        <v>1</v>
      </c>
      <c r="BB8" s="73"/>
      <c r="BK8" s="54"/>
      <c r="BL8" s="19">
        <v>1</v>
      </c>
      <c r="BM8" s="54"/>
      <c r="BN8" s="33"/>
      <c r="BO8" s="34"/>
      <c r="BP8" s="34"/>
      <c r="BQ8" s="35"/>
      <c r="BT8" s="33">
        <v>1</v>
      </c>
      <c r="BU8" s="34"/>
      <c r="BV8" s="34"/>
      <c r="BW8" s="34"/>
      <c r="BX8" s="34"/>
      <c r="BY8" s="34"/>
      <c r="BZ8" s="34"/>
      <c r="CA8" s="34"/>
      <c r="CB8" s="34"/>
      <c r="CC8" s="34"/>
      <c r="CD8" s="35"/>
      <c r="CE8" s="19">
        <v>1</v>
      </c>
      <c r="CI8" s="54"/>
      <c r="CJ8" s="16" t="s">
        <v>59</v>
      </c>
      <c r="CK8" s="16">
        <v>58</v>
      </c>
    </row>
    <row r="9" spans="3:89">
      <c r="C9" s="19">
        <v>1</v>
      </c>
      <c r="AU9" s="19">
        <v>1</v>
      </c>
      <c r="BB9" s="73"/>
      <c r="BJ9" s="73"/>
      <c r="BK9" s="58"/>
      <c r="BL9" s="19">
        <v>1</v>
      </c>
      <c r="BN9" s="33"/>
      <c r="BO9" s="34"/>
      <c r="BP9" s="34"/>
      <c r="BQ9" s="35"/>
      <c r="BT9" s="33">
        <v>1</v>
      </c>
      <c r="BU9" s="34"/>
      <c r="BV9" s="34"/>
      <c r="BW9" s="34"/>
      <c r="BX9" s="34"/>
      <c r="BY9" s="34"/>
      <c r="BZ9" s="34"/>
      <c r="CA9" s="34"/>
      <c r="CB9" s="34"/>
      <c r="CC9" s="34"/>
      <c r="CD9" s="35"/>
      <c r="CE9" s="19">
        <v>1</v>
      </c>
      <c r="CI9" s="58"/>
      <c r="CJ9" s="16" t="s">
        <v>60</v>
      </c>
      <c r="CK9" s="16">
        <v>13</v>
      </c>
    </row>
    <row r="10" spans="3:89">
      <c r="C10" s="19">
        <v>1</v>
      </c>
      <c r="AU10" s="19">
        <v>1</v>
      </c>
      <c r="BB10" s="73"/>
      <c r="BJ10" s="73"/>
      <c r="BL10" s="19">
        <v>1</v>
      </c>
      <c r="BN10" s="22"/>
      <c r="BO10" s="36"/>
      <c r="BP10" s="36"/>
      <c r="BQ10" s="23"/>
      <c r="BT10" s="22">
        <v>1</v>
      </c>
      <c r="BU10" s="36">
        <v>1</v>
      </c>
      <c r="BV10" s="36">
        <v>1</v>
      </c>
      <c r="BW10" s="36">
        <v>1</v>
      </c>
      <c r="BX10" s="36">
        <v>1</v>
      </c>
      <c r="BY10" s="36">
        <v>1</v>
      </c>
      <c r="BZ10" s="36">
        <v>1</v>
      </c>
      <c r="CA10" s="36">
        <v>1</v>
      </c>
      <c r="CB10" s="36">
        <v>1</v>
      </c>
      <c r="CC10" s="36">
        <v>1</v>
      </c>
      <c r="CD10" s="23">
        <v>1</v>
      </c>
      <c r="CE10" s="19">
        <v>1</v>
      </c>
      <c r="CI10" s="64"/>
      <c r="CJ10" s="59" t="s">
        <v>67</v>
      </c>
      <c r="CK10" s="16">
        <v>5</v>
      </c>
    </row>
    <row r="11" spans="3:89">
      <c r="C11" s="19">
        <v>1</v>
      </c>
      <c r="AU11" s="19">
        <v>1</v>
      </c>
      <c r="BB11" s="73"/>
      <c r="BJ11" s="73"/>
      <c r="BL11" s="19">
        <v>1</v>
      </c>
      <c r="CE11" s="19">
        <v>1</v>
      </c>
      <c r="CI11" s="67"/>
      <c r="CJ11" s="59" t="s">
        <v>61</v>
      </c>
    </row>
    <row r="12" spans="3:89">
      <c r="C12" s="19">
        <v>1</v>
      </c>
      <c r="AU12" s="19">
        <v>1</v>
      </c>
      <c r="BB12" s="73"/>
      <c r="BJ12" s="73"/>
      <c r="BK12" s="64"/>
      <c r="BL12" s="19">
        <v>1</v>
      </c>
      <c r="CE12" s="19">
        <v>1</v>
      </c>
      <c r="CI12" s="68"/>
      <c r="CJ12" s="87" t="s">
        <v>57</v>
      </c>
    </row>
    <row r="13" spans="3:89">
      <c r="C13" s="19">
        <v>1</v>
      </c>
      <c r="AT13" s="30"/>
      <c r="AU13" s="37">
        <v>1</v>
      </c>
      <c r="BB13" s="73"/>
      <c r="BJ13" s="73"/>
      <c r="BL13" s="37">
        <v>1</v>
      </c>
      <c r="BM13" s="30"/>
      <c r="CB13" s="20"/>
      <c r="CC13" s="32"/>
      <c r="CD13" s="21"/>
      <c r="CE13" s="19">
        <v>1</v>
      </c>
      <c r="CI13" s="68"/>
      <c r="CJ13" s="59" t="s">
        <v>73</v>
      </c>
    </row>
    <row r="14" spans="3:89">
      <c r="C14" s="19">
        <v>1</v>
      </c>
      <c r="AU14" s="18">
        <v>1</v>
      </c>
      <c r="BB14" s="73"/>
      <c r="BC14" s="73"/>
      <c r="BD14" s="58"/>
      <c r="BE14" s="73"/>
      <c r="BF14" s="73"/>
      <c r="BG14" s="73"/>
      <c r="BH14" s="73"/>
      <c r="BI14" s="73"/>
      <c r="BJ14" s="73"/>
      <c r="BK14" s="73"/>
      <c r="BL14" s="73">
        <v>1</v>
      </c>
      <c r="BM14" s="73"/>
      <c r="BN14" s="73"/>
      <c r="BO14" s="73"/>
      <c r="BP14" s="73"/>
      <c r="BQ14" s="73"/>
      <c r="BR14" s="73"/>
      <c r="BS14" s="73"/>
      <c r="BT14" s="73"/>
      <c r="BU14" s="73"/>
      <c r="CB14" s="33"/>
      <c r="CC14" s="34"/>
      <c r="CD14" s="35"/>
      <c r="CE14" s="19">
        <v>1</v>
      </c>
      <c r="CI14" s="68"/>
      <c r="CJ14" s="59" t="s">
        <v>74</v>
      </c>
    </row>
    <row r="15" spans="3:89">
      <c r="C15" s="19">
        <v>1</v>
      </c>
      <c r="AU15" s="18">
        <v>1</v>
      </c>
      <c r="BB15" s="73"/>
      <c r="BL15" s="18">
        <v>1</v>
      </c>
      <c r="BU15" s="73"/>
      <c r="CB15" s="33"/>
      <c r="CC15" s="34">
        <v>3</v>
      </c>
      <c r="CD15" s="35"/>
      <c r="CE15" s="19">
        <v>1</v>
      </c>
    </row>
    <row r="16" spans="3:89">
      <c r="C16" s="19">
        <v>1</v>
      </c>
      <c r="AU16" s="18">
        <v>1</v>
      </c>
      <c r="BB16" s="73"/>
      <c r="BL16" s="18">
        <v>1</v>
      </c>
      <c r="BU16" s="58"/>
      <c r="CB16" s="33"/>
      <c r="CC16" s="34"/>
      <c r="CD16" s="35"/>
      <c r="CE16" s="19">
        <v>1</v>
      </c>
    </row>
    <row r="17" spans="3:88">
      <c r="C17" s="19">
        <v>1</v>
      </c>
      <c r="AU17" s="18">
        <v>1</v>
      </c>
      <c r="BB17" s="73"/>
      <c r="BL17" s="18">
        <v>1</v>
      </c>
      <c r="BU17" s="73"/>
      <c r="CB17" s="22"/>
      <c r="CC17" s="36"/>
      <c r="CD17" s="23"/>
      <c r="CE17" s="19">
        <v>1</v>
      </c>
    </row>
    <row r="18" spans="3:88">
      <c r="C18" s="19">
        <v>1</v>
      </c>
      <c r="L18" s="55"/>
      <c r="AL18" s="55"/>
      <c r="AU18" s="18">
        <v>1</v>
      </c>
      <c r="BB18" s="73"/>
      <c r="BL18" s="18">
        <v>1</v>
      </c>
      <c r="BU18" s="73"/>
      <c r="CE18" s="19">
        <v>1</v>
      </c>
    </row>
    <row r="19" spans="3:88">
      <c r="C19" s="19">
        <v>1</v>
      </c>
      <c r="L19" s="56"/>
      <c r="AL19" s="56"/>
      <c r="AU19" s="18">
        <v>1</v>
      </c>
      <c r="BB19" s="73"/>
      <c r="BL19" s="18">
        <v>1</v>
      </c>
      <c r="BU19" s="73"/>
      <c r="BV19" s="73"/>
      <c r="BW19" s="73"/>
      <c r="BX19" s="73"/>
      <c r="BY19" s="73"/>
      <c r="BZ19" s="73"/>
      <c r="CA19" s="73"/>
      <c r="CB19" s="73"/>
      <c r="CC19" s="73"/>
      <c r="CD19" s="58"/>
      <c r="CE19" s="19">
        <v>1</v>
      </c>
    </row>
    <row r="20" spans="3:88">
      <c r="C20" s="19">
        <v>1</v>
      </c>
      <c r="L20" s="58"/>
      <c r="AL20" s="58"/>
      <c r="AU20" s="18">
        <v>1</v>
      </c>
      <c r="BB20" s="73"/>
      <c r="BL20" s="36">
        <v>1</v>
      </c>
      <c r="BM20" s="30"/>
      <c r="CE20" s="19">
        <v>1</v>
      </c>
    </row>
    <row r="21" spans="3:88">
      <c r="C21" s="19">
        <v>1</v>
      </c>
      <c r="L21" s="56"/>
      <c r="AL21" s="56"/>
      <c r="AU21" s="18">
        <v>1</v>
      </c>
      <c r="BB21" s="73"/>
      <c r="BL21" s="19">
        <v>1</v>
      </c>
      <c r="CE21" s="19">
        <v>1</v>
      </c>
    </row>
    <row r="22" spans="3:88">
      <c r="C22" s="19">
        <v>1</v>
      </c>
      <c r="D22" s="54"/>
      <c r="L22" s="56"/>
      <c r="AL22" s="56"/>
      <c r="AT22" s="30"/>
      <c r="AU22" s="36">
        <v>1</v>
      </c>
      <c r="BB22" s="73"/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1</v>
      </c>
      <c r="BS22" s="19">
        <v>1</v>
      </c>
      <c r="BT22" s="19">
        <v>1</v>
      </c>
      <c r="CD22" s="54"/>
      <c r="CE22" s="19">
        <v>1</v>
      </c>
    </row>
    <row r="23" spans="3:88">
      <c r="C23" s="19">
        <v>1</v>
      </c>
      <c r="D23" s="54"/>
      <c r="L23" s="56"/>
      <c r="AL23" s="56"/>
      <c r="AU23" s="19">
        <v>1</v>
      </c>
      <c r="AY23" s="64"/>
      <c r="BB23" s="73"/>
      <c r="BL23" s="19">
        <v>1</v>
      </c>
      <c r="BM23" s="18"/>
      <c r="BN23" s="18"/>
      <c r="BO23" s="18"/>
      <c r="BP23" s="18"/>
      <c r="BQ23" s="18"/>
      <c r="BR23" s="18"/>
      <c r="BS23" s="18"/>
      <c r="BT23" s="19">
        <v>1</v>
      </c>
      <c r="CD23" s="54"/>
      <c r="CE23" s="19">
        <v>1</v>
      </c>
    </row>
    <row r="24" spans="3:88">
      <c r="C24" s="19">
        <v>1</v>
      </c>
      <c r="D24" s="54"/>
      <c r="L24" s="58"/>
      <c r="Y24" s="58"/>
      <c r="AL24" s="58"/>
      <c r="AU24" s="19">
        <v>1</v>
      </c>
      <c r="AV24" s="19">
        <v>1</v>
      </c>
      <c r="AW24" s="19">
        <v>1</v>
      </c>
      <c r="AX24" s="19">
        <v>1</v>
      </c>
      <c r="AY24" s="19">
        <v>1</v>
      </c>
      <c r="AZ24" s="19">
        <v>1</v>
      </c>
      <c r="BA24" s="18">
        <v>1</v>
      </c>
      <c r="BB24" s="73">
        <v>1</v>
      </c>
      <c r="BC24" s="18">
        <v>1</v>
      </c>
      <c r="BD24" s="18">
        <v>1</v>
      </c>
      <c r="BE24" s="18">
        <v>1</v>
      </c>
      <c r="BF24" s="18">
        <v>1</v>
      </c>
      <c r="BG24" s="18">
        <v>1</v>
      </c>
      <c r="BH24" s="18">
        <v>1</v>
      </c>
      <c r="BI24" s="18">
        <v>1</v>
      </c>
      <c r="BJ24" s="19">
        <v>1</v>
      </c>
      <c r="BK24" s="19">
        <v>1</v>
      </c>
      <c r="BL24" s="19">
        <v>1</v>
      </c>
      <c r="BM24" s="18"/>
      <c r="BN24" s="18"/>
      <c r="BO24" s="18"/>
      <c r="BP24" s="18"/>
      <c r="BQ24" s="18"/>
      <c r="BR24" s="18"/>
      <c r="BS24" s="18"/>
      <c r="BT24" s="19">
        <v>1</v>
      </c>
      <c r="BX24" s="20"/>
      <c r="BY24" s="32"/>
      <c r="BZ24" s="21"/>
      <c r="CD24" s="54"/>
      <c r="CE24" s="19">
        <v>1</v>
      </c>
      <c r="CJ24" s="60">
        <f>CJ28+CJ36+CJ40+CJ48+CJ52*0.3</f>
        <v>36.532000000000004</v>
      </c>
    </row>
    <row r="25" spans="3:88">
      <c r="C25" s="19">
        <v>1</v>
      </c>
      <c r="D25" s="54"/>
      <c r="L25" s="56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56"/>
      <c r="AM25" s="73"/>
      <c r="AN25" s="73"/>
      <c r="AO25" s="73"/>
      <c r="AP25" s="73"/>
      <c r="AQ25" s="73"/>
      <c r="AR25" s="73"/>
      <c r="AS25" s="73"/>
      <c r="AT25" s="64"/>
      <c r="AU25" s="19">
        <v>1</v>
      </c>
      <c r="AV25" s="73"/>
      <c r="AW25" s="73"/>
      <c r="AX25" s="73"/>
      <c r="AY25" s="73"/>
      <c r="AZ25" s="73"/>
      <c r="BA25" s="73"/>
      <c r="BB25" s="73"/>
      <c r="BL25" s="19">
        <v>1</v>
      </c>
      <c r="BM25" s="18"/>
      <c r="BN25" s="18" t="s">
        <v>39</v>
      </c>
      <c r="BO25" s="18" t="s">
        <v>40</v>
      </c>
      <c r="BP25" s="18" t="s">
        <v>41</v>
      </c>
      <c r="BQ25" s="18" t="s">
        <v>42</v>
      </c>
      <c r="BR25" s="18" t="s">
        <v>40</v>
      </c>
      <c r="BS25" s="18"/>
      <c r="BT25" s="19">
        <v>1</v>
      </c>
      <c r="BX25" s="33"/>
      <c r="BY25" s="34">
        <v>2</v>
      </c>
      <c r="BZ25" s="35"/>
      <c r="CE25" s="19">
        <v>1</v>
      </c>
      <c r="CJ25" s="59" t="s">
        <v>62</v>
      </c>
    </row>
    <row r="26" spans="3:88">
      <c r="C26" s="19">
        <v>1</v>
      </c>
      <c r="D26" s="54"/>
      <c r="L26" s="56"/>
      <c r="AL26" s="56"/>
      <c r="AU26" s="19">
        <v>1</v>
      </c>
      <c r="BB26" s="73"/>
      <c r="BL26" s="19">
        <v>1</v>
      </c>
      <c r="BM26" s="18"/>
      <c r="BN26" s="18"/>
      <c r="BO26" s="18"/>
      <c r="BP26" s="18"/>
      <c r="BQ26" s="18"/>
      <c r="BR26" s="18"/>
      <c r="BS26" s="18"/>
      <c r="BT26" s="19">
        <v>1</v>
      </c>
      <c r="BX26" s="33"/>
      <c r="BY26" s="34"/>
      <c r="BZ26" s="35"/>
      <c r="CB26" s="20">
        <v>1</v>
      </c>
      <c r="CC26" s="21"/>
      <c r="CE26" s="19">
        <v>1</v>
      </c>
      <c r="CJ26" s="59">
        <f>SUM(C4:C44)/10</f>
        <v>4.0999999999999996</v>
      </c>
    </row>
    <row r="27" spans="3:88">
      <c r="C27" s="19">
        <v>1</v>
      </c>
      <c r="L27" s="56"/>
      <c r="AL27" s="56"/>
      <c r="AU27" s="19">
        <v>1</v>
      </c>
      <c r="BB27" s="73"/>
      <c r="BL27" s="19">
        <v>1</v>
      </c>
      <c r="BM27" s="18"/>
      <c r="BN27" s="18"/>
      <c r="BO27" s="18"/>
      <c r="BP27" s="18"/>
      <c r="BQ27" s="18"/>
      <c r="BR27" s="18"/>
      <c r="BS27" s="18"/>
      <c r="BT27" s="19">
        <v>1</v>
      </c>
      <c r="BX27" s="22"/>
      <c r="BY27" s="36"/>
      <c r="BZ27" s="23"/>
      <c r="CB27" s="22"/>
      <c r="CC27" s="23"/>
      <c r="CE27" s="19">
        <v>1</v>
      </c>
      <c r="CJ27" s="59">
        <f>SUM(D3:AT3)/10</f>
        <v>4.3</v>
      </c>
    </row>
    <row r="28" spans="3:88">
      <c r="C28" s="19">
        <v>1</v>
      </c>
      <c r="L28" s="58"/>
      <c r="AL28" s="58"/>
      <c r="AU28" s="19">
        <v>1</v>
      </c>
      <c r="BB28" s="73"/>
      <c r="BL28" s="19">
        <v>1</v>
      </c>
      <c r="BM28" s="18"/>
      <c r="BN28" s="18"/>
      <c r="BO28" s="18"/>
      <c r="BP28" s="18"/>
      <c r="BQ28" s="18"/>
      <c r="BR28" s="18"/>
      <c r="BS28" s="18"/>
      <c r="BT28" s="19">
        <v>1</v>
      </c>
      <c r="CE28" s="19">
        <v>1</v>
      </c>
      <c r="CJ28" s="60">
        <f>CJ26*CJ27</f>
        <v>17.63</v>
      </c>
    </row>
    <row r="29" spans="3:88">
      <c r="C29" s="19">
        <v>1</v>
      </c>
      <c r="L29" s="56"/>
      <c r="AL29" s="56"/>
      <c r="AU29" s="19">
        <v>1</v>
      </c>
      <c r="BB29" s="73"/>
      <c r="BL29" s="19">
        <v>1</v>
      </c>
      <c r="BM29" s="19">
        <v>1</v>
      </c>
      <c r="BN29" s="19">
        <v>1</v>
      </c>
      <c r="BO29" s="19">
        <v>1</v>
      </c>
      <c r="BP29" s="19">
        <v>1</v>
      </c>
      <c r="BQ29" s="19">
        <v>1</v>
      </c>
      <c r="BR29" s="19">
        <v>1</v>
      </c>
      <c r="BS29" s="19">
        <v>1</v>
      </c>
      <c r="BT29" s="19">
        <v>1</v>
      </c>
      <c r="BU29" s="19">
        <v>1</v>
      </c>
      <c r="BV29" s="19">
        <v>1</v>
      </c>
      <c r="BW29" s="19">
        <v>1</v>
      </c>
      <c r="BX29" s="19">
        <v>1</v>
      </c>
      <c r="BY29" s="19">
        <v>1</v>
      </c>
      <c r="BZ29" s="19">
        <v>1</v>
      </c>
      <c r="CA29" s="19">
        <v>1</v>
      </c>
      <c r="CB29" s="19">
        <v>1</v>
      </c>
      <c r="CC29" s="19">
        <v>1</v>
      </c>
      <c r="CD29" s="19">
        <v>1</v>
      </c>
      <c r="CE29" s="19">
        <v>1</v>
      </c>
      <c r="CJ29" s="59" t="s">
        <v>63</v>
      </c>
    </row>
    <row r="30" spans="3:88">
      <c r="C30" s="19">
        <v>1</v>
      </c>
      <c r="L30" s="57"/>
      <c r="AL30" s="57"/>
      <c r="AU30" s="19">
        <v>1</v>
      </c>
      <c r="BB30" s="73"/>
      <c r="BR30" s="54"/>
      <c r="BS30" s="54"/>
      <c r="BT30" s="54"/>
      <c r="BY30" s="20"/>
      <c r="BZ30" s="32"/>
      <c r="CA30" s="32"/>
      <c r="CB30" s="32"/>
      <c r="CC30" s="32"/>
      <c r="CD30" s="21"/>
      <c r="CE30" s="19">
        <v>1</v>
      </c>
      <c r="CJ30" s="59">
        <f>SUM(AU25:AU56)/10</f>
        <v>3.2</v>
      </c>
    </row>
    <row r="31" spans="3:88">
      <c r="C31" s="19">
        <v>1</v>
      </c>
      <c r="AU31" s="19">
        <v>1</v>
      </c>
      <c r="AV31" s="19">
        <v>1</v>
      </c>
      <c r="BB31" s="73"/>
      <c r="BY31" s="33"/>
      <c r="BZ31" s="34"/>
      <c r="CA31" s="34"/>
      <c r="CB31" s="34"/>
      <c r="CC31" s="34"/>
      <c r="CD31" s="35"/>
      <c r="CE31" s="19">
        <v>1</v>
      </c>
      <c r="CJ31" s="59">
        <f>SUM(AV57:CD57)/10</f>
        <v>3.5</v>
      </c>
    </row>
    <row r="32" spans="3:88">
      <c r="C32" s="19">
        <v>1</v>
      </c>
      <c r="AT32" s="54"/>
      <c r="AU32" s="19">
        <v>1</v>
      </c>
      <c r="AV32" s="19">
        <v>1</v>
      </c>
      <c r="BB32" s="73"/>
      <c r="BY32" s="33" t="s">
        <v>3</v>
      </c>
      <c r="BZ32" s="34" t="s">
        <v>46</v>
      </c>
      <c r="CA32" s="34" t="s">
        <v>52</v>
      </c>
      <c r="CB32" s="34" t="s">
        <v>53</v>
      </c>
      <c r="CC32" s="34" t="s">
        <v>40</v>
      </c>
      <c r="CD32" s="35"/>
      <c r="CE32" s="19">
        <v>1</v>
      </c>
      <c r="CJ32" s="59">
        <f>CJ30*CJ31</f>
        <v>11.200000000000001</v>
      </c>
    </row>
    <row r="33" spans="3:88">
      <c r="C33" s="19">
        <v>1</v>
      </c>
      <c r="AT33" s="54"/>
      <c r="AU33" s="19">
        <v>1</v>
      </c>
      <c r="AV33" s="19">
        <v>1</v>
      </c>
      <c r="BB33" s="73"/>
      <c r="BY33" s="33"/>
      <c r="BZ33" s="34"/>
      <c r="CA33" s="34"/>
      <c r="CB33" s="34"/>
      <c r="CC33" s="34"/>
      <c r="CD33" s="35"/>
      <c r="CE33" s="19">
        <v>1</v>
      </c>
      <c r="CJ33" s="59">
        <f>SUM(BL25:BL29)/10</f>
        <v>0.5</v>
      </c>
    </row>
    <row r="34" spans="3:88">
      <c r="C34" s="19">
        <v>1</v>
      </c>
      <c r="AT34" s="54"/>
      <c r="AU34" s="19">
        <v>1</v>
      </c>
      <c r="AV34" s="19">
        <v>1</v>
      </c>
      <c r="BB34" s="73"/>
      <c r="BY34" s="33"/>
      <c r="BZ34" s="34"/>
      <c r="CA34" s="34"/>
      <c r="CB34" s="34"/>
      <c r="CC34" s="34"/>
      <c r="CD34" s="35"/>
      <c r="CE34" s="19">
        <v>1</v>
      </c>
      <c r="CJ34" s="59">
        <f>SUM(BL29:CD29)/10</f>
        <v>1.9</v>
      </c>
    </row>
    <row r="35" spans="3:88">
      <c r="C35" s="19">
        <v>1</v>
      </c>
      <c r="AT35" s="54"/>
      <c r="AU35" s="19">
        <v>1</v>
      </c>
      <c r="AV35" s="19">
        <v>1</v>
      </c>
      <c r="AW35" s="54"/>
      <c r="BB35" s="73"/>
      <c r="BY35" s="22"/>
      <c r="BZ35" s="36"/>
      <c r="CA35" s="36"/>
      <c r="CB35" s="36"/>
      <c r="CC35" s="36"/>
      <c r="CD35" s="23"/>
      <c r="CE35" s="19">
        <v>1</v>
      </c>
      <c r="CJ35" s="59">
        <f>CJ33*CJ34</f>
        <v>0.95</v>
      </c>
    </row>
    <row r="36" spans="3:88">
      <c r="C36" s="19">
        <v>1</v>
      </c>
      <c r="AT36" s="54"/>
      <c r="AU36" s="19">
        <v>1</v>
      </c>
      <c r="AV36" s="19">
        <v>1</v>
      </c>
      <c r="AW36" s="54"/>
      <c r="BB36" s="73"/>
      <c r="BY36" s="24"/>
      <c r="BZ36" s="25"/>
      <c r="CA36" s="25"/>
      <c r="CB36" s="25"/>
      <c r="CC36" s="25"/>
      <c r="CD36" s="54"/>
      <c r="CE36" s="19">
        <v>1</v>
      </c>
      <c r="CJ36" s="60">
        <f>CJ32-CJ35</f>
        <v>10.250000000000002</v>
      </c>
    </row>
    <row r="37" spans="3:88">
      <c r="C37" s="19">
        <v>1</v>
      </c>
      <c r="AU37" s="19">
        <v>1</v>
      </c>
      <c r="AV37" s="19">
        <v>1</v>
      </c>
      <c r="AW37" s="54"/>
      <c r="AX37" s="58"/>
      <c r="AY37" s="73"/>
      <c r="AZ37" s="73"/>
      <c r="BA37" s="73"/>
      <c r="BB37" s="73"/>
      <c r="BY37" s="26"/>
      <c r="BZ37" s="27"/>
      <c r="CA37" s="27"/>
      <c r="CB37" s="27"/>
      <c r="CD37" s="54"/>
      <c r="CE37" s="19">
        <v>1</v>
      </c>
      <c r="CJ37" s="59" t="s">
        <v>64</v>
      </c>
    </row>
    <row r="38" spans="3:88">
      <c r="C38" s="65">
        <v>1</v>
      </c>
      <c r="AU38" s="19">
        <v>1</v>
      </c>
      <c r="AV38" s="19">
        <v>1</v>
      </c>
      <c r="AW38" s="54"/>
      <c r="BB38" s="73"/>
      <c r="BY38" s="26" t="s">
        <v>45</v>
      </c>
      <c r="BZ38" s="27" t="s">
        <v>42</v>
      </c>
      <c r="CA38" s="27" t="s">
        <v>46</v>
      </c>
      <c r="CB38" s="27" t="s">
        <v>54</v>
      </c>
      <c r="CD38" s="54"/>
      <c r="CE38" s="19">
        <v>1</v>
      </c>
      <c r="CJ38" s="59">
        <f>SUM(AV3:BK3)/10</f>
        <v>1.6</v>
      </c>
    </row>
    <row r="39" spans="3:88">
      <c r="C39" s="61">
        <v>1</v>
      </c>
      <c r="D39" s="27"/>
      <c r="E39" s="27"/>
      <c r="F39" s="27"/>
      <c r="G39" s="27"/>
      <c r="H39" s="27"/>
      <c r="AU39" s="19">
        <v>1</v>
      </c>
      <c r="AV39" s="19">
        <v>1</v>
      </c>
      <c r="AW39" s="54"/>
      <c r="BB39" s="73"/>
      <c r="BY39" s="29"/>
      <c r="BZ39" s="30"/>
      <c r="CA39" s="30"/>
      <c r="CB39" s="30"/>
      <c r="CD39" s="54"/>
      <c r="CE39" s="19">
        <v>1</v>
      </c>
      <c r="CJ39" s="59">
        <f>SUM(AU4:AU23)/10</f>
        <v>2</v>
      </c>
    </row>
    <row r="40" spans="3:88">
      <c r="C40" s="61">
        <v>1</v>
      </c>
      <c r="D40" s="27"/>
      <c r="E40" s="27"/>
      <c r="F40" s="27"/>
      <c r="G40" s="27"/>
      <c r="H40" s="27"/>
      <c r="AU40" s="19">
        <v>1</v>
      </c>
      <c r="AV40" s="19">
        <v>1</v>
      </c>
      <c r="BB40" s="73"/>
      <c r="BY40" s="45"/>
      <c r="BZ40" s="46"/>
      <c r="CA40" s="46"/>
      <c r="CB40" s="46"/>
      <c r="CC40" s="46"/>
      <c r="CD40" s="54"/>
      <c r="CE40" s="19">
        <v>1</v>
      </c>
      <c r="CJ40" s="60">
        <f>CJ38*CJ39</f>
        <v>3.2</v>
      </c>
    </row>
    <row r="41" spans="3:88">
      <c r="C41" s="61">
        <v>1</v>
      </c>
      <c r="D41" s="27"/>
      <c r="E41" s="27"/>
      <c r="F41" s="27"/>
      <c r="G41" s="27"/>
      <c r="H41" s="27"/>
      <c r="AU41" s="19">
        <v>1</v>
      </c>
      <c r="AV41" s="19">
        <v>1</v>
      </c>
      <c r="BB41" s="73"/>
      <c r="BC41" s="73"/>
      <c r="BD41" s="73"/>
      <c r="BE41" s="73"/>
      <c r="BF41" s="73"/>
      <c r="BG41" s="73"/>
      <c r="BH41" s="73"/>
      <c r="BI41" s="73"/>
      <c r="BJ41" s="73"/>
      <c r="BK41" s="58"/>
      <c r="BY41" s="47"/>
      <c r="BZ41" s="48"/>
      <c r="CA41" s="48"/>
      <c r="CB41" s="48"/>
      <c r="CC41" s="48"/>
      <c r="CD41" s="49"/>
      <c r="CE41" s="19">
        <v>1</v>
      </c>
      <c r="CJ41" s="59" t="s">
        <v>65</v>
      </c>
    </row>
    <row r="42" spans="3:88">
      <c r="C42" s="61">
        <v>1</v>
      </c>
      <c r="D42" s="27"/>
      <c r="E42" s="27"/>
      <c r="F42" s="27"/>
      <c r="G42" s="27"/>
      <c r="H42" s="27"/>
      <c r="AK42" s="54"/>
      <c r="AU42" s="19">
        <v>1</v>
      </c>
      <c r="AV42" s="19">
        <v>1</v>
      </c>
      <c r="BB42" s="73"/>
      <c r="BY42" s="47"/>
      <c r="BZ42" s="48"/>
      <c r="CA42" s="48"/>
      <c r="CB42" s="48"/>
      <c r="CC42" s="48"/>
      <c r="CD42" s="49"/>
      <c r="CE42" s="19">
        <v>1</v>
      </c>
      <c r="CJ42" s="59">
        <f>SUM(BM3:CD3)/10</f>
        <v>1.8</v>
      </c>
    </row>
    <row r="43" spans="3:88">
      <c r="C43" s="61">
        <v>1</v>
      </c>
      <c r="D43" s="27"/>
      <c r="E43" s="27"/>
      <c r="F43" s="27"/>
      <c r="G43" s="27"/>
      <c r="H43" s="27"/>
      <c r="AK43" s="54"/>
      <c r="AU43" s="19">
        <v>1</v>
      </c>
      <c r="AV43" s="19">
        <v>1</v>
      </c>
      <c r="BB43" s="73"/>
      <c r="BY43" s="47" t="s">
        <v>55</v>
      </c>
      <c r="BZ43" s="48" t="s">
        <v>54</v>
      </c>
      <c r="CA43" s="48" t="s">
        <v>56</v>
      </c>
      <c r="CB43" s="48" t="s">
        <v>42</v>
      </c>
      <c r="CC43" s="48" t="s">
        <v>40</v>
      </c>
      <c r="CD43" s="49"/>
      <c r="CE43" s="19">
        <v>1</v>
      </c>
      <c r="CJ43" s="59">
        <f>SUM(CE4:CE28)/10</f>
        <v>2.5</v>
      </c>
    </row>
    <row r="44" spans="3:88">
      <c r="C44" s="61">
        <v>1</v>
      </c>
      <c r="D44" s="27"/>
      <c r="E44" s="27"/>
      <c r="F44" s="27"/>
      <c r="G44" s="27"/>
      <c r="H44" s="27"/>
      <c r="I44" s="27"/>
      <c r="J44" s="54"/>
      <c r="K44" s="54"/>
      <c r="N44" s="26"/>
      <c r="U44" s="26"/>
      <c r="Y44" s="41"/>
      <c r="Z44" s="42"/>
      <c r="AA44" s="42"/>
      <c r="AB44" s="42"/>
      <c r="AC44" s="42">
        <v>4</v>
      </c>
      <c r="AD44" s="42"/>
      <c r="AE44" s="42"/>
      <c r="AF44" s="42"/>
      <c r="AG44" s="42"/>
      <c r="AH44" s="43"/>
      <c r="AK44" s="54"/>
      <c r="AP44" s="54"/>
      <c r="AQ44" s="54"/>
      <c r="AU44" s="19">
        <v>1</v>
      </c>
      <c r="AV44" s="19">
        <v>1</v>
      </c>
      <c r="BB44" s="73"/>
      <c r="BY44" s="47"/>
      <c r="BZ44" s="48"/>
      <c r="CA44" s="48"/>
      <c r="CB44" s="48"/>
      <c r="CC44" s="48"/>
      <c r="CD44" s="49"/>
      <c r="CE44" s="19">
        <v>1</v>
      </c>
      <c r="CJ44" s="59">
        <f>CJ42*CJ43</f>
        <v>4.5</v>
      </c>
    </row>
    <row r="45" spans="3:88"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6">
        <v>1</v>
      </c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38">
        <v>1</v>
      </c>
      <c r="O45" s="17">
        <v>1</v>
      </c>
      <c r="P45" s="17">
        <v>1</v>
      </c>
      <c r="Q45" s="17">
        <v>1</v>
      </c>
      <c r="R45" s="17">
        <v>1</v>
      </c>
      <c r="S45" s="17">
        <v>1</v>
      </c>
      <c r="T45" s="17">
        <v>1</v>
      </c>
      <c r="U45" s="38">
        <v>1</v>
      </c>
      <c r="V45" s="17">
        <v>1</v>
      </c>
      <c r="W45" s="17">
        <v>1</v>
      </c>
      <c r="X45" s="17">
        <v>1</v>
      </c>
      <c r="Y45" s="17">
        <v>1</v>
      </c>
      <c r="Z45" s="17">
        <v>1</v>
      </c>
      <c r="AA45" s="17">
        <v>1</v>
      </c>
      <c r="AB45" s="17">
        <v>1</v>
      </c>
      <c r="AC45" s="17">
        <v>1</v>
      </c>
      <c r="AD45" s="17">
        <v>1</v>
      </c>
      <c r="AE45" s="17">
        <v>1</v>
      </c>
      <c r="AF45" s="17">
        <v>1</v>
      </c>
      <c r="AG45" s="17">
        <v>1</v>
      </c>
      <c r="AH45" s="17">
        <v>1</v>
      </c>
      <c r="AI45" s="17">
        <v>1</v>
      </c>
      <c r="AJ45" s="17">
        <v>1</v>
      </c>
      <c r="AK45" s="39">
        <v>1</v>
      </c>
      <c r="AL45" s="19">
        <v>1</v>
      </c>
      <c r="AM45" s="19">
        <v>1</v>
      </c>
      <c r="AN45" s="19">
        <v>1</v>
      </c>
      <c r="AO45" s="19">
        <v>1</v>
      </c>
      <c r="AP45" s="19">
        <v>1</v>
      </c>
      <c r="AQ45" s="19">
        <v>1</v>
      </c>
      <c r="AR45" s="19">
        <v>1</v>
      </c>
      <c r="AS45" s="19">
        <v>1</v>
      </c>
      <c r="AT45" s="19">
        <v>1</v>
      </c>
      <c r="AU45" s="19">
        <v>1</v>
      </c>
      <c r="BB45" s="73"/>
      <c r="BY45" s="50"/>
      <c r="BZ45" s="51"/>
      <c r="CA45" s="51"/>
      <c r="CB45" s="51"/>
      <c r="CC45" s="51"/>
      <c r="CD45" s="52"/>
      <c r="CE45" s="19">
        <v>1</v>
      </c>
      <c r="CJ45" s="59">
        <f>SUM(BM22:BT22)/10</f>
        <v>0.8</v>
      </c>
    </row>
    <row r="46" spans="3:88">
      <c r="C46" s="17">
        <v>1</v>
      </c>
      <c r="D46" s="17">
        <v>1</v>
      </c>
      <c r="H46" s="54"/>
      <c r="I46" s="54"/>
      <c r="J46" s="54"/>
      <c r="L46" s="64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4"/>
      <c r="AO46" s="74"/>
      <c r="AP46" s="74"/>
      <c r="AQ46" s="73"/>
      <c r="AR46" s="73"/>
      <c r="AS46" s="73"/>
      <c r="AT46" s="75"/>
      <c r="AU46" s="75">
        <v>1</v>
      </c>
      <c r="AV46" s="73"/>
      <c r="AW46" s="73"/>
      <c r="AX46" s="73"/>
      <c r="AY46" s="73"/>
      <c r="AZ46" s="73"/>
      <c r="BA46" s="73"/>
      <c r="BB46" s="73"/>
      <c r="BY46" s="24"/>
      <c r="BZ46" s="25"/>
      <c r="CA46" s="25"/>
      <c r="CB46" s="25"/>
      <c r="CC46" s="25"/>
      <c r="CD46" s="54"/>
      <c r="CE46" s="19">
        <v>1</v>
      </c>
      <c r="CJ46" s="59">
        <f>SUM(BT22:BT28)/10</f>
        <v>0.7</v>
      </c>
    </row>
    <row r="47" spans="3:88">
      <c r="C47" s="17">
        <v>1</v>
      </c>
      <c r="D47" s="17">
        <v>1</v>
      </c>
      <c r="AT47" s="25"/>
      <c r="AU47" s="40">
        <v>1</v>
      </c>
      <c r="BB47" s="73"/>
      <c r="BY47" s="26"/>
      <c r="BZ47" s="27"/>
      <c r="CA47" s="27"/>
      <c r="CB47" s="27"/>
      <c r="CC47" s="27"/>
      <c r="CD47" s="54"/>
      <c r="CE47" s="19">
        <v>1</v>
      </c>
      <c r="CJ47" s="59">
        <f>CJ45*CJ46</f>
        <v>0.55999999999999994</v>
      </c>
    </row>
    <row r="48" spans="3:88">
      <c r="C48" s="17">
        <v>1</v>
      </c>
      <c r="D48" s="17">
        <v>1</v>
      </c>
      <c r="AU48" s="17">
        <v>1</v>
      </c>
      <c r="BB48" s="73"/>
      <c r="BY48" s="26"/>
      <c r="BZ48" s="27"/>
      <c r="CA48" s="27"/>
      <c r="CB48" s="27"/>
      <c r="CC48" s="27"/>
      <c r="CD48" s="54"/>
      <c r="CE48" s="19">
        <v>1</v>
      </c>
      <c r="CJ48" s="60">
        <f>CJ44-CJ47</f>
        <v>3.94</v>
      </c>
    </row>
    <row r="49" spans="3:88">
      <c r="C49" s="17">
        <v>1</v>
      </c>
      <c r="D49" s="17">
        <v>1</v>
      </c>
      <c r="AU49" s="17">
        <v>1</v>
      </c>
      <c r="BB49" s="73"/>
      <c r="BY49" s="26"/>
      <c r="BZ49" s="27"/>
      <c r="CA49" s="27"/>
      <c r="CB49" s="27"/>
      <c r="CC49" s="27"/>
      <c r="CD49" s="54"/>
      <c r="CE49" s="19">
        <v>1</v>
      </c>
      <c r="CJ49" s="59" t="s">
        <v>66</v>
      </c>
    </row>
    <row r="50" spans="3:88">
      <c r="C50" s="17">
        <v>1</v>
      </c>
      <c r="D50" s="17">
        <v>1</v>
      </c>
      <c r="AU50" s="17">
        <v>1</v>
      </c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58"/>
      <c r="BY50" s="24"/>
      <c r="BZ50" s="25"/>
      <c r="CA50" s="25"/>
      <c r="CB50" s="25"/>
      <c r="CC50" s="25"/>
      <c r="CD50" s="54"/>
      <c r="CE50" s="19">
        <v>1</v>
      </c>
      <c r="CJ50" s="59">
        <f>SUM(E58:AT58)/10</f>
        <v>4.2</v>
      </c>
    </row>
    <row r="51" spans="3:88">
      <c r="C51" s="17">
        <v>1</v>
      </c>
      <c r="D51" s="17">
        <v>1</v>
      </c>
      <c r="L51" s="58"/>
      <c r="Y51" s="58"/>
      <c r="AL51" s="58"/>
      <c r="AT51" s="27"/>
      <c r="AU51" s="17">
        <v>1</v>
      </c>
      <c r="BY51" s="26"/>
      <c r="BZ51" s="27"/>
      <c r="CA51" s="27"/>
      <c r="CB51" s="27"/>
      <c r="CC51" s="27"/>
      <c r="CD51" s="28"/>
      <c r="CE51" s="19">
        <v>1</v>
      </c>
      <c r="CJ51" s="59">
        <f>SUM(D46:D57)/10</f>
        <v>1.2</v>
      </c>
    </row>
    <row r="52" spans="3:88">
      <c r="C52" s="17">
        <v>1</v>
      </c>
      <c r="D52" s="17">
        <v>1</v>
      </c>
      <c r="AT52" s="27"/>
      <c r="AU52" s="17">
        <v>1</v>
      </c>
      <c r="BY52" s="26"/>
      <c r="BZ52" s="27"/>
      <c r="CA52" s="27"/>
      <c r="CB52" s="27"/>
      <c r="CC52" s="27"/>
      <c r="CD52" s="28"/>
      <c r="CE52" s="19">
        <v>1</v>
      </c>
      <c r="CJ52" s="60">
        <f>CJ50*CJ51</f>
        <v>5.04</v>
      </c>
    </row>
    <row r="53" spans="3:88">
      <c r="C53" s="17">
        <v>1</v>
      </c>
      <c r="D53" s="17">
        <v>1</v>
      </c>
      <c r="AU53" s="17">
        <v>1</v>
      </c>
      <c r="BY53" s="26"/>
      <c r="BZ53" s="27"/>
      <c r="CA53" s="27"/>
      <c r="CB53" s="27"/>
      <c r="CC53" s="27"/>
      <c r="CD53" s="28"/>
      <c r="CE53" s="19">
        <v>1</v>
      </c>
    </row>
    <row r="54" spans="3:88">
      <c r="C54" s="17">
        <v>1</v>
      </c>
      <c r="D54" s="17">
        <v>1</v>
      </c>
      <c r="AT54" s="30"/>
      <c r="AU54" s="63">
        <v>1</v>
      </c>
      <c r="BX54" s="54"/>
      <c r="BY54" s="26"/>
      <c r="BZ54" s="27"/>
      <c r="CA54" s="27"/>
      <c r="CB54" s="27"/>
      <c r="CC54" s="27"/>
      <c r="CD54" s="28"/>
      <c r="CE54" s="19">
        <v>1</v>
      </c>
    </row>
    <row r="55" spans="3:88">
      <c r="C55" s="17">
        <v>1</v>
      </c>
      <c r="D55" s="17">
        <v>1</v>
      </c>
      <c r="AU55" s="19">
        <v>1</v>
      </c>
      <c r="BX55" s="54"/>
      <c r="BY55" s="26"/>
      <c r="BZ55" s="27"/>
      <c r="CA55" s="27"/>
      <c r="CB55" s="27"/>
      <c r="CC55" s="27"/>
      <c r="CD55" s="28"/>
      <c r="CE55" s="19">
        <v>1</v>
      </c>
    </row>
    <row r="56" spans="3:88">
      <c r="C56" s="17">
        <v>1</v>
      </c>
      <c r="D56" s="17">
        <v>1</v>
      </c>
      <c r="AU56" s="19">
        <v>1</v>
      </c>
      <c r="BH56" s="26"/>
      <c r="BQ56" s="41"/>
      <c r="BR56" s="42"/>
      <c r="BS56" s="42"/>
      <c r="BT56" s="42">
        <v>4</v>
      </c>
      <c r="BU56" s="42"/>
      <c r="BV56" s="42"/>
      <c r="BW56" s="44"/>
      <c r="BX56" s="54"/>
      <c r="BY56" s="27"/>
      <c r="BZ56" s="30"/>
      <c r="CA56" s="30"/>
      <c r="CB56" s="30"/>
      <c r="CC56" s="30"/>
      <c r="CD56" s="31"/>
      <c r="CE56" s="19">
        <v>1</v>
      </c>
    </row>
    <row r="57" spans="3:88">
      <c r="C57" s="17">
        <v>1</v>
      </c>
      <c r="D57" s="17">
        <v>1</v>
      </c>
      <c r="AU57" s="19">
        <v>1</v>
      </c>
      <c r="AV57" s="19">
        <v>1</v>
      </c>
      <c r="AW57" s="19">
        <v>1</v>
      </c>
      <c r="AX57" s="19">
        <v>1</v>
      </c>
      <c r="AY57" s="19">
        <v>1</v>
      </c>
      <c r="AZ57" s="19">
        <v>1</v>
      </c>
      <c r="BA57" s="19">
        <v>1</v>
      </c>
      <c r="BB57" s="19">
        <v>1</v>
      </c>
      <c r="BC57" s="19">
        <v>1</v>
      </c>
      <c r="BD57" s="19">
        <v>1</v>
      </c>
      <c r="BE57" s="19">
        <v>1</v>
      </c>
      <c r="BF57" s="19">
        <v>1</v>
      </c>
      <c r="BG57" s="19">
        <v>1</v>
      </c>
      <c r="BH57" s="38">
        <v>1</v>
      </c>
      <c r="BI57" s="17">
        <v>1</v>
      </c>
      <c r="BJ57" s="17">
        <v>1</v>
      </c>
      <c r="BK57" s="17">
        <v>1</v>
      </c>
      <c r="BL57" s="17">
        <v>1</v>
      </c>
      <c r="BM57" s="17">
        <v>1</v>
      </c>
      <c r="BN57" s="17">
        <v>1</v>
      </c>
      <c r="BO57" s="17">
        <v>1</v>
      </c>
      <c r="BP57" s="17">
        <v>1</v>
      </c>
      <c r="BQ57" s="17">
        <v>1</v>
      </c>
      <c r="BR57" s="17">
        <v>1</v>
      </c>
      <c r="BS57" s="17">
        <v>1</v>
      </c>
      <c r="BT57" s="17">
        <v>1</v>
      </c>
      <c r="BU57" s="17">
        <v>1</v>
      </c>
      <c r="BV57" s="17">
        <v>1</v>
      </c>
      <c r="BW57" s="17">
        <v>1</v>
      </c>
      <c r="BX57" s="62">
        <v>1</v>
      </c>
      <c r="BY57" s="61">
        <v>1</v>
      </c>
      <c r="BZ57" s="19">
        <v>1</v>
      </c>
      <c r="CA57" s="19">
        <v>1</v>
      </c>
      <c r="CB57" s="19">
        <v>1</v>
      </c>
      <c r="CC57" s="19">
        <v>1</v>
      </c>
      <c r="CD57" s="19">
        <v>1</v>
      </c>
      <c r="CE57" s="19">
        <v>1</v>
      </c>
    </row>
    <row r="58" spans="3:88"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>
        <v>1</v>
      </c>
      <c r="S58" s="17">
        <v>1</v>
      </c>
      <c r="T58" s="17">
        <v>1</v>
      </c>
      <c r="U58" s="17">
        <v>1</v>
      </c>
      <c r="V58" s="17">
        <v>1</v>
      </c>
      <c r="W58" s="17">
        <v>1</v>
      </c>
      <c r="X58" s="17">
        <v>1</v>
      </c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17">
        <v>1</v>
      </c>
      <c r="AE58" s="17">
        <v>1</v>
      </c>
      <c r="AF58" s="17">
        <v>1</v>
      </c>
      <c r="AG58" s="17">
        <v>1</v>
      </c>
      <c r="AH58" s="17">
        <v>1</v>
      </c>
      <c r="AI58" s="17">
        <v>1</v>
      </c>
      <c r="AJ58" s="17">
        <v>1</v>
      </c>
      <c r="AK58" s="17">
        <v>1</v>
      </c>
      <c r="AL58" s="17">
        <v>1</v>
      </c>
      <c r="AM58" s="17">
        <v>1</v>
      </c>
      <c r="AN58" s="17">
        <v>1</v>
      </c>
      <c r="AO58" s="17">
        <v>1</v>
      </c>
      <c r="AP58" s="17">
        <v>1</v>
      </c>
      <c r="AQ58" s="17">
        <v>1</v>
      </c>
      <c r="AR58" s="17">
        <v>1</v>
      </c>
      <c r="AS58" s="17">
        <v>1</v>
      </c>
      <c r="AT58" s="17">
        <v>1</v>
      </c>
    </row>
    <row r="59" spans="3:88"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17">
        <v>1</v>
      </c>
      <c r="P59" s="17">
        <v>1</v>
      </c>
      <c r="Q59" s="17">
        <v>1</v>
      </c>
      <c r="R59" s="17">
        <v>1</v>
      </c>
      <c r="S59" s="17">
        <v>1</v>
      </c>
      <c r="T59" s="17">
        <v>1</v>
      </c>
      <c r="U59" s="17">
        <v>1</v>
      </c>
      <c r="V59" s="17">
        <v>1</v>
      </c>
      <c r="W59" s="17">
        <v>1</v>
      </c>
      <c r="X59" s="17">
        <v>1</v>
      </c>
      <c r="Y59" s="17">
        <v>1</v>
      </c>
      <c r="Z59" s="17">
        <v>1</v>
      </c>
      <c r="AA59" s="17">
        <v>1</v>
      </c>
      <c r="AB59" s="17">
        <v>1</v>
      </c>
      <c r="AC59" s="17">
        <v>1</v>
      </c>
      <c r="AD59" s="17">
        <v>1</v>
      </c>
      <c r="AE59" s="17">
        <v>1</v>
      </c>
      <c r="AF59" s="17">
        <v>1</v>
      </c>
      <c r="AG59" s="17">
        <v>1</v>
      </c>
      <c r="AH59" s="17">
        <v>1</v>
      </c>
      <c r="AI59" s="17">
        <v>1</v>
      </c>
      <c r="AJ59" s="17">
        <v>1</v>
      </c>
      <c r="AK59" s="17">
        <v>1</v>
      </c>
      <c r="AL59" s="17">
        <v>1</v>
      </c>
      <c r="AM59" s="17">
        <v>1</v>
      </c>
      <c r="AN59" s="17">
        <v>1</v>
      </c>
      <c r="AO59" s="17">
        <v>1</v>
      </c>
      <c r="AP59" s="17">
        <v>1</v>
      </c>
      <c r="AQ59" s="17">
        <v>1</v>
      </c>
      <c r="AR59" s="17">
        <v>1</v>
      </c>
      <c r="AS59" s="17">
        <v>1</v>
      </c>
      <c r="AT59" s="17">
        <v>1</v>
      </c>
    </row>
    <row r="61" spans="3:88">
      <c r="BB61" s="16">
        <f>(23+35+8)*3+(43+29)*2</f>
        <v>342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CO62"/>
  <sheetViews>
    <sheetView tabSelected="1" zoomScale="90" zoomScaleNormal="90" workbookViewId="0">
      <selection activeCell="AW13" sqref="AW13"/>
    </sheetView>
  </sheetViews>
  <sheetFormatPr defaultColWidth="2.7109375" defaultRowHeight="11.25"/>
  <cols>
    <col min="1" max="2" width="2.7109375" style="16"/>
    <col min="3" max="3" width="2.85546875" style="16" bestFit="1" customWidth="1"/>
    <col min="4" max="58" width="2.7109375" style="16"/>
    <col min="59" max="59" width="4.42578125" style="16" bestFit="1" customWidth="1"/>
    <col min="60" max="87" width="2.7109375" style="16"/>
    <col min="88" max="88" width="15" style="59" bestFit="1" customWidth="1"/>
    <col min="89" max="89" width="3.5703125" style="16" bestFit="1" customWidth="1"/>
    <col min="90" max="90" width="2.140625" style="59" customWidth="1"/>
    <col min="91" max="91" width="16" style="16" bestFit="1" customWidth="1"/>
    <col min="92" max="93" width="4" style="91" bestFit="1" customWidth="1"/>
    <col min="94" max="16384" width="2.7109375" style="16"/>
  </cols>
  <sheetData>
    <row r="1" spans="3:93">
      <c r="CM1" s="53"/>
    </row>
    <row r="2" spans="3:93">
      <c r="BB2" s="53" t="s">
        <v>43</v>
      </c>
      <c r="BC2" s="53" t="s">
        <v>41</v>
      </c>
      <c r="BD2" s="53" t="s">
        <v>46</v>
      </c>
      <c r="BE2" s="53" t="s">
        <v>47</v>
      </c>
      <c r="CM2" s="53"/>
      <c r="CN2" s="90" t="s">
        <v>83</v>
      </c>
      <c r="CO2" s="90" t="s">
        <v>85</v>
      </c>
    </row>
    <row r="3" spans="3:93">
      <c r="C3" s="19">
        <v>1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v>1</v>
      </c>
      <c r="L3" s="19">
        <v>1</v>
      </c>
      <c r="M3" s="19">
        <v>1</v>
      </c>
      <c r="N3" s="19">
        <v>1</v>
      </c>
      <c r="O3" s="19">
        <v>1</v>
      </c>
      <c r="P3" s="19">
        <v>1</v>
      </c>
      <c r="Q3" s="19">
        <v>1</v>
      </c>
      <c r="R3" s="19">
        <v>1</v>
      </c>
      <c r="S3" s="19">
        <v>1</v>
      </c>
      <c r="T3" s="19">
        <v>1</v>
      </c>
      <c r="U3" s="19">
        <v>1</v>
      </c>
      <c r="V3" s="19">
        <v>1</v>
      </c>
      <c r="W3" s="19">
        <v>1</v>
      </c>
      <c r="X3" s="19">
        <v>1</v>
      </c>
      <c r="Y3" s="19">
        <v>1</v>
      </c>
      <c r="Z3" s="19">
        <v>1</v>
      </c>
      <c r="AA3" s="19">
        <v>1</v>
      </c>
      <c r="AB3" s="19">
        <v>1</v>
      </c>
      <c r="AC3" s="19">
        <v>1</v>
      </c>
      <c r="AD3" s="19">
        <v>1</v>
      </c>
      <c r="AE3" s="19">
        <v>1</v>
      </c>
      <c r="AF3" s="19">
        <v>1</v>
      </c>
      <c r="AG3" s="19">
        <v>1</v>
      </c>
      <c r="AH3" s="19">
        <v>1</v>
      </c>
      <c r="AI3" s="19">
        <v>1</v>
      </c>
      <c r="AJ3" s="19">
        <v>1</v>
      </c>
      <c r="AK3" s="19">
        <v>1</v>
      </c>
      <c r="AL3" s="19">
        <v>1</v>
      </c>
      <c r="AM3" s="19">
        <v>1</v>
      </c>
      <c r="AN3" s="19">
        <v>1</v>
      </c>
      <c r="AO3" s="19">
        <v>1</v>
      </c>
      <c r="AP3" s="19">
        <v>1</v>
      </c>
      <c r="AQ3" s="19">
        <v>1</v>
      </c>
      <c r="AR3" s="19">
        <v>1</v>
      </c>
      <c r="AS3" s="19">
        <v>1</v>
      </c>
      <c r="AT3" s="19">
        <v>1</v>
      </c>
      <c r="AU3" s="19">
        <v>1</v>
      </c>
      <c r="AV3" s="19">
        <v>1</v>
      </c>
      <c r="AW3" s="19">
        <v>1</v>
      </c>
      <c r="AX3" s="19">
        <v>1</v>
      </c>
      <c r="AY3" s="19">
        <v>1</v>
      </c>
      <c r="AZ3" s="18">
        <v>1</v>
      </c>
      <c r="BA3" s="18">
        <v>1</v>
      </c>
      <c r="BB3" s="18">
        <v>1</v>
      </c>
      <c r="BC3" s="18">
        <v>1</v>
      </c>
      <c r="BD3" s="18">
        <v>1</v>
      </c>
      <c r="BE3" s="18">
        <v>1</v>
      </c>
      <c r="BF3" s="18">
        <v>1</v>
      </c>
      <c r="BG3" s="18">
        <v>1</v>
      </c>
      <c r="BH3" s="35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9">
        <v>1</v>
      </c>
      <c r="CC3" s="19">
        <v>1</v>
      </c>
      <c r="CD3" s="19">
        <v>1</v>
      </c>
      <c r="CE3" s="19">
        <v>1</v>
      </c>
      <c r="CI3" s="16">
        <v>1</v>
      </c>
      <c r="CJ3" s="59" t="s">
        <v>48</v>
      </c>
      <c r="CM3" s="53" t="s">
        <v>76</v>
      </c>
      <c r="CN3" s="90"/>
      <c r="CO3" s="90">
        <v>2</v>
      </c>
    </row>
    <row r="4" spans="3:93">
      <c r="C4" s="19">
        <v>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54"/>
      <c r="X4" s="54"/>
      <c r="Y4" s="54"/>
      <c r="Z4" s="54"/>
      <c r="AA4" s="54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19">
        <v>1</v>
      </c>
      <c r="AZ4" s="26"/>
      <c r="BA4" s="69"/>
      <c r="BB4" s="70"/>
      <c r="BD4" s="71"/>
      <c r="BE4" s="72"/>
      <c r="BH4" s="28"/>
      <c r="BJ4" s="64"/>
      <c r="BL4" s="19">
        <v>1</v>
      </c>
      <c r="BM4" s="73"/>
      <c r="BN4" s="73"/>
      <c r="BO4" s="73"/>
      <c r="BP4" s="73"/>
      <c r="BQ4" s="73"/>
      <c r="BR4" s="73"/>
      <c r="BS4" s="73"/>
      <c r="BT4" s="76">
        <v>1</v>
      </c>
      <c r="BU4" s="77"/>
      <c r="BV4" s="77"/>
      <c r="BW4" s="77"/>
      <c r="BX4" s="77"/>
      <c r="BY4" s="77"/>
      <c r="BZ4" s="77"/>
      <c r="CA4" s="77"/>
      <c r="CB4" s="77"/>
      <c r="CC4" s="77"/>
      <c r="CD4" s="78"/>
      <c r="CE4" s="19">
        <v>1</v>
      </c>
      <c r="CI4" s="16">
        <v>2</v>
      </c>
      <c r="CJ4" s="59" t="s">
        <v>49</v>
      </c>
      <c r="CM4" s="53" t="s">
        <v>77</v>
      </c>
      <c r="CN4" s="90"/>
      <c r="CO4" s="90">
        <v>2</v>
      </c>
    </row>
    <row r="5" spans="3:93">
      <c r="C5" s="19">
        <v>1</v>
      </c>
      <c r="D5" s="73"/>
      <c r="AT5" s="73"/>
      <c r="AU5" s="19">
        <v>1</v>
      </c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19">
        <v>1</v>
      </c>
      <c r="BN5" s="20"/>
      <c r="BO5" s="32"/>
      <c r="BP5" s="32"/>
      <c r="BQ5" s="21"/>
      <c r="BT5" s="33">
        <v>1</v>
      </c>
      <c r="BU5" s="34"/>
      <c r="BV5" s="34"/>
      <c r="BW5" s="34"/>
      <c r="BX5" s="34"/>
      <c r="BY5" s="34"/>
      <c r="BZ5" s="34"/>
      <c r="CA5" s="34"/>
      <c r="CB5" s="34"/>
      <c r="CC5" s="34"/>
      <c r="CD5" s="79"/>
      <c r="CE5" s="19">
        <v>1</v>
      </c>
      <c r="CI5" s="16">
        <v>3</v>
      </c>
      <c r="CJ5" s="59" t="s">
        <v>50</v>
      </c>
      <c r="CM5" s="53" t="s">
        <v>86</v>
      </c>
      <c r="CN5" s="90">
        <v>3</v>
      </c>
    </row>
    <row r="6" spans="3:93">
      <c r="C6" s="19">
        <v>1</v>
      </c>
      <c r="D6" s="73"/>
      <c r="AT6" s="73"/>
      <c r="AU6" s="19">
        <v>1</v>
      </c>
      <c r="AV6" s="73"/>
      <c r="BK6" s="54"/>
      <c r="BL6" s="19">
        <v>1</v>
      </c>
      <c r="BM6" s="54"/>
      <c r="BN6" s="33"/>
      <c r="BO6" s="34"/>
      <c r="BP6" s="34"/>
      <c r="BQ6" s="35"/>
      <c r="BT6" s="33">
        <v>1</v>
      </c>
      <c r="BU6" s="34"/>
      <c r="BV6" s="34"/>
      <c r="BW6" s="34"/>
      <c r="BX6" s="34"/>
      <c r="BY6" s="34"/>
      <c r="BZ6" s="34"/>
      <c r="CA6" s="34"/>
      <c r="CB6" s="34"/>
      <c r="CC6" s="34"/>
      <c r="CD6" s="79"/>
      <c r="CE6" s="19">
        <v>1</v>
      </c>
      <c r="CI6" s="16">
        <v>4</v>
      </c>
      <c r="CJ6" s="59" t="s">
        <v>51</v>
      </c>
      <c r="CM6" s="53" t="s">
        <v>78</v>
      </c>
      <c r="CN6" s="90">
        <v>3</v>
      </c>
      <c r="CO6" s="90"/>
    </row>
    <row r="7" spans="3:93">
      <c r="C7" s="19">
        <v>1</v>
      </c>
      <c r="D7" s="73"/>
      <c r="AT7" s="73"/>
      <c r="AU7" s="19">
        <v>1</v>
      </c>
      <c r="AV7" s="73"/>
      <c r="BK7" s="54"/>
      <c r="BL7" s="19">
        <v>1</v>
      </c>
      <c r="BM7" s="54"/>
      <c r="BN7" s="33"/>
      <c r="BO7" s="34" t="s">
        <v>45</v>
      </c>
      <c r="BP7" s="34" t="s">
        <v>3</v>
      </c>
      <c r="BQ7" s="35" t="s">
        <v>40</v>
      </c>
      <c r="BT7" s="33">
        <v>1</v>
      </c>
      <c r="BU7" s="34"/>
      <c r="BV7" s="34" t="s">
        <v>43</v>
      </c>
      <c r="BW7" s="34" t="s">
        <v>40</v>
      </c>
      <c r="BX7" s="34" t="s">
        <v>44</v>
      </c>
      <c r="BY7" s="34" t="s">
        <v>44</v>
      </c>
      <c r="BZ7" s="34" t="s">
        <v>40</v>
      </c>
      <c r="CA7" s="34"/>
      <c r="CB7" s="34"/>
      <c r="CC7" s="34"/>
      <c r="CD7" s="79"/>
      <c r="CE7" s="19">
        <v>1</v>
      </c>
      <c r="CM7" s="53" t="s">
        <v>79</v>
      </c>
      <c r="CN7" s="90">
        <v>6.5</v>
      </c>
      <c r="CO7" s="90"/>
    </row>
    <row r="8" spans="3:93">
      <c r="C8" s="19">
        <v>1</v>
      </c>
      <c r="D8" s="73"/>
      <c r="AT8" s="73"/>
      <c r="AU8" s="19">
        <v>1</v>
      </c>
      <c r="AV8" s="73"/>
      <c r="BK8" s="54"/>
      <c r="BL8" s="19">
        <v>1</v>
      </c>
      <c r="BM8" s="54"/>
      <c r="BN8" s="33"/>
      <c r="BO8" s="34"/>
      <c r="BP8" s="34"/>
      <c r="BQ8" s="35"/>
      <c r="BT8" s="33">
        <v>1</v>
      </c>
      <c r="BU8" s="34"/>
      <c r="BV8" s="34"/>
      <c r="BW8" s="34"/>
      <c r="BX8" s="34"/>
      <c r="BY8" s="34"/>
      <c r="BZ8" s="34"/>
      <c r="CA8" s="34"/>
      <c r="CB8" s="34"/>
      <c r="CC8" s="34"/>
      <c r="CD8" s="79"/>
      <c r="CE8" s="19">
        <v>1</v>
      </c>
      <c r="CI8" s="54"/>
      <c r="CJ8" s="16" t="s">
        <v>59</v>
      </c>
      <c r="CK8" s="16">
        <v>56</v>
      </c>
      <c r="CM8" s="53" t="s">
        <v>80</v>
      </c>
      <c r="CN8" s="90">
        <v>2</v>
      </c>
      <c r="CO8" s="90"/>
    </row>
    <row r="9" spans="3:93">
      <c r="C9" s="19">
        <v>1</v>
      </c>
      <c r="D9" s="73"/>
      <c r="AT9" s="73"/>
      <c r="AU9" s="19">
        <v>1</v>
      </c>
      <c r="AV9" s="73"/>
      <c r="BK9" s="58"/>
      <c r="BL9" s="19">
        <v>1</v>
      </c>
      <c r="BN9" s="33"/>
      <c r="BO9" s="34"/>
      <c r="BP9" s="34"/>
      <c r="BQ9" s="35"/>
      <c r="BT9" s="33">
        <v>1</v>
      </c>
      <c r="BU9" s="34"/>
      <c r="BV9" s="34"/>
      <c r="BW9" s="34"/>
      <c r="BX9" s="34"/>
      <c r="BY9" s="34"/>
      <c r="BZ9" s="34"/>
      <c r="CA9" s="34"/>
      <c r="CB9" s="34"/>
      <c r="CC9" s="34"/>
      <c r="CD9" s="79"/>
      <c r="CE9" s="19">
        <v>1</v>
      </c>
      <c r="CI9" s="58"/>
      <c r="CJ9" s="16" t="s">
        <v>60</v>
      </c>
      <c r="CK9" s="16">
        <v>13</v>
      </c>
      <c r="CM9" s="53" t="s">
        <v>81</v>
      </c>
      <c r="CN9" s="90">
        <v>0.6</v>
      </c>
      <c r="CO9" s="90"/>
    </row>
    <row r="10" spans="3:93">
      <c r="C10" s="19">
        <v>1</v>
      </c>
      <c r="D10" s="73"/>
      <c r="AT10" s="73"/>
      <c r="AU10" s="19">
        <v>1</v>
      </c>
      <c r="AV10" s="73"/>
      <c r="BL10" s="19">
        <v>1</v>
      </c>
      <c r="BN10" s="22"/>
      <c r="BO10" s="36"/>
      <c r="BP10" s="36"/>
      <c r="BQ10" s="23"/>
      <c r="BT10" s="22">
        <v>1</v>
      </c>
      <c r="BU10" s="36">
        <v>1</v>
      </c>
      <c r="BV10" s="36">
        <v>1</v>
      </c>
      <c r="BW10" s="36">
        <v>1</v>
      </c>
      <c r="BX10" s="36">
        <v>1</v>
      </c>
      <c r="BY10" s="36">
        <v>1</v>
      </c>
      <c r="BZ10" s="36">
        <v>1</v>
      </c>
      <c r="CA10" s="36">
        <v>1</v>
      </c>
      <c r="CB10" s="36">
        <v>1</v>
      </c>
      <c r="CC10" s="36">
        <v>1</v>
      </c>
      <c r="CD10" s="80">
        <v>1</v>
      </c>
      <c r="CE10" s="19">
        <v>1</v>
      </c>
      <c r="CI10" s="64"/>
      <c r="CJ10" s="59" t="s">
        <v>67</v>
      </c>
      <c r="CK10" s="16">
        <v>5</v>
      </c>
      <c r="CM10" s="53" t="s">
        <v>82</v>
      </c>
      <c r="CN10" s="90">
        <v>2.5</v>
      </c>
      <c r="CO10" s="90"/>
    </row>
    <row r="11" spans="3:93">
      <c r="C11" s="19">
        <v>1</v>
      </c>
      <c r="D11" s="73"/>
      <c r="AT11" s="73"/>
      <c r="AU11" s="19">
        <v>1</v>
      </c>
      <c r="AV11" s="73"/>
      <c r="BL11" s="19">
        <v>1</v>
      </c>
      <c r="CD11" s="73"/>
      <c r="CE11" s="19">
        <v>1</v>
      </c>
      <c r="CI11" s="67"/>
      <c r="CJ11" s="59" t="s">
        <v>61</v>
      </c>
      <c r="CO11" s="90"/>
    </row>
    <row r="12" spans="3:93">
      <c r="C12" s="19">
        <v>1</v>
      </c>
      <c r="D12" s="73"/>
      <c r="AT12" s="73"/>
      <c r="AU12" s="19">
        <v>1</v>
      </c>
      <c r="AV12" s="73"/>
      <c r="BK12" s="64"/>
      <c r="BL12" s="19">
        <v>1</v>
      </c>
      <c r="CD12" s="73"/>
      <c r="CE12" s="19">
        <v>1</v>
      </c>
      <c r="CI12" s="68"/>
      <c r="CJ12" s="59" t="s">
        <v>57</v>
      </c>
    </row>
    <row r="13" spans="3:93">
      <c r="C13" s="19">
        <v>1</v>
      </c>
      <c r="D13" s="73"/>
      <c r="AT13" s="75"/>
      <c r="AU13" s="37">
        <v>1</v>
      </c>
      <c r="AV13" s="73"/>
      <c r="BL13" s="37">
        <v>1</v>
      </c>
      <c r="BM13" s="30"/>
      <c r="CB13" s="20"/>
      <c r="CC13" s="32"/>
      <c r="CD13" s="78"/>
      <c r="CE13" s="19">
        <v>1</v>
      </c>
    </row>
    <row r="14" spans="3:93">
      <c r="C14" s="19">
        <v>1</v>
      </c>
      <c r="D14" s="73"/>
      <c r="AU14" s="18">
        <v>1</v>
      </c>
      <c r="AV14" s="73"/>
      <c r="BD14" s="58"/>
      <c r="BL14" s="18">
        <v>1</v>
      </c>
      <c r="CB14" s="33"/>
      <c r="CC14" s="34"/>
      <c r="CD14" s="79"/>
      <c r="CE14" s="19">
        <v>1</v>
      </c>
    </row>
    <row r="15" spans="3:93">
      <c r="C15" s="19">
        <v>1</v>
      </c>
      <c r="D15" s="73"/>
      <c r="AU15" s="18">
        <v>1</v>
      </c>
      <c r="AV15" s="73"/>
      <c r="BL15" s="18">
        <v>1</v>
      </c>
      <c r="CB15" s="33"/>
      <c r="CC15" s="34">
        <v>3</v>
      </c>
      <c r="CD15" s="79"/>
      <c r="CE15" s="19">
        <v>1</v>
      </c>
    </row>
    <row r="16" spans="3:93">
      <c r="C16" s="19">
        <v>1</v>
      </c>
      <c r="D16" s="73"/>
      <c r="AU16" s="18">
        <v>1</v>
      </c>
      <c r="AV16" s="73"/>
      <c r="BL16" s="18">
        <v>1</v>
      </c>
      <c r="BU16" s="58"/>
      <c r="CB16" s="33"/>
      <c r="CC16" s="34"/>
      <c r="CD16" s="79"/>
      <c r="CE16" s="19">
        <v>1</v>
      </c>
    </row>
    <row r="17" spans="3:88">
      <c r="C17" s="19">
        <v>1</v>
      </c>
      <c r="D17" s="73"/>
      <c r="AU17" s="18">
        <v>1</v>
      </c>
      <c r="AV17" s="73"/>
      <c r="BL17" s="18">
        <v>1</v>
      </c>
      <c r="CB17" s="22"/>
      <c r="CC17" s="36"/>
      <c r="CD17" s="80"/>
      <c r="CE17" s="19">
        <v>1</v>
      </c>
    </row>
    <row r="18" spans="3:88">
      <c r="C18" s="19">
        <v>1</v>
      </c>
      <c r="D18" s="73"/>
      <c r="L18" s="55"/>
      <c r="AL18" s="55"/>
      <c r="AU18" s="18">
        <v>1</v>
      </c>
      <c r="AV18" s="73"/>
      <c r="BL18" s="18">
        <v>1</v>
      </c>
      <c r="CD18" s="73"/>
      <c r="CE18" s="19">
        <v>1</v>
      </c>
    </row>
    <row r="19" spans="3:88">
      <c r="C19" s="19">
        <v>1</v>
      </c>
      <c r="D19" s="73"/>
      <c r="L19" s="56"/>
      <c r="AL19" s="56"/>
      <c r="AU19" s="18">
        <v>1</v>
      </c>
      <c r="AV19" s="73"/>
      <c r="BL19" s="18">
        <v>1</v>
      </c>
      <c r="CD19" s="58"/>
      <c r="CE19" s="19">
        <v>1</v>
      </c>
    </row>
    <row r="20" spans="3:88">
      <c r="C20" s="19">
        <v>1</v>
      </c>
      <c r="D20" s="73"/>
      <c r="L20" s="58"/>
      <c r="AL20" s="58"/>
      <c r="AU20" s="18">
        <v>1</v>
      </c>
      <c r="AV20" s="73"/>
      <c r="BL20" s="36">
        <v>1</v>
      </c>
      <c r="BM20" s="30"/>
      <c r="CD20" s="73"/>
      <c r="CE20" s="19">
        <v>1</v>
      </c>
    </row>
    <row r="21" spans="3:88">
      <c r="C21" s="19">
        <v>1</v>
      </c>
      <c r="D21" s="73"/>
      <c r="L21" s="56"/>
      <c r="AL21" s="56"/>
      <c r="AU21" s="18">
        <v>1</v>
      </c>
      <c r="AV21" s="73"/>
      <c r="BL21" s="19">
        <v>1</v>
      </c>
      <c r="CD21" s="73"/>
      <c r="CE21" s="19">
        <v>1</v>
      </c>
    </row>
    <row r="22" spans="3:88">
      <c r="C22" s="19">
        <v>1</v>
      </c>
      <c r="D22" s="54"/>
      <c r="L22" s="56"/>
      <c r="AL22" s="56"/>
      <c r="AT22" s="30"/>
      <c r="AU22" s="36">
        <v>1</v>
      </c>
      <c r="AV22" s="73"/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1</v>
      </c>
      <c r="BS22" s="19">
        <v>1</v>
      </c>
      <c r="BT22" s="19">
        <v>1</v>
      </c>
      <c r="CD22" s="54"/>
      <c r="CE22" s="19">
        <v>1</v>
      </c>
    </row>
    <row r="23" spans="3:88">
      <c r="C23" s="19">
        <v>1</v>
      </c>
      <c r="D23" s="54"/>
      <c r="L23" s="56"/>
      <c r="AL23" s="56"/>
      <c r="AT23" s="73"/>
      <c r="AU23" s="19">
        <v>1</v>
      </c>
      <c r="AV23" s="73"/>
      <c r="AY23" s="64"/>
      <c r="BL23" s="19">
        <v>1</v>
      </c>
      <c r="BM23" s="18"/>
      <c r="BN23" s="18"/>
      <c r="BO23" s="18"/>
      <c r="BP23" s="18"/>
      <c r="BQ23" s="18"/>
      <c r="BR23" s="18"/>
      <c r="BS23" s="18"/>
      <c r="BT23" s="19">
        <v>1</v>
      </c>
      <c r="CD23" s="54"/>
      <c r="CE23" s="19">
        <v>1</v>
      </c>
    </row>
    <row r="24" spans="3:88">
      <c r="C24" s="19">
        <v>1</v>
      </c>
      <c r="D24" s="54"/>
      <c r="L24" s="58"/>
      <c r="Y24" s="58"/>
      <c r="AL24" s="58"/>
      <c r="AT24" s="73"/>
      <c r="AU24" s="19">
        <v>1</v>
      </c>
      <c r="AV24" s="73">
        <v>1</v>
      </c>
      <c r="AW24" s="19">
        <v>1</v>
      </c>
      <c r="AX24" s="19">
        <v>1</v>
      </c>
      <c r="AY24" s="19">
        <v>1</v>
      </c>
      <c r="AZ24" s="19">
        <v>1</v>
      </c>
      <c r="BA24" s="18">
        <v>1</v>
      </c>
      <c r="BB24" s="18">
        <v>1</v>
      </c>
      <c r="BC24" s="18">
        <v>1</v>
      </c>
      <c r="BD24" s="18">
        <v>1</v>
      </c>
      <c r="BE24" s="18">
        <v>1</v>
      </c>
      <c r="BF24" s="18">
        <v>1</v>
      </c>
      <c r="BG24" s="18">
        <v>1</v>
      </c>
      <c r="BH24" s="18">
        <v>1</v>
      </c>
      <c r="BI24" s="18">
        <v>1</v>
      </c>
      <c r="BJ24" s="19">
        <v>1</v>
      </c>
      <c r="BK24" s="19">
        <v>1</v>
      </c>
      <c r="BL24" s="19">
        <v>1</v>
      </c>
      <c r="BM24" s="18"/>
      <c r="BN24" s="18"/>
      <c r="BO24" s="18"/>
      <c r="BP24" s="18"/>
      <c r="BQ24" s="18"/>
      <c r="BR24" s="18"/>
      <c r="BS24" s="18"/>
      <c r="BT24" s="19">
        <v>1</v>
      </c>
      <c r="BX24" s="20"/>
      <c r="BY24" s="32"/>
      <c r="BZ24" s="21"/>
      <c r="CD24" s="54"/>
      <c r="CE24" s="19">
        <v>1</v>
      </c>
      <c r="CJ24" s="60">
        <f>CJ28+CJ36+CJ40+CJ48+CJ52*0.3</f>
        <v>36.532000000000004</v>
      </c>
    </row>
    <row r="25" spans="3:88">
      <c r="C25" s="19">
        <v>1</v>
      </c>
      <c r="D25" s="54"/>
      <c r="L25" s="56"/>
      <c r="AL25" s="56"/>
      <c r="AT25" s="81"/>
      <c r="AU25" s="19">
        <v>1</v>
      </c>
      <c r="AV25" s="73"/>
      <c r="BL25" s="19">
        <v>1</v>
      </c>
      <c r="BM25" s="18"/>
      <c r="BN25" s="18" t="s">
        <v>39</v>
      </c>
      <c r="BO25" s="18" t="s">
        <v>40</v>
      </c>
      <c r="BP25" s="18" t="s">
        <v>41</v>
      </c>
      <c r="BQ25" s="18" t="s">
        <v>42</v>
      </c>
      <c r="BR25" s="18" t="s">
        <v>40</v>
      </c>
      <c r="BS25" s="18"/>
      <c r="BT25" s="19">
        <v>1</v>
      </c>
      <c r="BX25" s="33"/>
      <c r="BY25" s="34">
        <v>2</v>
      </c>
      <c r="BZ25" s="35"/>
      <c r="CD25" s="73"/>
      <c r="CE25" s="19">
        <v>1</v>
      </c>
      <c r="CJ25" s="59" t="s">
        <v>62</v>
      </c>
    </row>
    <row r="26" spans="3:88">
      <c r="C26" s="19">
        <v>1</v>
      </c>
      <c r="D26" s="54"/>
      <c r="L26" s="56"/>
      <c r="AL26" s="56"/>
      <c r="AT26" s="73"/>
      <c r="AU26" s="19">
        <v>1</v>
      </c>
      <c r="AV26" s="73"/>
      <c r="BL26" s="19">
        <v>1</v>
      </c>
      <c r="BM26" s="18"/>
      <c r="BN26" s="18"/>
      <c r="BO26" s="18"/>
      <c r="BP26" s="18"/>
      <c r="BQ26" s="18"/>
      <c r="BR26" s="18"/>
      <c r="BS26" s="18"/>
      <c r="BT26" s="19">
        <v>1</v>
      </c>
      <c r="BX26" s="33"/>
      <c r="BY26" s="34"/>
      <c r="BZ26" s="35"/>
      <c r="CB26" s="20">
        <v>1</v>
      </c>
      <c r="CC26" s="21"/>
      <c r="CD26" s="73"/>
      <c r="CE26" s="19">
        <v>1</v>
      </c>
      <c r="CJ26" s="59">
        <f>SUM(C4:C44)/10</f>
        <v>4.0999999999999996</v>
      </c>
    </row>
    <row r="27" spans="3:88">
      <c r="C27" s="19">
        <v>1</v>
      </c>
      <c r="L27" s="56"/>
      <c r="AL27" s="56"/>
      <c r="AT27" s="73"/>
      <c r="AU27" s="19">
        <v>1</v>
      </c>
      <c r="AV27" s="73"/>
      <c r="BL27" s="19">
        <v>1</v>
      </c>
      <c r="BM27" s="18"/>
      <c r="BN27" s="18"/>
      <c r="BO27" s="18"/>
      <c r="BP27" s="18"/>
      <c r="BQ27" s="18"/>
      <c r="BR27" s="18"/>
      <c r="BS27" s="18"/>
      <c r="BT27" s="19">
        <v>1</v>
      </c>
      <c r="BX27" s="22"/>
      <c r="BY27" s="36"/>
      <c r="BZ27" s="23"/>
      <c r="CB27" s="22"/>
      <c r="CC27" s="23"/>
      <c r="CD27" s="73"/>
      <c r="CE27" s="19">
        <v>1</v>
      </c>
      <c r="CJ27" s="59">
        <f>SUM(D3:AT3)/10</f>
        <v>4.3</v>
      </c>
    </row>
    <row r="28" spans="3:88">
      <c r="C28" s="19">
        <v>1</v>
      </c>
      <c r="L28" s="58"/>
      <c r="AL28" s="58"/>
      <c r="AT28" s="73"/>
      <c r="AU28" s="19">
        <v>1</v>
      </c>
      <c r="AV28" s="73"/>
      <c r="BL28" s="19">
        <v>1</v>
      </c>
      <c r="BM28" s="18"/>
      <c r="BN28" s="18"/>
      <c r="BO28" s="18"/>
      <c r="BP28" s="18"/>
      <c r="BQ28" s="18"/>
      <c r="BR28" s="18"/>
      <c r="BS28" s="18"/>
      <c r="BT28" s="19">
        <v>1</v>
      </c>
      <c r="CD28" s="73"/>
      <c r="CE28" s="19">
        <v>1</v>
      </c>
      <c r="CJ28" s="60">
        <f>CJ26*CJ27</f>
        <v>17.63</v>
      </c>
    </row>
    <row r="29" spans="3:88">
      <c r="C29" s="19">
        <v>1</v>
      </c>
      <c r="L29" s="56"/>
      <c r="AL29" s="56"/>
      <c r="AT29" s="73"/>
      <c r="AU29" s="19">
        <v>1</v>
      </c>
      <c r="AV29" s="73"/>
      <c r="BL29" s="19">
        <v>1</v>
      </c>
      <c r="BM29" s="19">
        <v>1</v>
      </c>
      <c r="BN29" s="19">
        <v>1</v>
      </c>
      <c r="BO29" s="19">
        <v>1</v>
      </c>
      <c r="BP29" s="19">
        <v>1</v>
      </c>
      <c r="BQ29" s="19">
        <v>1</v>
      </c>
      <c r="BR29" s="19">
        <v>1</v>
      </c>
      <c r="BS29" s="19">
        <v>1</v>
      </c>
      <c r="BT29" s="19">
        <v>1</v>
      </c>
      <c r="BU29" s="19">
        <v>1</v>
      </c>
      <c r="BV29" s="19">
        <v>1</v>
      </c>
      <c r="BW29" s="19">
        <v>1</v>
      </c>
      <c r="BX29" s="19">
        <v>1</v>
      </c>
      <c r="BY29" s="19">
        <v>1</v>
      </c>
      <c r="BZ29" s="19">
        <v>1</v>
      </c>
      <c r="CA29" s="19">
        <v>1</v>
      </c>
      <c r="CB29" s="19">
        <v>1</v>
      </c>
      <c r="CC29" s="19">
        <v>1</v>
      </c>
      <c r="CD29" s="73">
        <v>1</v>
      </c>
      <c r="CE29" s="19">
        <v>1</v>
      </c>
      <c r="CJ29" s="59" t="s">
        <v>63</v>
      </c>
    </row>
    <row r="30" spans="3:88">
      <c r="C30" s="19">
        <v>1</v>
      </c>
      <c r="L30" s="57"/>
      <c r="AL30" s="57"/>
      <c r="AT30" s="73"/>
      <c r="AU30" s="19">
        <v>1</v>
      </c>
      <c r="AV30" s="73"/>
      <c r="BR30" s="54"/>
      <c r="BS30" s="54"/>
      <c r="BT30" s="54"/>
      <c r="BU30" s="73"/>
      <c r="BV30" s="73"/>
      <c r="BW30" s="73"/>
      <c r="BX30" s="73"/>
      <c r="BY30" s="76"/>
      <c r="BZ30" s="77"/>
      <c r="CA30" s="77"/>
      <c r="CB30" s="77"/>
      <c r="CC30" s="77"/>
      <c r="CD30" s="78"/>
      <c r="CE30" s="19">
        <v>1</v>
      </c>
      <c r="CJ30" s="59">
        <f>SUM(AU25:AU56)/10</f>
        <v>3.2</v>
      </c>
    </row>
    <row r="31" spans="3:88">
      <c r="C31" s="19">
        <v>1</v>
      </c>
      <c r="AT31" s="73"/>
      <c r="AU31" s="19">
        <v>1</v>
      </c>
      <c r="AV31" s="73">
        <v>1</v>
      </c>
      <c r="BY31" s="33"/>
      <c r="BZ31" s="34"/>
      <c r="CA31" s="34"/>
      <c r="CB31" s="34"/>
      <c r="CC31" s="34"/>
      <c r="CD31" s="79"/>
      <c r="CE31" s="19">
        <v>1</v>
      </c>
      <c r="CJ31" s="59">
        <f>SUM(AV57:CD57)/10</f>
        <v>3.5</v>
      </c>
    </row>
    <row r="32" spans="3:88">
      <c r="C32" s="19">
        <v>1</v>
      </c>
      <c r="AT32" s="54"/>
      <c r="AU32" s="19">
        <v>1</v>
      </c>
      <c r="AV32" s="73">
        <v>1</v>
      </c>
      <c r="BY32" s="33" t="s">
        <v>3</v>
      </c>
      <c r="BZ32" s="34" t="s">
        <v>46</v>
      </c>
      <c r="CA32" s="34" t="s">
        <v>52</v>
      </c>
      <c r="CB32" s="34" t="s">
        <v>53</v>
      </c>
      <c r="CC32" s="34" t="s">
        <v>40</v>
      </c>
      <c r="CD32" s="79"/>
      <c r="CE32" s="19">
        <v>1</v>
      </c>
      <c r="CJ32" s="59">
        <f>CJ30*CJ31</f>
        <v>11.200000000000001</v>
      </c>
    </row>
    <row r="33" spans="3:88">
      <c r="C33" s="19">
        <v>1</v>
      </c>
      <c r="AT33" s="54"/>
      <c r="AU33" s="19">
        <v>1</v>
      </c>
      <c r="AV33" s="73">
        <v>1</v>
      </c>
      <c r="BY33" s="33"/>
      <c r="BZ33" s="34"/>
      <c r="CA33" s="34"/>
      <c r="CB33" s="34"/>
      <c r="CC33" s="34"/>
      <c r="CD33" s="79"/>
      <c r="CE33" s="19">
        <v>1</v>
      </c>
      <c r="CJ33" s="59">
        <f>SUM(BL25:BL29)/10</f>
        <v>0.5</v>
      </c>
    </row>
    <row r="34" spans="3:88">
      <c r="C34" s="19">
        <v>1</v>
      </c>
      <c r="AT34" s="54"/>
      <c r="AU34" s="19">
        <v>1</v>
      </c>
      <c r="AV34" s="73">
        <v>1</v>
      </c>
      <c r="BY34" s="33"/>
      <c r="BZ34" s="34"/>
      <c r="CA34" s="34"/>
      <c r="CB34" s="34"/>
      <c r="CC34" s="34"/>
      <c r="CD34" s="79"/>
      <c r="CE34" s="19">
        <v>1</v>
      </c>
      <c r="CJ34" s="59">
        <f>SUM(BL29:CD29)/10</f>
        <v>1.9</v>
      </c>
    </row>
    <row r="35" spans="3:88">
      <c r="C35" s="19">
        <v>1</v>
      </c>
      <c r="AT35" s="54"/>
      <c r="AU35" s="19">
        <v>1</v>
      </c>
      <c r="AV35" s="73">
        <v>1</v>
      </c>
      <c r="AW35" s="54"/>
      <c r="BY35" s="22"/>
      <c r="BZ35" s="36"/>
      <c r="CA35" s="36"/>
      <c r="CB35" s="36"/>
      <c r="CC35" s="36"/>
      <c r="CD35" s="80"/>
      <c r="CE35" s="19">
        <v>1</v>
      </c>
      <c r="CJ35" s="59">
        <f>CJ33*CJ34</f>
        <v>0.95</v>
      </c>
    </row>
    <row r="36" spans="3:88">
      <c r="C36" s="19">
        <v>1</v>
      </c>
      <c r="AT36" s="54"/>
      <c r="AU36" s="19">
        <v>1</v>
      </c>
      <c r="AV36" s="19">
        <v>1</v>
      </c>
      <c r="AW36" s="54"/>
      <c r="BY36" s="24"/>
      <c r="BZ36" s="25"/>
      <c r="CA36" s="25"/>
      <c r="CB36" s="25"/>
      <c r="CC36" s="25"/>
      <c r="CD36" s="74"/>
      <c r="CE36" s="19">
        <v>1</v>
      </c>
      <c r="CJ36" s="60">
        <f>CJ32-CJ35</f>
        <v>10.250000000000002</v>
      </c>
    </row>
    <row r="37" spans="3:88">
      <c r="C37" s="19">
        <v>1</v>
      </c>
      <c r="AT37" s="73"/>
      <c r="AU37" s="19">
        <v>1</v>
      </c>
      <c r="AV37" s="19">
        <v>1</v>
      </c>
      <c r="AW37" s="54"/>
      <c r="AX37" s="58"/>
      <c r="BY37" s="26"/>
      <c r="BZ37" s="27"/>
      <c r="CA37" s="27"/>
      <c r="CB37" s="27"/>
      <c r="CD37" s="74"/>
      <c r="CE37" s="19">
        <v>1</v>
      </c>
      <c r="CJ37" s="59" t="s">
        <v>64</v>
      </c>
    </row>
    <row r="38" spans="3:88">
      <c r="C38" s="65">
        <v>1</v>
      </c>
      <c r="AT38" s="73"/>
      <c r="AU38" s="19">
        <v>1</v>
      </c>
      <c r="AV38" s="19">
        <v>1</v>
      </c>
      <c r="AW38" s="54"/>
      <c r="BY38" s="26" t="s">
        <v>45</v>
      </c>
      <c r="BZ38" s="27" t="s">
        <v>42</v>
      </c>
      <c r="CA38" s="27" t="s">
        <v>46</v>
      </c>
      <c r="CB38" s="27" t="s">
        <v>54</v>
      </c>
      <c r="CD38" s="74"/>
      <c r="CE38" s="19">
        <v>1</v>
      </c>
      <c r="CJ38" s="59">
        <f>SUM(AV3:BK3)/10</f>
        <v>1.6</v>
      </c>
    </row>
    <row r="39" spans="3:88">
      <c r="C39" s="61">
        <v>1</v>
      </c>
      <c r="D39" s="27"/>
      <c r="E39" s="27"/>
      <c r="F39" s="27"/>
      <c r="G39" s="27"/>
      <c r="H39" s="27"/>
      <c r="AT39" s="73"/>
      <c r="AU39" s="19">
        <v>1</v>
      </c>
      <c r="AV39" s="19">
        <v>1</v>
      </c>
      <c r="AW39" s="54"/>
      <c r="BY39" s="29"/>
      <c r="BZ39" s="30"/>
      <c r="CA39" s="30"/>
      <c r="CB39" s="30"/>
      <c r="CD39" s="74"/>
      <c r="CE39" s="19">
        <v>1</v>
      </c>
      <c r="CJ39" s="59">
        <f>SUM(AU4:AU23)/10</f>
        <v>2</v>
      </c>
    </row>
    <row r="40" spans="3:88">
      <c r="C40" s="61">
        <v>1</v>
      </c>
      <c r="D40" s="27"/>
      <c r="E40" s="27"/>
      <c r="F40" s="27"/>
      <c r="G40" s="27"/>
      <c r="H40" s="27"/>
      <c r="AT40" s="73"/>
      <c r="AU40" s="19">
        <v>1</v>
      </c>
      <c r="AV40" s="19">
        <v>1</v>
      </c>
      <c r="BY40" s="45"/>
      <c r="BZ40" s="46"/>
      <c r="CA40" s="46"/>
      <c r="CB40" s="46"/>
      <c r="CC40" s="46"/>
      <c r="CD40" s="74"/>
      <c r="CE40" s="19">
        <v>1</v>
      </c>
      <c r="CJ40" s="60">
        <f>CJ38*CJ39</f>
        <v>3.2</v>
      </c>
    </row>
    <row r="41" spans="3:88">
      <c r="C41" s="61">
        <v>1</v>
      </c>
      <c r="D41" s="27"/>
      <c r="E41" s="27"/>
      <c r="F41" s="27"/>
      <c r="G41" s="27"/>
      <c r="H41" s="27"/>
      <c r="AT41" s="73"/>
      <c r="AU41" s="19">
        <v>1</v>
      </c>
      <c r="AV41" s="19">
        <v>1</v>
      </c>
      <c r="BK41" s="58"/>
      <c r="BY41" s="47"/>
      <c r="BZ41" s="48"/>
      <c r="CA41" s="48"/>
      <c r="CB41" s="48"/>
      <c r="CC41" s="48"/>
      <c r="CD41" s="79"/>
      <c r="CE41" s="19">
        <v>1</v>
      </c>
      <c r="CJ41" s="59" t="s">
        <v>65</v>
      </c>
    </row>
    <row r="42" spans="3:88">
      <c r="C42" s="61">
        <v>1</v>
      </c>
      <c r="D42" s="27"/>
      <c r="E42" s="27"/>
      <c r="F42" s="27"/>
      <c r="G42" s="27"/>
      <c r="H42" s="27"/>
      <c r="AK42" s="54"/>
      <c r="AT42" s="73"/>
      <c r="AU42" s="19">
        <v>1</v>
      </c>
      <c r="AV42" s="19">
        <v>1</v>
      </c>
      <c r="BY42" s="88" t="s">
        <v>70</v>
      </c>
      <c r="BZ42" s="89"/>
      <c r="CA42" s="89"/>
      <c r="CB42" s="89"/>
      <c r="CC42" s="89"/>
      <c r="CD42" s="79"/>
      <c r="CE42" s="19">
        <v>1</v>
      </c>
      <c r="CJ42" s="59">
        <f>SUM(BM3:CD3)/10</f>
        <v>1.8</v>
      </c>
    </row>
    <row r="43" spans="3:88">
      <c r="C43" s="61">
        <v>1</v>
      </c>
      <c r="D43" s="27"/>
      <c r="E43" s="27"/>
      <c r="F43" s="27"/>
      <c r="G43" s="27"/>
      <c r="H43" s="27"/>
      <c r="AK43" s="54"/>
      <c r="AM43" s="88" t="s">
        <v>84</v>
      </c>
      <c r="AN43" s="89"/>
      <c r="AO43" s="89"/>
      <c r="AP43" s="89"/>
      <c r="AQ43" s="89"/>
      <c r="AT43" s="73"/>
      <c r="AU43" s="19">
        <v>1</v>
      </c>
      <c r="AV43" s="19">
        <v>1</v>
      </c>
      <c r="BY43" s="88" t="s">
        <v>71</v>
      </c>
      <c r="BZ43" s="89"/>
      <c r="CA43" s="89"/>
      <c r="CB43" s="89"/>
      <c r="CC43" s="89"/>
      <c r="CD43" s="79"/>
      <c r="CE43" s="19">
        <v>1</v>
      </c>
      <c r="CJ43" s="59">
        <f>SUM(CE4:CE28)/10</f>
        <v>2.5</v>
      </c>
    </row>
    <row r="44" spans="3:88">
      <c r="C44" s="61">
        <v>1</v>
      </c>
      <c r="D44" s="27"/>
      <c r="E44" s="27"/>
      <c r="F44" s="27"/>
      <c r="G44" s="27"/>
      <c r="H44" s="27"/>
      <c r="I44" s="27"/>
      <c r="J44" s="54"/>
      <c r="K44" s="54"/>
      <c r="L44" s="73"/>
      <c r="M44" s="73"/>
      <c r="N44" s="82"/>
      <c r="O44" s="73"/>
      <c r="P44" s="73"/>
      <c r="Q44" s="73"/>
      <c r="R44" s="73"/>
      <c r="S44" s="73"/>
      <c r="T44" s="73"/>
      <c r="U44" s="82"/>
      <c r="V44" s="73"/>
      <c r="W44" s="73"/>
      <c r="X44" s="73"/>
      <c r="Y44" s="83"/>
      <c r="Z44" s="84"/>
      <c r="AA44" s="84"/>
      <c r="AB44" s="84"/>
      <c r="AC44" s="84">
        <v>4</v>
      </c>
      <c r="AD44" s="84"/>
      <c r="AE44" s="84"/>
      <c r="AF44" s="84"/>
      <c r="AG44" s="84"/>
      <c r="AH44" s="85"/>
      <c r="AI44" s="73"/>
      <c r="AJ44" s="73"/>
      <c r="AK44" s="54"/>
      <c r="AL44" s="73"/>
      <c r="AM44" s="73"/>
      <c r="AN44" s="73"/>
      <c r="AO44" s="73"/>
      <c r="AP44" s="54"/>
      <c r="AQ44" s="54"/>
      <c r="AR44" s="73"/>
      <c r="AS44" s="73"/>
      <c r="AT44" s="73"/>
      <c r="AU44" s="19">
        <v>1</v>
      </c>
      <c r="AV44" s="19">
        <v>1</v>
      </c>
      <c r="BY44" s="88" t="s">
        <v>72</v>
      </c>
      <c r="BZ44" s="89"/>
      <c r="CA44" s="89"/>
      <c r="CB44" s="89"/>
      <c r="CC44" s="89"/>
      <c r="CD44" s="79"/>
      <c r="CE44" s="19">
        <v>1</v>
      </c>
      <c r="CJ44" s="59">
        <f>CJ42*CJ43</f>
        <v>4.5</v>
      </c>
    </row>
    <row r="45" spans="3:88"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6">
        <v>1</v>
      </c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38">
        <v>1</v>
      </c>
      <c r="O45" s="17">
        <v>1</v>
      </c>
      <c r="P45" s="17">
        <v>1</v>
      </c>
      <c r="Q45" s="17">
        <v>1</v>
      </c>
      <c r="R45" s="17">
        <v>1</v>
      </c>
      <c r="S45" s="17">
        <v>1</v>
      </c>
      <c r="T45" s="17">
        <v>1</v>
      </c>
      <c r="U45" s="38">
        <v>1</v>
      </c>
      <c r="V45" s="17">
        <v>1</v>
      </c>
      <c r="W45" s="17">
        <v>1</v>
      </c>
      <c r="X45" s="17">
        <v>1</v>
      </c>
      <c r="Y45" s="17">
        <v>1</v>
      </c>
      <c r="Z45" s="17">
        <v>1</v>
      </c>
      <c r="AA45" s="17">
        <v>1</v>
      </c>
      <c r="AB45" s="17">
        <v>1</v>
      </c>
      <c r="AC45" s="17">
        <v>1</v>
      </c>
      <c r="AD45" s="17">
        <v>1</v>
      </c>
      <c r="AE45" s="17">
        <v>1</v>
      </c>
      <c r="AF45" s="17">
        <v>1</v>
      </c>
      <c r="AG45" s="17">
        <v>1</v>
      </c>
      <c r="AH45" s="17">
        <v>1</v>
      </c>
      <c r="AI45" s="17">
        <v>1</v>
      </c>
      <c r="AJ45" s="17">
        <v>1</v>
      </c>
      <c r="AK45" s="39">
        <v>1</v>
      </c>
      <c r="AL45" s="19">
        <v>1</v>
      </c>
      <c r="AM45" s="19">
        <v>1</v>
      </c>
      <c r="AN45" s="19">
        <v>1</v>
      </c>
      <c r="AO45" s="19">
        <v>1</v>
      </c>
      <c r="AP45" s="19">
        <v>1</v>
      </c>
      <c r="AQ45" s="19">
        <v>1</v>
      </c>
      <c r="AR45" s="19">
        <v>1</v>
      </c>
      <c r="AS45" s="19">
        <v>1</v>
      </c>
      <c r="AT45" s="19">
        <v>1</v>
      </c>
      <c r="AU45" s="19">
        <v>1</v>
      </c>
      <c r="BY45" s="50"/>
      <c r="BZ45" s="51"/>
      <c r="CA45" s="51"/>
      <c r="CB45" s="51"/>
      <c r="CC45" s="51"/>
      <c r="CD45" s="80"/>
      <c r="CE45" s="19">
        <v>1</v>
      </c>
      <c r="CJ45" s="59">
        <f>SUM(BM22:BT22)/10</f>
        <v>0.8</v>
      </c>
    </row>
    <row r="46" spans="3:88">
      <c r="C46" s="17">
        <v>1</v>
      </c>
      <c r="D46" s="17">
        <v>1</v>
      </c>
      <c r="H46" s="54"/>
      <c r="I46" s="54"/>
      <c r="J46" s="54"/>
      <c r="K46" s="73"/>
      <c r="L46" s="64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54"/>
      <c r="AO46" s="54"/>
      <c r="AP46" s="54"/>
      <c r="AQ46" s="73"/>
      <c r="AR46" s="73"/>
      <c r="AS46" s="73"/>
      <c r="AT46" s="75"/>
      <c r="AU46" s="37">
        <v>1</v>
      </c>
      <c r="BY46" s="24"/>
      <c r="BZ46" s="25"/>
      <c r="CA46" s="25"/>
      <c r="CB46" s="25"/>
      <c r="CC46" s="25"/>
      <c r="CD46" s="74"/>
      <c r="CE46" s="19">
        <v>1</v>
      </c>
      <c r="CJ46" s="59">
        <f>SUM(BT22:BT28)/10</f>
        <v>0.7</v>
      </c>
    </row>
    <row r="47" spans="3:88">
      <c r="C47" s="17">
        <v>1</v>
      </c>
      <c r="D47" s="17">
        <v>1</v>
      </c>
      <c r="AT47" s="25"/>
      <c r="AU47" s="40">
        <v>1</v>
      </c>
      <c r="BY47" s="26"/>
      <c r="BZ47" s="27"/>
      <c r="CA47" s="27"/>
      <c r="CB47" s="27"/>
      <c r="CC47" s="27"/>
      <c r="CD47" s="74"/>
      <c r="CE47" s="19">
        <v>1</v>
      </c>
      <c r="CJ47" s="59">
        <f>CJ45*CJ46</f>
        <v>0.55999999999999994</v>
      </c>
    </row>
    <row r="48" spans="3:88">
      <c r="C48" s="17">
        <v>1</v>
      </c>
      <c r="D48" s="17">
        <v>1</v>
      </c>
      <c r="AU48" s="17">
        <v>1</v>
      </c>
      <c r="BY48" s="26"/>
      <c r="BZ48" s="27"/>
      <c r="CA48" s="27"/>
      <c r="CB48" s="27"/>
      <c r="CC48" s="27"/>
      <c r="CD48" s="74"/>
      <c r="CE48" s="19">
        <v>1</v>
      </c>
      <c r="CJ48" s="60">
        <f>CJ44-CJ47</f>
        <v>3.94</v>
      </c>
    </row>
    <row r="49" spans="3:88">
      <c r="C49" s="17">
        <v>1</v>
      </c>
      <c r="D49" s="17">
        <v>1</v>
      </c>
      <c r="AU49" s="17">
        <v>1</v>
      </c>
      <c r="BY49" s="26"/>
      <c r="BZ49" s="27"/>
      <c r="CA49" s="27"/>
      <c r="CB49" s="27"/>
      <c r="CC49" s="27"/>
      <c r="CD49" s="74"/>
      <c r="CE49" s="19">
        <v>1</v>
      </c>
      <c r="CJ49" s="59" t="s">
        <v>66</v>
      </c>
    </row>
    <row r="50" spans="3:88">
      <c r="C50" s="17">
        <v>1</v>
      </c>
      <c r="D50" s="17">
        <v>1</v>
      </c>
      <c r="AU50" s="17">
        <v>1</v>
      </c>
      <c r="BT50" s="58"/>
      <c r="BY50" s="24"/>
      <c r="BZ50" s="25"/>
      <c r="CA50" s="25"/>
      <c r="CB50" s="25"/>
      <c r="CC50" s="25"/>
      <c r="CD50" s="74"/>
      <c r="CE50" s="19">
        <v>1</v>
      </c>
      <c r="CJ50" s="59">
        <f>SUM(E58:AT58)/10</f>
        <v>4.2</v>
      </c>
    </row>
    <row r="51" spans="3:88">
      <c r="C51" s="17">
        <v>1</v>
      </c>
      <c r="D51" s="17">
        <v>1</v>
      </c>
      <c r="L51" s="58"/>
      <c r="Y51" s="58"/>
      <c r="AL51" s="58"/>
      <c r="AT51" s="27"/>
      <c r="AU51" s="17">
        <v>1</v>
      </c>
      <c r="BY51" s="88" t="s">
        <v>75</v>
      </c>
      <c r="BZ51" s="89"/>
      <c r="CA51" s="89"/>
      <c r="CB51" s="89"/>
      <c r="CC51" s="89"/>
      <c r="CD51" s="79"/>
      <c r="CE51" s="19">
        <v>1</v>
      </c>
      <c r="CJ51" s="59">
        <f>SUM(D46:D57)/10</f>
        <v>1.2</v>
      </c>
    </row>
    <row r="52" spans="3:88">
      <c r="C52" s="17">
        <v>1</v>
      </c>
      <c r="D52" s="17">
        <v>1</v>
      </c>
      <c r="AT52" s="27"/>
      <c r="AU52" s="17">
        <v>1</v>
      </c>
      <c r="BY52" s="26"/>
      <c r="BZ52" s="27"/>
      <c r="CA52" s="27"/>
      <c r="CB52" s="27"/>
      <c r="CC52" s="27"/>
      <c r="CD52" s="79"/>
      <c r="CE52" s="19">
        <v>1</v>
      </c>
      <c r="CJ52" s="60">
        <f>CJ50*CJ51</f>
        <v>5.04</v>
      </c>
    </row>
    <row r="53" spans="3:88">
      <c r="C53" s="17">
        <v>1</v>
      </c>
      <c r="D53" s="17">
        <v>1</v>
      </c>
      <c r="AU53" s="17">
        <v>1</v>
      </c>
      <c r="BY53" s="26"/>
      <c r="BZ53" s="27"/>
      <c r="CA53" s="27"/>
      <c r="CB53" s="27"/>
      <c r="CC53" s="27"/>
      <c r="CD53" s="79"/>
      <c r="CE53" s="19">
        <v>1</v>
      </c>
    </row>
    <row r="54" spans="3:88">
      <c r="C54" s="17">
        <v>1</v>
      </c>
      <c r="D54" s="17">
        <v>1</v>
      </c>
      <c r="AT54" s="30"/>
      <c r="AU54" s="63">
        <v>1</v>
      </c>
      <c r="BX54" s="54"/>
      <c r="BY54" s="26"/>
      <c r="BZ54" s="27"/>
      <c r="CA54" s="27"/>
      <c r="CB54" s="27"/>
      <c r="CC54" s="27"/>
      <c r="CD54" s="79"/>
      <c r="CE54" s="19">
        <v>1</v>
      </c>
    </row>
    <row r="55" spans="3:88">
      <c r="C55" s="17">
        <v>1</v>
      </c>
      <c r="D55" s="17">
        <v>1</v>
      </c>
      <c r="AU55" s="19">
        <v>1</v>
      </c>
      <c r="BX55" s="54"/>
      <c r="BY55" s="26"/>
      <c r="BZ55" s="27"/>
      <c r="CA55" s="27"/>
      <c r="CB55" s="27"/>
      <c r="CC55" s="27"/>
      <c r="CD55" s="79"/>
      <c r="CE55" s="19">
        <v>1</v>
      </c>
    </row>
    <row r="56" spans="3:88">
      <c r="C56" s="17">
        <v>1</v>
      </c>
      <c r="D56" s="17">
        <v>1</v>
      </c>
      <c r="AU56" s="19">
        <v>1</v>
      </c>
      <c r="BH56" s="26"/>
      <c r="BQ56" s="41"/>
      <c r="BR56" s="42"/>
      <c r="BS56" s="42"/>
      <c r="BT56" s="42">
        <v>4</v>
      </c>
      <c r="BU56" s="42"/>
      <c r="BV56" s="42"/>
      <c r="BW56" s="44"/>
      <c r="BX56" s="54"/>
      <c r="BY56" s="86"/>
      <c r="BZ56" s="75"/>
      <c r="CA56" s="75"/>
      <c r="CB56" s="75"/>
      <c r="CC56" s="75"/>
      <c r="CD56" s="80"/>
      <c r="CE56" s="19">
        <v>1</v>
      </c>
    </row>
    <row r="57" spans="3:88">
      <c r="C57" s="17">
        <v>1</v>
      </c>
      <c r="D57" s="17">
        <v>1</v>
      </c>
      <c r="AU57" s="19">
        <v>1</v>
      </c>
      <c r="AV57" s="19">
        <v>1</v>
      </c>
      <c r="AW57" s="19">
        <v>1</v>
      </c>
      <c r="AX57" s="19">
        <v>1</v>
      </c>
      <c r="AY57" s="19">
        <v>1</v>
      </c>
      <c r="AZ57" s="19">
        <v>1</v>
      </c>
      <c r="BA57" s="19">
        <v>1</v>
      </c>
      <c r="BB57" s="19">
        <v>1</v>
      </c>
      <c r="BC57" s="19">
        <v>1</v>
      </c>
      <c r="BD57" s="19">
        <v>1</v>
      </c>
      <c r="BE57" s="19">
        <v>1</v>
      </c>
      <c r="BF57" s="19">
        <v>1</v>
      </c>
      <c r="BG57" s="19">
        <v>1</v>
      </c>
      <c r="BH57" s="38">
        <v>1</v>
      </c>
      <c r="BI57" s="17">
        <v>1</v>
      </c>
      <c r="BJ57" s="17">
        <v>1</v>
      </c>
      <c r="BK57" s="17">
        <v>1</v>
      </c>
      <c r="BL57" s="17">
        <v>1</v>
      </c>
      <c r="BM57" s="17">
        <v>1</v>
      </c>
      <c r="BN57" s="17">
        <v>1</v>
      </c>
      <c r="BO57" s="17">
        <v>1</v>
      </c>
      <c r="BP57" s="17">
        <v>1</v>
      </c>
      <c r="BQ57" s="17">
        <v>1</v>
      </c>
      <c r="BR57" s="17">
        <v>1</v>
      </c>
      <c r="BS57" s="17">
        <v>1</v>
      </c>
      <c r="BT57" s="17">
        <v>1</v>
      </c>
      <c r="BU57" s="17">
        <v>1</v>
      </c>
      <c r="BV57" s="17">
        <v>1</v>
      </c>
      <c r="BW57" s="17">
        <v>1</v>
      </c>
      <c r="BX57" s="62">
        <v>1</v>
      </c>
      <c r="BY57" s="61">
        <v>1</v>
      </c>
      <c r="BZ57" s="19">
        <v>1</v>
      </c>
      <c r="CA57" s="19">
        <v>1</v>
      </c>
      <c r="CB57" s="19">
        <v>1</v>
      </c>
      <c r="CC57" s="19">
        <v>1</v>
      </c>
      <c r="CD57" s="19">
        <v>1</v>
      </c>
      <c r="CE57" s="19">
        <v>1</v>
      </c>
    </row>
    <row r="58" spans="3:88"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17">
        <v>1</v>
      </c>
      <c r="P58" s="17">
        <v>1</v>
      </c>
      <c r="Q58" s="17">
        <v>1</v>
      </c>
      <c r="R58" s="17">
        <v>1</v>
      </c>
      <c r="S58" s="17">
        <v>1</v>
      </c>
      <c r="T58" s="17">
        <v>1</v>
      </c>
      <c r="U58" s="17">
        <v>1</v>
      </c>
      <c r="V58" s="17">
        <v>1</v>
      </c>
      <c r="W58" s="17">
        <v>1</v>
      </c>
      <c r="X58" s="17">
        <v>1</v>
      </c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17">
        <v>1</v>
      </c>
      <c r="AE58" s="17">
        <v>1</v>
      </c>
      <c r="AF58" s="17">
        <v>1</v>
      </c>
      <c r="AG58" s="17">
        <v>1</v>
      </c>
      <c r="AH58" s="17">
        <v>1</v>
      </c>
      <c r="AI58" s="17">
        <v>1</v>
      </c>
      <c r="AJ58" s="17">
        <v>1</v>
      </c>
      <c r="AK58" s="17">
        <v>1</v>
      </c>
      <c r="AL58" s="17">
        <v>1</v>
      </c>
      <c r="AM58" s="17">
        <v>1</v>
      </c>
      <c r="AN58" s="17">
        <v>1</v>
      </c>
      <c r="AO58" s="17">
        <v>1</v>
      </c>
      <c r="AP58" s="17">
        <v>1</v>
      </c>
      <c r="AQ58" s="17">
        <v>1</v>
      </c>
      <c r="AR58" s="17">
        <v>1</v>
      </c>
      <c r="AS58" s="17">
        <v>1</v>
      </c>
      <c r="AT58" s="17">
        <v>1</v>
      </c>
    </row>
    <row r="59" spans="3:88"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17">
        <v>1</v>
      </c>
      <c r="P59" s="17">
        <v>1</v>
      </c>
      <c r="Q59" s="17">
        <v>1</v>
      </c>
      <c r="R59" s="17">
        <v>1</v>
      </c>
      <c r="S59" s="17">
        <v>1</v>
      </c>
      <c r="T59" s="17">
        <v>1</v>
      </c>
      <c r="U59" s="17">
        <v>1</v>
      </c>
      <c r="V59" s="17">
        <v>1</v>
      </c>
      <c r="W59" s="17">
        <v>1</v>
      </c>
      <c r="X59" s="17">
        <v>1</v>
      </c>
      <c r="Y59" s="17">
        <v>1</v>
      </c>
      <c r="Z59" s="17">
        <v>1</v>
      </c>
      <c r="AA59" s="17">
        <v>1</v>
      </c>
      <c r="AB59" s="17">
        <v>1</v>
      </c>
      <c r="AC59" s="17">
        <v>1</v>
      </c>
      <c r="AD59" s="17">
        <v>1</v>
      </c>
      <c r="AE59" s="17">
        <v>1</v>
      </c>
      <c r="AF59" s="17">
        <v>1</v>
      </c>
      <c r="AG59" s="17">
        <v>1</v>
      </c>
      <c r="AH59" s="17">
        <v>1</v>
      </c>
      <c r="AI59" s="17">
        <v>1</v>
      </c>
      <c r="AJ59" s="17">
        <v>1</v>
      </c>
      <c r="AK59" s="17">
        <v>1</v>
      </c>
      <c r="AL59" s="17">
        <v>1</v>
      </c>
      <c r="AM59" s="17">
        <v>1</v>
      </c>
      <c r="AN59" s="17">
        <v>1</v>
      </c>
      <c r="AO59" s="17">
        <v>1</v>
      </c>
      <c r="AP59" s="17">
        <v>1</v>
      </c>
      <c r="AQ59" s="17">
        <v>1</v>
      </c>
      <c r="AR59" s="17">
        <v>1</v>
      </c>
      <c r="AS59" s="17">
        <v>1</v>
      </c>
      <c r="AT59" s="17">
        <v>1</v>
      </c>
    </row>
    <row r="62" spans="3:88">
      <c r="BG62" s="16">
        <f>82+53+41+10+6+37+37+19+34+44</f>
        <v>363</v>
      </c>
    </row>
  </sheetData>
  <mergeCells count="5">
    <mergeCell ref="AM43:AQ43"/>
    <mergeCell ref="BY42:CC42"/>
    <mergeCell ref="BY43:CC43"/>
    <mergeCell ref="BY44:CC44"/>
    <mergeCell ref="BY51:CC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замеры</vt:lpstr>
      <vt:lpstr>план_электро</vt:lpstr>
      <vt:lpstr>план_электро_свет</vt:lpstr>
      <vt:lpstr>план_электро_розетки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</dc:creator>
  <cp:lastModifiedBy>Silver</cp:lastModifiedBy>
  <dcterms:created xsi:type="dcterms:W3CDTF">2018-04-12T19:29:39Z</dcterms:created>
  <dcterms:modified xsi:type="dcterms:W3CDTF">2018-04-21T07:16:54Z</dcterms:modified>
</cp:coreProperties>
</file>