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u000019\Documents\Office\plan\"/>
    </mc:Choice>
  </mc:AlternateContent>
  <bookViews>
    <workbookView xWindow="0" yWindow="0" windowWidth="24000" windowHeight="9210"/>
  </bookViews>
  <sheets>
    <sheet name="Смета" sheetId="1" r:id="rId1"/>
  </sheets>
  <calcPr calcId="171027"/>
</workbook>
</file>

<file path=xl/calcChain.xml><?xml version="1.0" encoding="utf-8"?>
<calcChain xmlns="http://schemas.openxmlformats.org/spreadsheetml/2006/main">
  <c r="D28" i="1" l="1"/>
  <c r="F53" i="1" l="1"/>
  <c r="F49" i="1" l="1"/>
  <c r="D33" i="1" l="1"/>
  <c r="D34" i="1"/>
  <c r="D26" i="1"/>
  <c r="D25" i="1"/>
  <c r="D24" i="1"/>
  <c r="D23" i="1"/>
  <c r="F74" i="1" l="1"/>
  <c r="F70" i="1"/>
  <c r="D22" i="1" l="1"/>
  <c r="D12" i="1" l="1"/>
  <c r="F18" i="1" l="1"/>
  <c r="F13" i="1" l="1"/>
  <c r="F64" i="1" l="1"/>
  <c r="F59" i="1" l="1"/>
  <c r="F42" i="1" l="1"/>
  <c r="F117" i="1" l="1"/>
  <c r="F88" i="1"/>
  <c r="F130" i="1"/>
  <c r="G133" i="1" s="1"/>
  <c r="F125" i="1"/>
  <c r="F29" i="1"/>
  <c r="G132" i="1" l="1"/>
  <c r="G134" i="1"/>
  <c r="F132" i="1"/>
  <c r="F133" i="1"/>
  <c r="G140" i="1" l="1"/>
  <c r="G141" i="1" s="1"/>
  <c r="G142" i="1" s="1"/>
  <c r="F134" i="1"/>
  <c r="F140" i="1" l="1"/>
  <c r="F141" i="1" s="1"/>
  <c r="F142" i="1" s="1"/>
</calcChain>
</file>

<file path=xl/sharedStrings.xml><?xml version="1.0" encoding="utf-8"?>
<sst xmlns="http://schemas.openxmlformats.org/spreadsheetml/2006/main" count="215" uniqueCount="115">
  <si>
    <t>Організація / Company</t>
  </si>
  <si>
    <t xml:space="preserve">Проект / Project </t>
  </si>
  <si>
    <t xml:space="preserve">редакция  </t>
  </si>
  <si>
    <t xml:space="preserve">дата </t>
  </si>
  <si>
    <t>№</t>
  </si>
  <si>
    <t xml:space="preserve">Назва </t>
  </si>
  <si>
    <t>Од. вим.</t>
  </si>
  <si>
    <r>
      <t>Об</t>
    </r>
    <r>
      <rPr>
        <b/>
        <sz val="10"/>
        <rFont val="Calibri"/>
        <family val="2"/>
        <charset val="204"/>
      </rPr>
      <t>'</t>
    </r>
    <r>
      <rPr>
        <b/>
        <sz val="11"/>
        <rFont val="Calibri"/>
        <family val="2"/>
        <charset val="204"/>
      </rPr>
      <t>є</t>
    </r>
    <r>
      <rPr>
        <b/>
        <sz val="10"/>
        <rFont val="Arial Cyr"/>
        <charset val="204"/>
      </rPr>
      <t>м</t>
    </r>
  </si>
  <si>
    <t xml:space="preserve">Ціна за од. </t>
  </si>
  <si>
    <t>Вартість</t>
  </si>
  <si>
    <t xml:space="preserve">Роботи </t>
  </si>
  <si>
    <t>м.п.</t>
  </si>
  <si>
    <t xml:space="preserve">Всього роботи </t>
  </si>
  <si>
    <t xml:space="preserve">Матеріали </t>
  </si>
  <si>
    <t>шт</t>
  </si>
  <si>
    <t xml:space="preserve">Всього матеріали </t>
  </si>
  <si>
    <t>к-кс</t>
  </si>
  <si>
    <t>м.кв.</t>
  </si>
  <si>
    <t>шт.</t>
  </si>
  <si>
    <t>Герметик акриловий SOUDAL білий 300 мл </t>
  </si>
  <si>
    <t>Монтаж силової розетки</t>
  </si>
  <si>
    <t>Монтаж розетки RJ-45</t>
  </si>
  <si>
    <t>Монтаж подовжувача</t>
  </si>
  <si>
    <t xml:space="preserve">Прокладання силового кабеля </t>
  </si>
  <si>
    <t>Прокладання UTP-кабеля</t>
  </si>
  <si>
    <t>Колодка Borsan із вимикачем із заземленням 4 гн.</t>
  </si>
  <si>
    <t>Вилка електрична Borsan із заземленням 250В 16А IP20</t>
  </si>
  <si>
    <t>Кабель силовий Одескабель ПВСн 3x1,5</t>
  </si>
  <si>
    <t>Кабель UTP Одескабель</t>
  </si>
  <si>
    <t>Навантажувально-развантажувальні роботи</t>
  </si>
  <si>
    <t>Мішки для будівельного мусору</t>
  </si>
  <si>
    <t>Всього роботи</t>
  </si>
  <si>
    <t>Всього матеріали</t>
  </si>
  <si>
    <t>Всього роботи та матеріали</t>
  </si>
  <si>
    <t>Розетка Schneider Electric Asfora, біла</t>
  </si>
  <si>
    <r>
      <t>Розетка комп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>ютерна RJ-45 Sch El Asfora, біла, одинарна</t>
    </r>
  </si>
  <si>
    <t>Всього без ПДВ</t>
  </si>
  <si>
    <t>ПДВ (20%)</t>
  </si>
  <si>
    <t>Загальна вартість з ПДВ</t>
  </si>
  <si>
    <t>Ремонт стін (штроби, отвори)</t>
  </si>
  <si>
    <t>Плівка будівельна 150мкн</t>
  </si>
  <si>
    <t>Шпаклівка MULTI-FINISH 20кг</t>
  </si>
  <si>
    <t>Монтаж кабельних каналів</t>
  </si>
  <si>
    <t>Кабель силовий Одескабель ВВГнг-LS 3x1,5</t>
  </si>
  <si>
    <t>Патч-корд UTP 3м</t>
  </si>
  <si>
    <t>Рамка 2-місна Schneider Electric Asfora, біла</t>
  </si>
  <si>
    <r>
      <t xml:space="preserve">BEKO, вул.Антоновича, 72, </t>
    </r>
    <r>
      <rPr>
        <b/>
        <sz val="11"/>
        <color theme="1"/>
        <rFont val="Calibri"/>
        <family val="2"/>
        <charset val="204"/>
        <scheme val="minor"/>
      </rPr>
      <t>2 поверх</t>
    </r>
  </si>
  <si>
    <t xml:space="preserve">Монтаж плінтуса </t>
  </si>
  <si>
    <t>Клей струмопровідний Forbo 523 EL</t>
  </si>
  <si>
    <t>Плінтус ПВХ білий 2,5м + кути</t>
  </si>
  <si>
    <t>Лінолеум антістатичний Tarkett</t>
  </si>
  <si>
    <t>Монтаж гіпсокартоних перегородок</t>
  </si>
  <si>
    <t>Монтаж звукоізоляції перегородок</t>
  </si>
  <si>
    <t>Шпаклювання Г/К пергородок</t>
  </si>
  <si>
    <t>Грунтування Г/К пергородок</t>
  </si>
  <si>
    <t>Фарбування Г/К пергородок</t>
  </si>
  <si>
    <t>Фарбування стін</t>
  </si>
  <si>
    <t>Гіпсокартон вогнестійкий Plato 2500х1200х12,5 мм</t>
  </si>
  <si>
    <t>Гіпсокартон стіновий KNAUF 12.5*3000*1200 ММ</t>
  </si>
  <si>
    <t>Профіль UW 100/3м 0,55 мм</t>
  </si>
  <si>
    <t>Профіль СW 100/3m 0,55 мм</t>
  </si>
  <si>
    <t xml:space="preserve">Кутник перфорований алюмінієвий 3м </t>
  </si>
  <si>
    <t>Мінеральна вата ISOVER SoundProtect 100 мм 7,135 кв.м</t>
  </si>
  <si>
    <t>уп.</t>
  </si>
  <si>
    <t>Шпаклівка KNAUF FUGENFULLER 25 кг</t>
  </si>
  <si>
    <t xml:space="preserve">Фарба Aura Luxpro 7 білий 10 л </t>
  </si>
  <si>
    <t>Ґрунтовка глибокопроникаюча Aura UniGrund Kraft 10 л</t>
  </si>
  <si>
    <t xml:space="preserve">Фарба Aura Mattlatex білий 10 л </t>
  </si>
  <si>
    <t>Фарбування бетонної стелі та труб ветниляції</t>
  </si>
  <si>
    <t>Ґрунтовка антикорозійна Antikor Kompozit світло-сірий мат 3,5 кг</t>
  </si>
  <si>
    <t>Грунтування стелі та труб ветниляції</t>
  </si>
  <si>
    <t>Монтаж доводчика</t>
  </si>
  <si>
    <t>Двері протипожежні ДМП ЕІ60-1-2100х900</t>
  </si>
  <si>
    <t xml:space="preserve">Доводчик Geze TS-2000 </t>
  </si>
  <si>
    <t>Монтаж протипожежних дверей (серверна)</t>
  </si>
  <si>
    <t>Монтаж патч-панелі на 24порта</t>
  </si>
  <si>
    <t>Демонтаж-монтаж светильників</t>
  </si>
  <si>
    <t>Монтаж лотка перфорованого</t>
  </si>
  <si>
    <t>Лоток перфорований металевий ДКС 200x50</t>
  </si>
  <si>
    <t xml:space="preserve">Кріплення до лотка </t>
  </si>
  <si>
    <t>Коробка для зовнішнього монтажу Schneider Electric ASFORA</t>
  </si>
  <si>
    <t>Коробка установча Schneider Electric 65x45</t>
  </si>
  <si>
    <t>Розетка комп'ютерна EMT 1xRJ 45 кат. 5E, накладна</t>
  </si>
  <si>
    <t>Рамка 3-місна Schneider Electric Asfora, біла</t>
  </si>
  <si>
    <t>Рамка 4-місна Schneider Electric Asfora, біла</t>
  </si>
  <si>
    <t>Заземлення серверної кімнати</t>
  </si>
  <si>
    <t>Провід Одескабель ПВ-1 6,0</t>
  </si>
  <si>
    <t>Кабель силовий Одескабель ВВГнг-LS 3x2,5</t>
  </si>
  <si>
    <t>Стрічка мідна для атистатичної підлоги 20м 12*0,1мм</t>
  </si>
  <si>
    <t>Мідна шина з ізоляторами 1м</t>
  </si>
  <si>
    <t>Світильник PANEL 36W 6400К LED-SH-600-20</t>
  </si>
  <si>
    <t>Демонтаж металопластикових перогородок зі склом</t>
  </si>
  <si>
    <t>Монтаж металопластикових перогородок зі склом</t>
  </si>
  <si>
    <t>Планування приміщення</t>
  </si>
  <si>
    <t>Монтаж-демонтаж захисної плівки</t>
  </si>
  <si>
    <t>Двостороння клейка стрічка Aviora ТК 50 мм х 10 м</t>
  </si>
  <si>
    <t>Металорукав 220 РЗЦ 14 мм 50 м</t>
  </si>
  <si>
    <t>Кабель-канал (короб) 40*25мм</t>
  </si>
  <si>
    <t>Лоток перфорований металевий ДКС 50x50</t>
  </si>
  <si>
    <t>Кришка на лоток перфорований з заземленням ДКС 50</t>
  </si>
  <si>
    <t xml:space="preserve">Патч-панель 24 ПОРТА UTP КАТ. 5Е 19" </t>
  </si>
  <si>
    <t>Металопластикова перегородка зі склом</t>
  </si>
  <si>
    <t>Вкладання лінолеума (серверна)</t>
  </si>
  <si>
    <t>Підлога/ Floor server room</t>
  </si>
  <si>
    <t>Стіни та перегородки/wall and separators</t>
  </si>
  <si>
    <t>Роботи /labor</t>
  </si>
  <si>
    <t>Матеріали /material</t>
  </si>
  <si>
    <t>Скляні перегородки/glass separator</t>
  </si>
  <si>
    <t>Стеля/ceiling</t>
  </si>
  <si>
    <t>Двері та вікна/door and window</t>
  </si>
  <si>
    <r>
      <t>Електрика, освітлення та комп</t>
    </r>
    <r>
      <rPr>
        <b/>
        <sz val="10"/>
        <rFont val="Calibri"/>
        <family val="2"/>
        <charset val="204"/>
      </rPr>
      <t>'</t>
    </r>
    <r>
      <rPr>
        <b/>
        <sz val="10"/>
        <rFont val="Arial Cyr"/>
        <charset val="204"/>
      </rPr>
      <t>ютерна мережа/Electric, light and computer network</t>
    </r>
  </si>
  <si>
    <t>Інші роботи/other</t>
  </si>
  <si>
    <t>Витратні матеріали</t>
  </si>
  <si>
    <t>Транспортні витрати</t>
  </si>
  <si>
    <t xml:space="preserve">Накладні витрати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</si>
</sst>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;[Red]0.00"/>
    <numFmt numFmtId="165" formatCode="#,##0.00_р_.;[Red]#,##0.00_р_."/>
    <numFmt numFmtId="166" formatCode="#,##0.00_р_."/>
    <numFmt numFmtId="167" formatCode="#,##0.00;[Red]#,##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2"/>
      <color rgb="FF000000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name val="Arial Cyr"/>
      <charset val="204"/>
    </font>
    <font>
      <sz val="11"/>
      <color theme="1"/>
      <name val="Calibri"/>
      <family val="2"/>
      <charset val="204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Border="1"/>
    <xf numFmtId="14" fontId="0" fillId="0" borderId="5" xfId="0" applyNumberForma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5" fillId="3" borderId="10" xfId="0" applyFont="1" applyFill="1" applyBorder="1"/>
    <xf numFmtId="0" fontId="5" fillId="3" borderId="11" xfId="0" applyFont="1" applyFill="1" applyBorder="1"/>
    <xf numFmtId="0" fontId="2" fillId="0" borderId="12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3" xfId="0" applyFont="1" applyBorder="1"/>
    <xf numFmtId="0" fontId="5" fillId="0" borderId="12" xfId="0" applyNumberFormat="1" applyFont="1" applyBorder="1" applyAlignment="1">
      <alignment horizontal="center"/>
    </xf>
    <xf numFmtId="164" fontId="5" fillId="0" borderId="1" xfId="0" applyNumberFormat="1" applyFont="1" applyBorder="1"/>
    <xf numFmtId="165" fontId="5" fillId="0" borderId="1" xfId="0" applyNumberFormat="1" applyFont="1" applyBorder="1"/>
    <xf numFmtId="165" fontId="5" fillId="0" borderId="13" xfId="0" applyNumberFormat="1" applyFont="1" applyBorder="1"/>
    <xf numFmtId="0" fontId="7" fillId="0" borderId="3" xfId="0" applyFont="1" applyBorder="1" applyAlignment="1">
      <alignment horizontal="right"/>
    </xf>
    <xf numFmtId="0" fontId="5" fillId="0" borderId="3" xfId="0" applyFont="1" applyBorder="1"/>
    <xf numFmtId="164" fontId="5" fillId="0" borderId="3" xfId="0" applyNumberFormat="1" applyFont="1" applyBorder="1"/>
    <xf numFmtId="165" fontId="5" fillId="0" borderId="3" xfId="0" applyNumberFormat="1" applyFont="1" applyBorder="1"/>
    <xf numFmtId="165" fontId="2" fillId="0" borderId="14" xfId="0" applyNumberFormat="1" applyFont="1" applyBorder="1"/>
    <xf numFmtId="0" fontId="1" fillId="0" borderId="0" xfId="0" applyFont="1"/>
    <xf numFmtId="0" fontId="5" fillId="0" borderId="15" xfId="0" applyFont="1" applyBorder="1"/>
    <xf numFmtId="0" fontId="7" fillId="0" borderId="16" xfId="0" applyFont="1" applyBorder="1" applyAlignment="1">
      <alignment horizontal="right"/>
    </xf>
    <xf numFmtId="0" fontId="5" fillId="0" borderId="16" xfId="0" applyFont="1" applyBorder="1"/>
    <xf numFmtId="164" fontId="5" fillId="0" borderId="16" xfId="0" applyNumberFormat="1" applyFont="1" applyBorder="1"/>
    <xf numFmtId="165" fontId="5" fillId="0" borderId="16" xfId="0" applyNumberFormat="1" applyFont="1" applyBorder="1"/>
    <xf numFmtId="165" fontId="2" fillId="0" borderId="17" xfId="0" applyNumberFormat="1" applyFont="1" applyBorder="1"/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/>
    <xf numFmtId="2" fontId="0" fillId="0" borderId="1" xfId="0" applyNumberFormat="1" applyBorder="1"/>
    <xf numFmtId="166" fontId="0" fillId="0" borderId="1" xfId="0" applyNumberFormat="1" applyBorder="1"/>
    <xf numFmtId="166" fontId="0" fillId="0" borderId="13" xfId="0" applyNumberFormat="1" applyBorder="1"/>
    <xf numFmtId="167" fontId="0" fillId="0" borderId="0" xfId="0" applyNumberFormat="1"/>
    <xf numFmtId="0" fontId="0" fillId="0" borderId="12" xfId="0" applyBorder="1" applyAlignment="1">
      <alignment horizontal="center"/>
    </xf>
    <xf numFmtId="165" fontId="5" fillId="0" borderId="1" xfId="0" applyNumberFormat="1" applyFont="1" applyFill="1" applyBorder="1"/>
    <xf numFmtId="165" fontId="5" fillId="0" borderId="14" xfId="0" applyNumberFormat="1" applyFont="1" applyFill="1" applyBorder="1"/>
    <xf numFmtId="0" fontId="5" fillId="0" borderId="0" xfId="0" applyFont="1" applyBorder="1"/>
    <xf numFmtId="0" fontId="7" fillId="0" borderId="0" xfId="0" applyFont="1" applyBorder="1" applyAlignment="1">
      <alignment horizontal="right"/>
    </xf>
    <xf numFmtId="164" fontId="5" fillId="0" borderId="0" xfId="0" applyNumberFormat="1" applyFont="1" applyBorder="1"/>
    <xf numFmtId="165" fontId="5" fillId="0" borderId="0" xfId="0" applyNumberFormat="1" applyFont="1" applyBorder="1"/>
    <xf numFmtId="165" fontId="2" fillId="0" borderId="0" xfId="0" applyNumberFormat="1" applyFont="1" applyBorder="1"/>
    <xf numFmtId="165" fontId="0" fillId="0" borderId="0" xfId="0" applyNumberFormat="1"/>
    <xf numFmtId="167" fontId="1" fillId="0" borderId="0" xfId="0" applyNumberFormat="1" applyFont="1"/>
    <xf numFmtId="0" fontId="8" fillId="0" borderId="0" xfId="0" applyFont="1"/>
    <xf numFmtId="0" fontId="9" fillId="0" borderId="0" xfId="1" applyAlignment="1" applyProtection="1"/>
    <xf numFmtId="0" fontId="5" fillId="0" borderId="18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167" fontId="10" fillId="0" borderId="0" xfId="0" applyNumberFormat="1" applyFont="1"/>
    <xf numFmtId="0" fontId="0" fillId="0" borderId="19" xfId="0" applyBorder="1"/>
    <xf numFmtId="0" fontId="10" fillId="0" borderId="20" xfId="0" applyFont="1" applyBorder="1" applyAlignment="1">
      <alignment horizontal="right"/>
    </xf>
    <xf numFmtId="0" fontId="0" fillId="0" borderId="20" xfId="0" applyBorder="1"/>
    <xf numFmtId="167" fontId="10" fillId="0" borderId="21" xfId="0" applyNumberFormat="1" applyFont="1" applyBorder="1"/>
    <xf numFmtId="0" fontId="10" fillId="0" borderId="1" xfId="0" applyFont="1" applyFill="1" applyBorder="1" applyAlignment="1">
      <alignment horizontal="right"/>
    </xf>
    <xf numFmtId="0" fontId="10" fillId="0" borderId="1" xfId="0" applyFont="1" applyBorder="1"/>
    <xf numFmtId="165" fontId="11" fillId="0" borderId="1" xfId="0" applyNumberFormat="1" applyFont="1" applyBorder="1"/>
    <xf numFmtId="0" fontId="10" fillId="0" borderId="1" xfId="0" applyFont="1" applyBorder="1" applyAlignment="1">
      <alignment horizontal="right"/>
    </xf>
    <xf numFmtId="0" fontId="0" fillId="0" borderId="22" xfId="0" applyBorder="1"/>
    <xf numFmtId="164" fontId="5" fillId="0" borderId="22" xfId="0" applyNumberFormat="1" applyFont="1" applyBorder="1"/>
    <xf numFmtId="165" fontId="5" fillId="0" borderId="22" xfId="0" applyNumberFormat="1" applyFont="1" applyFill="1" applyBorder="1"/>
    <xf numFmtId="165" fontId="5" fillId="0" borderId="23" xfId="0" applyNumberFormat="1" applyFont="1" applyFill="1" applyBorder="1"/>
    <xf numFmtId="0" fontId="0" fillId="0" borderId="1" xfId="0" applyFill="1" applyBorder="1"/>
    <xf numFmtId="165" fontId="5" fillId="0" borderId="13" xfId="0" applyNumberFormat="1" applyFont="1" applyFill="1" applyBorder="1"/>
    <xf numFmtId="0" fontId="0" fillId="4" borderId="19" xfId="0" applyFont="1" applyFill="1" applyBorder="1"/>
    <xf numFmtId="0" fontId="10" fillId="4" borderId="20" xfId="0" applyFont="1" applyFill="1" applyBorder="1" applyAlignment="1">
      <alignment horizontal="right"/>
    </xf>
    <xf numFmtId="0" fontId="0" fillId="4" borderId="20" xfId="0" applyFont="1" applyFill="1" applyBorder="1"/>
    <xf numFmtId="165" fontId="13" fillId="4" borderId="21" xfId="0" applyNumberFormat="1" applyFont="1" applyFill="1" applyBorder="1"/>
    <xf numFmtId="0" fontId="0" fillId="0" borderId="0" xfId="0" applyFont="1"/>
    <xf numFmtId="165" fontId="13" fillId="0" borderId="0" xfId="0" applyNumberFormat="1" applyFont="1" applyBorder="1"/>
    <xf numFmtId="0" fontId="1" fillId="2" borderId="19" xfId="0" applyFont="1" applyFill="1" applyBorder="1"/>
    <xf numFmtId="0" fontId="10" fillId="2" borderId="20" xfId="0" applyFont="1" applyFill="1" applyBorder="1" applyAlignment="1">
      <alignment horizontal="right"/>
    </xf>
    <xf numFmtId="0" fontId="1" fillId="2" borderId="20" xfId="0" applyFont="1" applyFill="1" applyBorder="1"/>
    <xf numFmtId="165" fontId="13" fillId="2" borderId="21" xfId="0" applyNumberFormat="1" applyFont="1" applyFill="1" applyBorder="1"/>
    <xf numFmtId="2" fontId="0" fillId="0" borderId="0" xfId="0" applyNumberFormat="1"/>
    <xf numFmtId="0" fontId="5" fillId="0" borderId="20" xfId="0" applyFont="1" applyBorder="1"/>
    <xf numFmtId="0" fontId="7" fillId="0" borderId="20" xfId="0" applyFont="1" applyBorder="1" applyAlignment="1">
      <alignment horizontal="right"/>
    </xf>
    <xf numFmtId="164" fontId="5" fillId="0" borderId="20" xfId="0" applyNumberFormat="1" applyFont="1" applyBorder="1"/>
    <xf numFmtId="165" fontId="5" fillId="0" borderId="20" xfId="0" applyNumberFormat="1" applyFont="1" applyBorder="1"/>
    <xf numFmtId="165" fontId="2" fillId="0" borderId="20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7"/>
  <sheetViews>
    <sheetView tabSelected="1" workbookViewId="0">
      <selection activeCell="F6" sqref="F6"/>
    </sheetView>
  </sheetViews>
  <sheetFormatPr defaultRowHeight="15" x14ac:dyDescent="0.25"/>
  <cols>
    <col min="1" max="1" width="4.140625" customWidth="1"/>
    <col min="2" max="2" width="61.5703125" customWidth="1"/>
    <col min="3" max="3" width="8.42578125" customWidth="1"/>
    <col min="4" max="4" width="10.140625" customWidth="1"/>
    <col min="5" max="5" width="14.85546875" customWidth="1"/>
    <col min="6" max="6" width="17.5703125" customWidth="1"/>
    <col min="7" max="7" width="13.28515625" bestFit="1" customWidth="1"/>
    <col min="8" max="8" width="10.7109375" bestFit="1" customWidth="1"/>
    <col min="9" max="9" width="10" bestFit="1" customWidth="1"/>
  </cols>
  <sheetData>
    <row r="2" spans="1:6" x14ac:dyDescent="0.25">
      <c r="B2" s="1" t="s">
        <v>0</v>
      </c>
      <c r="C2" s="2"/>
      <c r="D2" s="3"/>
      <c r="E2" s="3"/>
      <c r="F2" s="4"/>
    </row>
    <row r="3" spans="1:6" x14ac:dyDescent="0.25">
      <c r="B3" s="1" t="s">
        <v>1</v>
      </c>
      <c r="C3" s="5" t="s">
        <v>46</v>
      </c>
      <c r="D3" s="6"/>
      <c r="E3" s="6"/>
      <c r="F3" s="7"/>
    </row>
    <row r="5" spans="1:6" x14ac:dyDescent="0.25">
      <c r="E5" s="1" t="s">
        <v>2</v>
      </c>
      <c r="F5" s="1"/>
    </row>
    <row r="6" spans="1:6" ht="15.75" thickBot="1" x14ac:dyDescent="0.3">
      <c r="E6" s="8" t="s">
        <v>3</v>
      </c>
      <c r="F6" s="9"/>
    </row>
    <row r="7" spans="1:6" ht="15.75" thickBot="1" x14ac:dyDescent="0.3">
      <c r="A7" s="10" t="s">
        <v>4</v>
      </c>
      <c r="B7" s="11" t="s">
        <v>5</v>
      </c>
      <c r="C7" s="11" t="s">
        <v>6</v>
      </c>
      <c r="D7" s="11" t="s">
        <v>7</v>
      </c>
      <c r="E7" s="11" t="s">
        <v>8</v>
      </c>
      <c r="F7" s="12" t="s">
        <v>9</v>
      </c>
    </row>
    <row r="8" spans="1:6" ht="15.75" thickBot="1" x14ac:dyDescent="0.3">
      <c r="A8" s="46"/>
      <c r="B8" s="47"/>
      <c r="C8" s="46"/>
      <c r="D8" s="48"/>
      <c r="E8" s="49"/>
      <c r="F8" s="50"/>
    </row>
    <row r="9" spans="1:6" x14ac:dyDescent="0.25">
      <c r="A9" s="13"/>
      <c r="B9" s="14" t="s">
        <v>103</v>
      </c>
      <c r="C9" s="15"/>
      <c r="D9" s="15"/>
      <c r="E9" s="15"/>
      <c r="F9" s="16"/>
    </row>
    <row r="10" spans="1:6" x14ac:dyDescent="0.25">
      <c r="A10" s="17"/>
      <c r="B10" s="18" t="s">
        <v>105</v>
      </c>
      <c r="C10" s="19"/>
      <c r="D10" s="19"/>
      <c r="E10" s="19"/>
      <c r="F10" s="20"/>
    </row>
    <row r="11" spans="1:6" x14ac:dyDescent="0.25">
      <c r="A11" s="21">
        <v>1</v>
      </c>
      <c r="B11" s="6" t="s">
        <v>102</v>
      </c>
      <c r="C11" s="1" t="s">
        <v>11</v>
      </c>
      <c r="D11" s="22">
        <v>6.5</v>
      </c>
      <c r="E11" s="23"/>
      <c r="F11" s="24"/>
    </row>
    <row r="12" spans="1:6" x14ac:dyDescent="0.25">
      <c r="A12" s="21">
        <v>2</v>
      </c>
      <c r="B12" s="6" t="s">
        <v>47</v>
      </c>
      <c r="C12" s="1" t="s">
        <v>11</v>
      </c>
      <c r="D12" s="22">
        <f>14.5+14.5</f>
        <v>29</v>
      </c>
      <c r="E12" s="23"/>
      <c r="F12" s="24"/>
    </row>
    <row r="13" spans="1:6" x14ac:dyDescent="0.25">
      <c r="A13" s="21"/>
      <c r="B13" s="25" t="s">
        <v>12</v>
      </c>
      <c r="C13" s="26"/>
      <c r="D13" s="27"/>
      <c r="E13" s="28"/>
      <c r="F13" s="29">
        <f>SUM(F11:F12)</f>
        <v>0</v>
      </c>
    </row>
    <row r="14" spans="1:6" x14ac:dyDescent="0.25">
      <c r="A14" s="21"/>
      <c r="B14" s="18" t="s">
        <v>106</v>
      </c>
      <c r="C14" s="19"/>
      <c r="D14" s="22"/>
      <c r="E14" s="23"/>
      <c r="F14" s="24"/>
    </row>
    <row r="15" spans="1:6" x14ac:dyDescent="0.25">
      <c r="A15" s="21">
        <v>1</v>
      </c>
      <c r="B15" s="6" t="s">
        <v>50</v>
      </c>
      <c r="C15" s="1" t="s">
        <v>17</v>
      </c>
      <c r="D15" s="22">
        <v>7</v>
      </c>
      <c r="E15" s="23"/>
      <c r="F15" s="24"/>
    </row>
    <row r="16" spans="1:6" x14ac:dyDescent="0.25">
      <c r="A16" s="21">
        <v>2</v>
      </c>
      <c r="B16" s="6" t="s">
        <v>48</v>
      </c>
      <c r="C16" s="1" t="s">
        <v>14</v>
      </c>
      <c r="D16" s="22">
        <v>1</v>
      </c>
      <c r="E16" s="23"/>
      <c r="F16" s="24"/>
    </row>
    <row r="17" spans="1:8" x14ac:dyDescent="0.25">
      <c r="A17" s="21">
        <v>3</v>
      </c>
      <c r="B17" s="6" t="s">
        <v>49</v>
      </c>
      <c r="C17" s="1" t="s">
        <v>14</v>
      </c>
      <c r="D17" s="22">
        <v>12</v>
      </c>
      <c r="E17" s="23"/>
      <c r="F17" s="24"/>
    </row>
    <row r="18" spans="1:8" ht="15.75" thickBot="1" x14ac:dyDescent="0.3">
      <c r="A18" s="31"/>
      <c r="B18" s="32" t="s">
        <v>15</v>
      </c>
      <c r="C18" s="33"/>
      <c r="D18" s="34"/>
      <c r="E18" s="35"/>
      <c r="F18" s="36">
        <f>SUM(F15:F17)</f>
        <v>0</v>
      </c>
    </row>
    <row r="19" spans="1:8" ht="15.75" thickBot="1" x14ac:dyDescent="0.3">
      <c r="A19" s="46"/>
      <c r="B19" s="47"/>
      <c r="C19" s="46"/>
      <c r="D19" s="48"/>
      <c r="E19" s="49"/>
      <c r="F19" s="50"/>
    </row>
    <row r="20" spans="1:8" x14ac:dyDescent="0.25">
      <c r="A20" s="13"/>
      <c r="B20" s="14" t="s">
        <v>104</v>
      </c>
      <c r="C20" s="15"/>
      <c r="D20" s="15"/>
      <c r="E20" s="15"/>
      <c r="F20" s="16"/>
    </row>
    <row r="21" spans="1:8" x14ac:dyDescent="0.25">
      <c r="A21" s="17"/>
      <c r="B21" s="18" t="s">
        <v>105</v>
      </c>
      <c r="C21" s="19"/>
      <c r="D21" s="19"/>
      <c r="E21" s="19"/>
      <c r="F21" s="20"/>
    </row>
    <row r="22" spans="1:8" x14ac:dyDescent="0.25">
      <c r="A22" s="37">
        <v>1</v>
      </c>
      <c r="B22" s="38" t="s">
        <v>51</v>
      </c>
      <c r="C22" s="1" t="s">
        <v>17</v>
      </c>
      <c r="D22" s="39">
        <f>36.5+13</f>
        <v>49.5</v>
      </c>
      <c r="E22" s="40"/>
      <c r="F22" s="41"/>
    </row>
    <row r="23" spans="1:8" x14ac:dyDescent="0.25">
      <c r="A23" s="37">
        <v>2</v>
      </c>
      <c r="B23" s="38" t="s">
        <v>52</v>
      </c>
      <c r="C23" s="1" t="s">
        <v>17</v>
      </c>
      <c r="D23" s="39">
        <f>36.5</f>
        <v>36.5</v>
      </c>
      <c r="E23" s="40"/>
      <c r="F23" s="41"/>
    </row>
    <row r="24" spans="1:8" x14ac:dyDescent="0.25">
      <c r="A24" s="37">
        <v>3</v>
      </c>
      <c r="B24" s="38" t="s">
        <v>53</v>
      </c>
      <c r="C24" s="1" t="s">
        <v>17</v>
      </c>
      <c r="D24" s="39">
        <f>49.5*2</f>
        <v>99</v>
      </c>
      <c r="E24" s="40"/>
      <c r="F24" s="41"/>
    </row>
    <row r="25" spans="1:8" x14ac:dyDescent="0.25">
      <c r="A25" s="37">
        <v>4</v>
      </c>
      <c r="B25" s="38" t="s">
        <v>54</v>
      </c>
      <c r="C25" s="1" t="s">
        <v>17</v>
      </c>
      <c r="D25" s="39">
        <f>49.5*2</f>
        <v>99</v>
      </c>
      <c r="E25" s="40"/>
      <c r="F25" s="41"/>
    </row>
    <row r="26" spans="1:8" x14ac:dyDescent="0.25">
      <c r="A26" s="37">
        <v>5</v>
      </c>
      <c r="B26" s="38" t="s">
        <v>55</v>
      </c>
      <c r="C26" s="1" t="s">
        <v>17</v>
      </c>
      <c r="D26" s="39">
        <f>49.5*2</f>
        <v>99</v>
      </c>
      <c r="E26" s="40"/>
      <c r="F26" s="41"/>
    </row>
    <row r="27" spans="1:8" x14ac:dyDescent="0.25">
      <c r="A27" s="37">
        <v>6</v>
      </c>
      <c r="B27" s="38" t="s">
        <v>39</v>
      </c>
      <c r="C27" s="1" t="s">
        <v>16</v>
      </c>
      <c r="D27" s="39">
        <v>1</v>
      </c>
      <c r="E27" s="40"/>
      <c r="F27" s="41"/>
    </row>
    <row r="28" spans="1:8" x14ac:dyDescent="0.25">
      <c r="A28" s="37">
        <v>7</v>
      </c>
      <c r="B28" s="38" t="s">
        <v>56</v>
      </c>
      <c r="C28" s="1" t="s">
        <v>11</v>
      </c>
      <c r="D28" s="39">
        <f>135*3+31</f>
        <v>436</v>
      </c>
      <c r="E28" s="40"/>
      <c r="F28" s="41"/>
      <c r="H28" s="82"/>
    </row>
    <row r="29" spans="1:8" x14ac:dyDescent="0.25">
      <c r="A29" s="21"/>
      <c r="B29" s="25" t="s">
        <v>12</v>
      </c>
      <c r="C29" s="26"/>
      <c r="D29" s="27"/>
      <c r="E29" s="28"/>
      <c r="F29" s="29">
        <f>SUM(F22:F28)</f>
        <v>0</v>
      </c>
      <c r="G29" s="30"/>
    </row>
    <row r="30" spans="1:8" x14ac:dyDescent="0.25">
      <c r="A30" s="21"/>
      <c r="B30" s="18" t="s">
        <v>106</v>
      </c>
      <c r="C30" s="19"/>
      <c r="D30" s="22"/>
      <c r="E30" s="23"/>
      <c r="F30" s="24"/>
      <c r="G30" s="42"/>
    </row>
    <row r="31" spans="1:8" x14ac:dyDescent="0.25">
      <c r="A31" s="43">
        <v>1</v>
      </c>
      <c r="B31" s="1" t="s">
        <v>57</v>
      </c>
      <c r="C31" s="1" t="s">
        <v>18</v>
      </c>
      <c r="D31" s="22">
        <v>12</v>
      </c>
      <c r="E31" s="23"/>
      <c r="F31" s="24"/>
      <c r="G31" s="42"/>
    </row>
    <row r="32" spans="1:8" x14ac:dyDescent="0.25">
      <c r="A32" s="43">
        <v>2</v>
      </c>
      <c r="B32" s="1" t="s">
        <v>58</v>
      </c>
      <c r="C32" s="1" t="s">
        <v>18</v>
      </c>
      <c r="D32" s="22">
        <v>11</v>
      </c>
      <c r="E32" s="23"/>
      <c r="F32" s="24"/>
      <c r="G32" s="42"/>
    </row>
    <row r="33" spans="1:7" x14ac:dyDescent="0.25">
      <c r="A33" s="43">
        <v>3</v>
      </c>
      <c r="B33" s="1" t="s">
        <v>59</v>
      </c>
      <c r="C33" s="1" t="s">
        <v>18</v>
      </c>
      <c r="D33" s="22">
        <f>7+6</f>
        <v>13</v>
      </c>
      <c r="E33" s="23"/>
      <c r="F33" s="24"/>
      <c r="G33" s="42"/>
    </row>
    <row r="34" spans="1:7" x14ac:dyDescent="0.25">
      <c r="A34" s="43">
        <v>4</v>
      </c>
      <c r="B34" s="1" t="s">
        <v>60</v>
      </c>
      <c r="C34" s="1" t="s">
        <v>18</v>
      </c>
      <c r="D34" s="22">
        <f>12+13</f>
        <v>25</v>
      </c>
      <c r="E34" s="23"/>
      <c r="F34" s="24"/>
      <c r="G34" s="42"/>
    </row>
    <row r="35" spans="1:7" x14ac:dyDescent="0.25">
      <c r="A35" s="43">
        <v>5</v>
      </c>
      <c r="B35" s="1" t="s">
        <v>61</v>
      </c>
      <c r="C35" s="1" t="s">
        <v>18</v>
      </c>
      <c r="D35" s="22">
        <v>3</v>
      </c>
      <c r="E35" s="23"/>
      <c r="F35" s="24"/>
      <c r="G35" s="42"/>
    </row>
    <row r="36" spans="1:7" x14ac:dyDescent="0.25">
      <c r="A36" s="43">
        <v>6</v>
      </c>
      <c r="B36" s="70" t="s">
        <v>62</v>
      </c>
      <c r="C36" s="1" t="s">
        <v>63</v>
      </c>
      <c r="D36" s="22">
        <v>7</v>
      </c>
      <c r="E36" s="44"/>
      <c r="F36" s="71"/>
    </row>
    <row r="37" spans="1:7" x14ac:dyDescent="0.25">
      <c r="A37" s="43">
        <v>7</v>
      </c>
      <c r="B37" s="6" t="s">
        <v>41</v>
      </c>
      <c r="C37" s="1" t="s">
        <v>14</v>
      </c>
      <c r="D37" s="22">
        <v>8</v>
      </c>
      <c r="E37" s="44"/>
      <c r="F37" s="45"/>
    </row>
    <row r="38" spans="1:7" x14ac:dyDescent="0.25">
      <c r="A38" s="43">
        <v>8</v>
      </c>
      <c r="B38" s="6" t="s">
        <v>64</v>
      </c>
      <c r="C38" s="1" t="s">
        <v>14</v>
      </c>
      <c r="D38" s="22">
        <v>2</v>
      </c>
      <c r="E38" s="44"/>
      <c r="F38" s="45"/>
    </row>
    <row r="39" spans="1:7" x14ac:dyDescent="0.25">
      <c r="A39" s="43">
        <v>9</v>
      </c>
      <c r="B39" s="1" t="s">
        <v>19</v>
      </c>
      <c r="C39" s="66" t="s">
        <v>14</v>
      </c>
      <c r="D39" s="67">
        <v>5</v>
      </c>
      <c r="E39" s="68"/>
      <c r="F39" s="69"/>
    </row>
    <row r="40" spans="1:7" x14ac:dyDescent="0.25">
      <c r="A40" s="43">
        <v>10</v>
      </c>
      <c r="B40" s="3" t="s">
        <v>66</v>
      </c>
      <c r="C40" s="66" t="s">
        <v>14</v>
      </c>
      <c r="D40" s="67">
        <v>2</v>
      </c>
      <c r="E40" s="68"/>
      <c r="F40" s="69"/>
    </row>
    <row r="41" spans="1:7" x14ac:dyDescent="0.25">
      <c r="A41" s="43">
        <v>11</v>
      </c>
      <c r="B41" s="6" t="s">
        <v>65</v>
      </c>
      <c r="C41" s="1" t="s">
        <v>14</v>
      </c>
      <c r="D41" s="22">
        <v>16</v>
      </c>
      <c r="E41" s="44"/>
      <c r="F41" s="45"/>
    </row>
    <row r="42" spans="1:7" ht="15.75" thickBot="1" x14ac:dyDescent="0.3">
      <c r="A42" s="31"/>
      <c r="B42" s="32" t="s">
        <v>15</v>
      </c>
      <c r="C42" s="33"/>
      <c r="D42" s="34"/>
      <c r="E42" s="35"/>
      <c r="F42" s="36">
        <f>SUM(F31:F41)</f>
        <v>0</v>
      </c>
    </row>
    <row r="43" spans="1:7" ht="15.75" thickBot="1" x14ac:dyDescent="0.3">
      <c r="A43" s="46"/>
      <c r="B43" s="47"/>
      <c r="C43" s="46"/>
      <c r="D43" s="48"/>
      <c r="E43" s="49"/>
      <c r="F43" s="50"/>
      <c r="G43" s="42"/>
    </row>
    <row r="44" spans="1:7" x14ac:dyDescent="0.25">
      <c r="A44" s="13"/>
      <c r="B44" s="14" t="s">
        <v>107</v>
      </c>
      <c r="C44" s="15"/>
      <c r="D44" s="15"/>
      <c r="E44" s="15"/>
      <c r="F44" s="16"/>
      <c r="G44" s="42"/>
    </row>
    <row r="45" spans="1:7" x14ac:dyDescent="0.25">
      <c r="A45" s="17"/>
      <c r="B45" s="18" t="s">
        <v>105</v>
      </c>
      <c r="C45" s="19"/>
      <c r="D45" s="19"/>
      <c r="E45" s="19"/>
      <c r="F45" s="20"/>
      <c r="G45" s="42"/>
    </row>
    <row r="46" spans="1:7" x14ac:dyDescent="0.25">
      <c r="A46" s="37">
        <v>1</v>
      </c>
      <c r="B46" s="38" t="s">
        <v>91</v>
      </c>
      <c r="C46" s="1" t="s">
        <v>17</v>
      </c>
      <c r="D46" s="39">
        <v>52</v>
      </c>
      <c r="E46" s="40"/>
      <c r="F46" s="41"/>
      <c r="G46" s="42"/>
    </row>
    <row r="47" spans="1:7" x14ac:dyDescent="0.25">
      <c r="A47" s="37">
        <v>1</v>
      </c>
      <c r="B47" s="38" t="s">
        <v>92</v>
      </c>
      <c r="C47" s="1" t="s">
        <v>17</v>
      </c>
      <c r="D47" s="39">
        <v>64</v>
      </c>
      <c r="E47" s="40"/>
      <c r="F47" s="41"/>
      <c r="G47" s="42"/>
    </row>
    <row r="48" spans="1:7" x14ac:dyDescent="0.25">
      <c r="A48" s="37">
        <v>2</v>
      </c>
      <c r="B48" s="1" t="s">
        <v>71</v>
      </c>
      <c r="C48" s="1" t="s">
        <v>18</v>
      </c>
      <c r="D48" s="22">
        <v>1</v>
      </c>
      <c r="E48" s="23"/>
      <c r="F48" s="24"/>
      <c r="G48" s="42"/>
    </row>
    <row r="49" spans="1:10" x14ac:dyDescent="0.25">
      <c r="A49" s="21"/>
      <c r="B49" s="25" t="s">
        <v>12</v>
      </c>
      <c r="C49" s="26"/>
      <c r="D49" s="27"/>
      <c r="E49" s="28"/>
      <c r="F49" s="29">
        <f>SUM(F46:F48)</f>
        <v>0</v>
      </c>
      <c r="G49" s="42"/>
    </row>
    <row r="50" spans="1:10" x14ac:dyDescent="0.25">
      <c r="A50" s="21"/>
      <c r="B50" s="18" t="s">
        <v>106</v>
      </c>
      <c r="C50" s="19"/>
      <c r="D50" s="22"/>
      <c r="E50" s="23"/>
      <c r="F50" s="24"/>
      <c r="G50" s="42"/>
    </row>
    <row r="51" spans="1:10" x14ac:dyDescent="0.25">
      <c r="A51" s="43">
        <v>1</v>
      </c>
      <c r="B51" s="1" t="s">
        <v>101</v>
      </c>
      <c r="C51" s="1" t="s">
        <v>17</v>
      </c>
      <c r="D51" s="22">
        <v>30</v>
      </c>
      <c r="E51" s="23"/>
      <c r="F51" s="24"/>
      <c r="G51" s="42"/>
    </row>
    <row r="52" spans="1:10" x14ac:dyDescent="0.25">
      <c r="A52" s="21">
        <v>2</v>
      </c>
      <c r="B52" s="6" t="s">
        <v>73</v>
      </c>
      <c r="C52" s="1" t="s">
        <v>14</v>
      </c>
      <c r="D52" s="22">
        <v>3</v>
      </c>
      <c r="E52" s="44"/>
      <c r="F52" s="45"/>
      <c r="G52" s="42"/>
    </row>
    <row r="53" spans="1:10" ht="15.75" thickBot="1" x14ac:dyDescent="0.3">
      <c r="A53" s="31"/>
      <c r="B53" s="32" t="s">
        <v>15</v>
      </c>
      <c r="C53" s="33"/>
      <c r="D53" s="34"/>
      <c r="E53" s="35"/>
      <c r="F53" s="36">
        <f>SUM(F51:F52)</f>
        <v>0</v>
      </c>
      <c r="G53" s="42"/>
    </row>
    <row r="54" spans="1:10" ht="15.75" thickBot="1" x14ac:dyDescent="0.3">
      <c r="A54" s="46"/>
      <c r="B54" s="47"/>
      <c r="C54" s="46"/>
      <c r="D54" s="48"/>
      <c r="E54" s="49"/>
      <c r="F54" s="50"/>
      <c r="G54" s="42"/>
    </row>
    <row r="55" spans="1:10" x14ac:dyDescent="0.25">
      <c r="A55" s="13"/>
      <c r="B55" s="14" t="s">
        <v>108</v>
      </c>
      <c r="C55" s="15"/>
      <c r="D55" s="15"/>
      <c r="E55" s="15"/>
      <c r="F55" s="16"/>
    </row>
    <row r="56" spans="1:10" x14ac:dyDescent="0.25">
      <c r="A56" s="17"/>
      <c r="B56" s="18" t="s">
        <v>105</v>
      </c>
      <c r="C56" s="19"/>
      <c r="D56" s="19"/>
      <c r="E56" s="19"/>
      <c r="F56" s="20"/>
    </row>
    <row r="57" spans="1:10" x14ac:dyDescent="0.25">
      <c r="A57" s="21">
        <v>1</v>
      </c>
      <c r="B57" s="2" t="s">
        <v>70</v>
      </c>
      <c r="C57" s="1" t="s">
        <v>17</v>
      </c>
      <c r="D57" s="22">
        <v>370</v>
      </c>
      <c r="E57" s="23"/>
      <c r="F57" s="24"/>
    </row>
    <row r="58" spans="1:10" x14ac:dyDescent="0.25">
      <c r="A58" s="21">
        <v>2</v>
      </c>
      <c r="B58" s="2" t="s">
        <v>68</v>
      </c>
      <c r="C58" s="1" t="s">
        <v>17</v>
      </c>
      <c r="D58" s="22">
        <v>370</v>
      </c>
      <c r="E58" s="23"/>
      <c r="F58" s="24"/>
    </row>
    <row r="59" spans="1:10" ht="15.75" x14ac:dyDescent="0.25">
      <c r="A59" s="21"/>
      <c r="B59" s="25" t="s">
        <v>12</v>
      </c>
      <c r="C59" s="26"/>
      <c r="D59" s="27"/>
      <c r="E59" s="28"/>
      <c r="F59" s="29">
        <f>SUM(F57:F58)</f>
        <v>0</v>
      </c>
      <c r="G59" s="52"/>
      <c r="J59" s="53"/>
    </row>
    <row r="60" spans="1:10" ht="15.75" x14ac:dyDescent="0.25">
      <c r="A60" s="21"/>
      <c r="B60" s="18" t="s">
        <v>106</v>
      </c>
      <c r="C60" s="19"/>
      <c r="D60" s="22"/>
      <c r="E60" s="23"/>
      <c r="F60" s="24"/>
      <c r="G60" s="42"/>
      <c r="J60" s="53"/>
    </row>
    <row r="61" spans="1:10" ht="15.75" x14ac:dyDescent="0.25">
      <c r="A61" s="21">
        <v>1</v>
      </c>
      <c r="B61" s="3" t="s">
        <v>66</v>
      </c>
      <c r="C61" s="66" t="s">
        <v>14</v>
      </c>
      <c r="D61" s="67">
        <v>4</v>
      </c>
      <c r="E61" s="68"/>
      <c r="F61" s="69"/>
      <c r="G61" s="42"/>
      <c r="J61" s="53"/>
    </row>
    <row r="62" spans="1:10" ht="15.75" x14ac:dyDescent="0.25">
      <c r="A62" s="21">
        <v>2</v>
      </c>
      <c r="B62" s="1" t="s">
        <v>69</v>
      </c>
      <c r="C62" s="66" t="s">
        <v>14</v>
      </c>
      <c r="D62" s="67">
        <v>4</v>
      </c>
      <c r="E62" s="68"/>
      <c r="F62" s="69"/>
      <c r="G62" s="42"/>
      <c r="J62" s="53"/>
    </row>
    <row r="63" spans="1:10" ht="15.75" x14ac:dyDescent="0.25">
      <c r="A63" s="21">
        <v>3</v>
      </c>
      <c r="B63" s="1" t="s">
        <v>67</v>
      </c>
      <c r="C63" s="66" t="s">
        <v>14</v>
      </c>
      <c r="D63" s="67">
        <v>17</v>
      </c>
      <c r="E63" s="68"/>
      <c r="F63" s="69"/>
      <c r="J63" s="53"/>
    </row>
    <row r="64" spans="1:10" ht="15.75" thickBot="1" x14ac:dyDescent="0.3">
      <c r="A64" s="31"/>
      <c r="B64" s="32" t="s">
        <v>15</v>
      </c>
      <c r="C64" s="33"/>
      <c r="D64" s="34"/>
      <c r="E64" s="35"/>
      <c r="F64" s="36">
        <f>SUM(F61:F63)</f>
        <v>0</v>
      </c>
      <c r="G64" s="42"/>
    </row>
    <row r="65" spans="1:7" ht="15.75" thickBot="1" x14ac:dyDescent="0.3">
      <c r="A65" s="83"/>
      <c r="B65" s="84"/>
      <c r="C65" s="83"/>
      <c r="D65" s="85"/>
      <c r="E65" s="86"/>
      <c r="F65" s="87"/>
      <c r="G65" s="42"/>
    </row>
    <row r="66" spans="1:7" x14ac:dyDescent="0.25">
      <c r="A66" s="13"/>
      <c r="B66" s="14" t="s">
        <v>109</v>
      </c>
      <c r="C66" s="15"/>
      <c r="D66" s="15"/>
      <c r="E66" s="15"/>
      <c r="F66" s="16"/>
      <c r="G66" s="42"/>
    </row>
    <row r="67" spans="1:7" x14ac:dyDescent="0.25">
      <c r="A67" s="17"/>
      <c r="B67" s="18" t="s">
        <v>10</v>
      </c>
      <c r="C67" s="19"/>
      <c r="D67" s="19"/>
      <c r="E67" s="19"/>
      <c r="F67" s="20"/>
      <c r="G67" s="42"/>
    </row>
    <row r="68" spans="1:7" x14ac:dyDescent="0.25">
      <c r="A68" s="21">
        <v>1</v>
      </c>
      <c r="B68" s="1" t="s">
        <v>74</v>
      </c>
      <c r="C68" s="1" t="s">
        <v>18</v>
      </c>
      <c r="D68" s="22">
        <v>1</v>
      </c>
      <c r="E68" s="23"/>
      <c r="F68" s="24"/>
      <c r="G68" s="42"/>
    </row>
    <row r="69" spans="1:7" x14ac:dyDescent="0.25">
      <c r="A69" s="21">
        <v>2</v>
      </c>
      <c r="B69" s="1" t="s">
        <v>71</v>
      </c>
      <c r="C69" s="1" t="s">
        <v>18</v>
      </c>
      <c r="D69" s="22">
        <v>1</v>
      </c>
      <c r="E69" s="23"/>
      <c r="F69" s="24"/>
      <c r="G69" s="42"/>
    </row>
    <row r="70" spans="1:7" x14ac:dyDescent="0.25">
      <c r="A70" s="21"/>
      <c r="B70" s="25" t="s">
        <v>12</v>
      </c>
      <c r="C70" s="26"/>
      <c r="D70" s="27"/>
      <c r="E70" s="28"/>
      <c r="F70" s="29">
        <f>SUM(F68:F69)</f>
        <v>0</v>
      </c>
      <c r="G70" s="42"/>
    </row>
    <row r="71" spans="1:7" x14ac:dyDescent="0.25">
      <c r="A71" s="21"/>
      <c r="B71" s="18" t="s">
        <v>13</v>
      </c>
      <c r="C71" s="19"/>
      <c r="D71" s="22"/>
      <c r="E71" s="23"/>
      <c r="F71" s="24"/>
      <c r="G71" s="42"/>
    </row>
    <row r="72" spans="1:7" x14ac:dyDescent="0.25">
      <c r="A72" s="21">
        <v>1</v>
      </c>
      <c r="B72" s="6" t="s">
        <v>72</v>
      </c>
      <c r="C72" s="1" t="s">
        <v>14</v>
      </c>
      <c r="D72" s="22">
        <v>1</v>
      </c>
      <c r="E72" s="44"/>
      <c r="F72" s="45"/>
      <c r="G72" s="42"/>
    </row>
    <row r="73" spans="1:7" x14ac:dyDescent="0.25">
      <c r="A73" s="21">
        <v>2</v>
      </c>
      <c r="B73" s="6" t="s">
        <v>73</v>
      </c>
      <c r="C73" s="1" t="s">
        <v>14</v>
      </c>
      <c r="D73" s="22">
        <v>1</v>
      </c>
      <c r="E73" s="44"/>
      <c r="F73" s="45"/>
      <c r="G73" s="42"/>
    </row>
    <row r="74" spans="1:7" ht="15.75" thickBot="1" x14ac:dyDescent="0.3">
      <c r="A74" s="31"/>
      <c r="B74" s="32" t="s">
        <v>15</v>
      </c>
      <c r="C74" s="33"/>
      <c r="D74" s="34"/>
      <c r="E74" s="35"/>
      <c r="F74" s="36">
        <f>SUM(F72:F73)</f>
        <v>0</v>
      </c>
      <c r="G74" s="42"/>
    </row>
    <row r="75" spans="1:7" ht="15.75" thickBot="1" x14ac:dyDescent="0.3">
      <c r="A75" s="46"/>
      <c r="B75" s="47"/>
      <c r="C75" s="46"/>
      <c r="D75" s="48"/>
      <c r="E75" s="49"/>
      <c r="F75" s="50"/>
      <c r="G75" s="42"/>
    </row>
    <row r="76" spans="1:7" x14ac:dyDescent="0.25">
      <c r="A76" s="13"/>
      <c r="B76" s="14" t="s">
        <v>110</v>
      </c>
      <c r="C76" s="15"/>
      <c r="D76" s="15"/>
      <c r="E76" s="15"/>
      <c r="F76" s="16"/>
    </row>
    <row r="77" spans="1:7" x14ac:dyDescent="0.25">
      <c r="A77" s="17"/>
      <c r="B77" s="18" t="s">
        <v>105</v>
      </c>
      <c r="C77" s="19"/>
      <c r="D77" s="19"/>
      <c r="E77" s="19"/>
      <c r="F77" s="20"/>
    </row>
    <row r="78" spans="1:7" x14ac:dyDescent="0.25">
      <c r="A78" s="21">
        <v>1</v>
      </c>
      <c r="B78" s="3" t="s">
        <v>42</v>
      </c>
      <c r="C78" s="1" t="s">
        <v>11</v>
      </c>
      <c r="D78" s="39">
        <v>60</v>
      </c>
      <c r="E78" s="40"/>
      <c r="F78" s="41"/>
    </row>
    <row r="79" spans="1:7" x14ac:dyDescent="0.25">
      <c r="A79" s="21">
        <v>2</v>
      </c>
      <c r="B79" s="3" t="s">
        <v>77</v>
      </c>
      <c r="C79" s="1" t="s">
        <v>11</v>
      </c>
      <c r="D79" s="39">
        <v>30</v>
      </c>
      <c r="E79" s="40"/>
      <c r="F79" s="41"/>
    </row>
    <row r="80" spans="1:7" x14ac:dyDescent="0.25">
      <c r="A80" s="21">
        <v>2</v>
      </c>
      <c r="B80" s="3" t="s">
        <v>20</v>
      </c>
      <c r="C80" s="1" t="s">
        <v>18</v>
      </c>
      <c r="D80" s="39">
        <v>77</v>
      </c>
      <c r="E80" s="40"/>
      <c r="F80" s="41"/>
    </row>
    <row r="81" spans="1:7" x14ac:dyDescent="0.25">
      <c r="A81" s="21">
        <v>4</v>
      </c>
      <c r="B81" s="3" t="s">
        <v>21</v>
      </c>
      <c r="C81" s="1" t="s">
        <v>18</v>
      </c>
      <c r="D81" s="39">
        <v>50</v>
      </c>
      <c r="E81" s="40"/>
      <c r="F81" s="41"/>
    </row>
    <row r="82" spans="1:7" x14ac:dyDescent="0.25">
      <c r="A82" s="21">
        <v>6</v>
      </c>
      <c r="B82" s="3" t="s">
        <v>22</v>
      </c>
      <c r="C82" s="1" t="s">
        <v>18</v>
      </c>
      <c r="D82" s="39">
        <v>40</v>
      </c>
      <c r="E82" s="40"/>
      <c r="F82" s="41"/>
    </row>
    <row r="83" spans="1:7" x14ac:dyDescent="0.25">
      <c r="A83" s="21">
        <v>7</v>
      </c>
      <c r="B83" s="3" t="s">
        <v>75</v>
      </c>
      <c r="C83" s="1" t="s">
        <v>18</v>
      </c>
      <c r="D83" s="39">
        <v>3</v>
      </c>
      <c r="E83" s="40"/>
      <c r="F83" s="41"/>
    </row>
    <row r="84" spans="1:7" x14ac:dyDescent="0.25">
      <c r="A84" s="21">
        <v>8</v>
      </c>
      <c r="B84" s="3" t="s">
        <v>23</v>
      </c>
      <c r="C84" s="1" t="s">
        <v>11</v>
      </c>
      <c r="D84" s="39">
        <v>500</v>
      </c>
      <c r="E84" s="40"/>
      <c r="F84" s="41"/>
    </row>
    <row r="85" spans="1:7" x14ac:dyDescent="0.25">
      <c r="A85" s="21">
        <v>9</v>
      </c>
      <c r="B85" s="3" t="s">
        <v>24</v>
      </c>
      <c r="C85" s="1" t="s">
        <v>11</v>
      </c>
      <c r="D85" s="39">
        <v>2100</v>
      </c>
      <c r="E85" s="40"/>
      <c r="F85" s="41"/>
    </row>
    <row r="86" spans="1:7" x14ac:dyDescent="0.25">
      <c r="A86" s="21">
        <v>10</v>
      </c>
      <c r="B86" s="3" t="s">
        <v>85</v>
      </c>
      <c r="C86" s="1" t="s">
        <v>16</v>
      </c>
      <c r="D86" s="39">
        <v>1</v>
      </c>
      <c r="E86" s="40"/>
      <c r="F86" s="41"/>
    </row>
    <row r="87" spans="1:7" x14ac:dyDescent="0.25">
      <c r="A87" s="21">
        <v>10</v>
      </c>
      <c r="B87" s="3" t="s">
        <v>76</v>
      </c>
      <c r="C87" s="1" t="s">
        <v>18</v>
      </c>
      <c r="D87" s="39">
        <v>56</v>
      </c>
      <c r="E87" s="40"/>
      <c r="F87" s="41"/>
    </row>
    <row r="88" spans="1:7" x14ac:dyDescent="0.25">
      <c r="A88" s="21"/>
      <c r="B88" s="25" t="s">
        <v>12</v>
      </c>
      <c r="C88" s="26"/>
      <c r="D88" s="27"/>
      <c r="E88" s="28"/>
      <c r="F88" s="29">
        <f>SUM(F78:F87)</f>
        <v>0</v>
      </c>
      <c r="G88" s="30"/>
    </row>
    <row r="89" spans="1:7" x14ac:dyDescent="0.25">
      <c r="A89" s="21"/>
      <c r="B89" s="18" t="s">
        <v>106</v>
      </c>
      <c r="C89" s="19"/>
      <c r="D89" s="22"/>
      <c r="E89" s="23"/>
      <c r="F89" s="24"/>
      <c r="G89" s="42"/>
    </row>
    <row r="90" spans="1:7" x14ac:dyDescent="0.25">
      <c r="A90" s="21">
        <v>1</v>
      </c>
      <c r="B90" s="1" t="s">
        <v>97</v>
      </c>
      <c r="C90" s="1" t="s">
        <v>11</v>
      </c>
      <c r="D90" s="22">
        <v>60</v>
      </c>
      <c r="E90" s="23"/>
      <c r="F90" s="24"/>
      <c r="G90" s="42"/>
    </row>
    <row r="91" spans="1:7" x14ac:dyDescent="0.25">
      <c r="A91" s="21">
        <v>2</v>
      </c>
      <c r="B91" s="1" t="s">
        <v>78</v>
      </c>
      <c r="C91" s="1" t="s">
        <v>11</v>
      </c>
      <c r="D91" s="22">
        <v>30</v>
      </c>
      <c r="E91" s="23"/>
      <c r="F91" s="24"/>
      <c r="G91" s="42"/>
    </row>
    <row r="92" spans="1:7" x14ac:dyDescent="0.25">
      <c r="A92" s="21">
        <v>3</v>
      </c>
      <c r="B92" s="1" t="s">
        <v>79</v>
      </c>
      <c r="C92" s="1" t="s">
        <v>18</v>
      </c>
      <c r="D92" s="22">
        <v>30</v>
      </c>
      <c r="E92" s="23"/>
      <c r="F92" s="24"/>
      <c r="G92" s="42"/>
    </row>
    <row r="93" spans="1:7" x14ac:dyDescent="0.25">
      <c r="A93" s="21">
        <v>4</v>
      </c>
      <c r="B93" s="1" t="s">
        <v>96</v>
      </c>
      <c r="C93" s="1" t="s">
        <v>18</v>
      </c>
      <c r="D93" s="22">
        <v>2</v>
      </c>
      <c r="E93" s="23"/>
      <c r="F93" s="24"/>
      <c r="G93" s="42"/>
    </row>
    <row r="94" spans="1:7" x14ac:dyDescent="0.25">
      <c r="A94" s="21">
        <v>5</v>
      </c>
      <c r="B94" s="1" t="s">
        <v>98</v>
      </c>
      <c r="C94" s="1" t="s">
        <v>11</v>
      </c>
      <c r="D94" s="22">
        <v>9</v>
      </c>
      <c r="E94" s="23"/>
      <c r="F94" s="24"/>
      <c r="G94" s="42"/>
    </row>
    <row r="95" spans="1:7" x14ac:dyDescent="0.25">
      <c r="A95" s="21">
        <v>6</v>
      </c>
      <c r="B95" s="1" t="s">
        <v>99</v>
      </c>
      <c r="C95" s="1" t="s">
        <v>11</v>
      </c>
      <c r="D95" s="22">
        <v>9</v>
      </c>
      <c r="E95" s="23"/>
      <c r="F95" s="24"/>
      <c r="G95" s="42"/>
    </row>
    <row r="96" spans="1:7" x14ac:dyDescent="0.25">
      <c r="A96" s="21">
        <v>7</v>
      </c>
      <c r="B96" s="1" t="s">
        <v>34</v>
      </c>
      <c r="C96" s="1" t="s">
        <v>18</v>
      </c>
      <c r="D96" s="22">
        <v>77</v>
      </c>
      <c r="E96" s="23"/>
      <c r="F96" s="24"/>
      <c r="G96" s="42"/>
    </row>
    <row r="97" spans="1:7" x14ac:dyDescent="0.25">
      <c r="A97" s="21">
        <v>8</v>
      </c>
      <c r="B97" s="1" t="s">
        <v>80</v>
      </c>
      <c r="C97" s="1" t="s">
        <v>18</v>
      </c>
      <c r="D97" s="22">
        <v>38</v>
      </c>
      <c r="E97" s="23"/>
      <c r="F97" s="24"/>
      <c r="G97" s="42"/>
    </row>
    <row r="98" spans="1:7" x14ac:dyDescent="0.25">
      <c r="A98" s="21">
        <v>9</v>
      </c>
      <c r="B98" s="1" t="s">
        <v>81</v>
      </c>
      <c r="C98" s="1" t="s">
        <v>18</v>
      </c>
      <c r="D98" s="22">
        <v>39</v>
      </c>
      <c r="E98" s="23"/>
      <c r="F98" s="24"/>
      <c r="G98" s="42"/>
    </row>
    <row r="99" spans="1:7" x14ac:dyDescent="0.25">
      <c r="A99" s="21">
        <v>10</v>
      </c>
      <c r="B99" s="1" t="s">
        <v>35</v>
      </c>
      <c r="C99" s="1" t="s">
        <v>18</v>
      </c>
      <c r="D99" s="22">
        <v>30</v>
      </c>
      <c r="E99" s="23"/>
      <c r="F99" s="24"/>
      <c r="G99" s="42"/>
    </row>
    <row r="100" spans="1:7" x14ac:dyDescent="0.25">
      <c r="A100" s="21">
        <v>11</v>
      </c>
      <c r="B100" s="1" t="s">
        <v>81</v>
      </c>
      <c r="C100" s="1" t="s">
        <v>18</v>
      </c>
      <c r="D100" s="22">
        <v>30</v>
      </c>
      <c r="E100" s="23"/>
      <c r="F100" s="24"/>
      <c r="G100" s="42"/>
    </row>
    <row r="101" spans="1:7" x14ac:dyDescent="0.25">
      <c r="A101" s="21">
        <v>12</v>
      </c>
      <c r="B101" s="1" t="s">
        <v>82</v>
      </c>
      <c r="C101" s="1" t="s">
        <v>18</v>
      </c>
      <c r="D101" s="22">
        <v>16</v>
      </c>
      <c r="E101" s="23"/>
      <c r="F101" s="24"/>
      <c r="G101" s="42"/>
    </row>
    <row r="102" spans="1:7" x14ac:dyDescent="0.25">
      <c r="A102" s="21">
        <v>13</v>
      </c>
      <c r="B102" s="1" t="s">
        <v>45</v>
      </c>
      <c r="C102" s="1" t="s">
        <v>18</v>
      </c>
      <c r="D102" s="22">
        <v>14</v>
      </c>
      <c r="E102" s="23"/>
      <c r="F102" s="24"/>
      <c r="G102" s="42"/>
    </row>
    <row r="103" spans="1:7" x14ac:dyDescent="0.25">
      <c r="A103" s="21">
        <v>14</v>
      </c>
      <c r="B103" s="1" t="s">
        <v>83</v>
      </c>
      <c r="C103" s="1" t="s">
        <v>18</v>
      </c>
      <c r="D103" s="22">
        <v>13</v>
      </c>
      <c r="E103" s="23"/>
      <c r="F103" s="24"/>
      <c r="G103" s="42"/>
    </row>
    <row r="104" spans="1:7" x14ac:dyDescent="0.25">
      <c r="A104" s="21">
        <v>15</v>
      </c>
      <c r="B104" s="1" t="s">
        <v>84</v>
      </c>
      <c r="C104" s="1" t="s">
        <v>18</v>
      </c>
      <c r="D104" s="22">
        <v>8</v>
      </c>
      <c r="E104" s="23"/>
      <c r="F104" s="24"/>
      <c r="G104" s="42"/>
    </row>
    <row r="105" spans="1:7" x14ac:dyDescent="0.25">
      <c r="A105" s="21">
        <v>16</v>
      </c>
      <c r="B105" s="1" t="s">
        <v>25</v>
      </c>
      <c r="C105" s="1" t="s">
        <v>18</v>
      </c>
      <c r="D105" s="22">
        <v>34</v>
      </c>
      <c r="E105" s="23"/>
      <c r="F105" s="24"/>
    </row>
    <row r="106" spans="1:7" x14ac:dyDescent="0.25">
      <c r="A106" s="21">
        <v>17</v>
      </c>
      <c r="B106" s="1" t="s">
        <v>26</v>
      </c>
      <c r="C106" s="1" t="s">
        <v>18</v>
      </c>
      <c r="D106" s="22">
        <v>34</v>
      </c>
      <c r="E106" s="23"/>
      <c r="F106" s="24"/>
    </row>
    <row r="107" spans="1:7" x14ac:dyDescent="0.25">
      <c r="A107" s="21">
        <v>18</v>
      </c>
      <c r="B107" s="1" t="s">
        <v>27</v>
      </c>
      <c r="C107" s="1" t="s">
        <v>11</v>
      </c>
      <c r="D107" s="22">
        <v>160</v>
      </c>
      <c r="E107" s="23"/>
      <c r="F107" s="24"/>
    </row>
    <row r="108" spans="1:7" x14ac:dyDescent="0.25">
      <c r="A108" s="21">
        <v>19</v>
      </c>
      <c r="B108" s="1" t="s">
        <v>43</v>
      </c>
      <c r="C108" s="1" t="s">
        <v>11</v>
      </c>
      <c r="D108" s="22">
        <v>100</v>
      </c>
      <c r="E108" s="23"/>
      <c r="F108" s="24"/>
    </row>
    <row r="109" spans="1:7" x14ac:dyDescent="0.25">
      <c r="A109" s="21">
        <v>20</v>
      </c>
      <c r="B109" s="1" t="s">
        <v>87</v>
      </c>
      <c r="C109" s="1" t="s">
        <v>11</v>
      </c>
      <c r="D109" s="22">
        <v>200</v>
      </c>
      <c r="E109" s="23"/>
      <c r="F109" s="24"/>
    </row>
    <row r="110" spans="1:7" x14ac:dyDescent="0.25">
      <c r="A110" s="21">
        <v>21</v>
      </c>
      <c r="B110" s="1" t="s">
        <v>86</v>
      </c>
      <c r="C110" s="1" t="s">
        <v>11</v>
      </c>
      <c r="D110" s="22">
        <v>40</v>
      </c>
      <c r="E110" s="23"/>
      <c r="F110" s="24"/>
    </row>
    <row r="111" spans="1:7" x14ac:dyDescent="0.25">
      <c r="A111" s="21">
        <v>22</v>
      </c>
      <c r="B111" s="1" t="s">
        <v>88</v>
      </c>
      <c r="C111" s="1" t="s">
        <v>18</v>
      </c>
      <c r="D111" s="22">
        <v>1</v>
      </c>
      <c r="E111" s="23"/>
      <c r="F111" s="24"/>
    </row>
    <row r="112" spans="1:7" x14ac:dyDescent="0.25">
      <c r="A112" s="21">
        <v>23</v>
      </c>
      <c r="B112" s="1" t="s">
        <v>89</v>
      </c>
      <c r="C112" s="1" t="s">
        <v>18</v>
      </c>
      <c r="D112" s="22">
        <v>1</v>
      </c>
      <c r="E112" s="23"/>
      <c r="F112" s="24"/>
    </row>
    <row r="113" spans="1:10" x14ac:dyDescent="0.25">
      <c r="A113" s="21">
        <v>24</v>
      </c>
      <c r="B113" s="1" t="s">
        <v>44</v>
      </c>
      <c r="C113" s="1" t="s">
        <v>18</v>
      </c>
      <c r="D113" s="22">
        <v>33</v>
      </c>
      <c r="E113" s="23"/>
      <c r="F113" s="24"/>
    </row>
    <row r="114" spans="1:10" x14ac:dyDescent="0.25">
      <c r="A114" s="21">
        <v>25</v>
      </c>
      <c r="B114" s="1" t="s">
        <v>100</v>
      </c>
      <c r="C114" s="1" t="s">
        <v>18</v>
      </c>
      <c r="D114" s="22">
        <v>3</v>
      </c>
      <c r="E114" s="23"/>
      <c r="F114" s="24"/>
    </row>
    <row r="115" spans="1:10" x14ac:dyDescent="0.25">
      <c r="A115" s="21">
        <v>25</v>
      </c>
      <c r="B115" s="1" t="s">
        <v>28</v>
      </c>
      <c r="C115" s="1" t="s">
        <v>11</v>
      </c>
      <c r="D115" s="22">
        <v>2100</v>
      </c>
      <c r="E115" s="23"/>
      <c r="F115" s="24"/>
    </row>
    <row r="116" spans="1:10" x14ac:dyDescent="0.25">
      <c r="A116" s="21">
        <v>26</v>
      </c>
      <c r="B116" s="1" t="s">
        <v>90</v>
      </c>
      <c r="C116" s="1" t="s">
        <v>18</v>
      </c>
      <c r="D116" s="22">
        <v>2</v>
      </c>
      <c r="E116" s="23"/>
      <c r="F116" s="24"/>
    </row>
    <row r="117" spans="1:10" ht="15.75" thickBot="1" x14ac:dyDescent="0.3">
      <c r="A117" s="55"/>
      <c r="B117" s="32" t="s">
        <v>15</v>
      </c>
      <c r="C117" s="33"/>
      <c r="D117" s="34"/>
      <c r="E117" s="35"/>
      <c r="F117" s="36">
        <f>SUM(F90:F116)</f>
        <v>0</v>
      </c>
    </row>
    <row r="119" spans="1:10" ht="15.75" thickBot="1" x14ac:dyDescent="0.3">
      <c r="G119" s="42"/>
    </row>
    <row r="120" spans="1:10" x14ac:dyDescent="0.25">
      <c r="A120" s="13"/>
      <c r="B120" s="14" t="s">
        <v>111</v>
      </c>
      <c r="C120" s="15"/>
      <c r="D120" s="15"/>
      <c r="E120" s="15"/>
      <c r="F120" s="16"/>
    </row>
    <row r="121" spans="1:10" x14ac:dyDescent="0.25">
      <c r="A121" s="17"/>
      <c r="B121" s="18" t="s">
        <v>10</v>
      </c>
      <c r="C121" s="19"/>
      <c r="D121" s="19"/>
      <c r="E121" s="19"/>
      <c r="F121" s="20"/>
    </row>
    <row r="122" spans="1:10" x14ac:dyDescent="0.25">
      <c r="A122" s="21">
        <v>1</v>
      </c>
      <c r="B122" s="2" t="s">
        <v>94</v>
      </c>
      <c r="C122" s="1" t="s">
        <v>17</v>
      </c>
      <c r="D122" s="22">
        <v>620</v>
      </c>
      <c r="E122" s="23"/>
      <c r="F122" s="24"/>
    </row>
    <row r="123" spans="1:10" x14ac:dyDescent="0.25">
      <c r="A123" s="21">
        <v>2</v>
      </c>
      <c r="B123" s="2" t="s">
        <v>29</v>
      </c>
      <c r="C123" s="1" t="s">
        <v>16</v>
      </c>
      <c r="D123" s="22">
        <v>1</v>
      </c>
      <c r="E123" s="23"/>
      <c r="F123" s="24"/>
    </row>
    <row r="124" spans="1:10" x14ac:dyDescent="0.25">
      <c r="A124" s="21">
        <v>3</v>
      </c>
      <c r="B124" s="2" t="s">
        <v>93</v>
      </c>
      <c r="C124" s="1" t="s">
        <v>17</v>
      </c>
      <c r="D124" s="22">
        <v>370</v>
      </c>
      <c r="E124" s="23"/>
      <c r="F124" s="24"/>
    </row>
    <row r="125" spans="1:10" ht="15.75" x14ac:dyDescent="0.25">
      <c r="A125" s="21"/>
      <c r="B125" s="25" t="s">
        <v>12</v>
      </c>
      <c r="C125" s="26"/>
      <c r="D125" s="27"/>
      <c r="E125" s="28"/>
      <c r="F125" s="29">
        <f>SUM(F122:F124)</f>
        <v>0</v>
      </c>
      <c r="G125" s="30"/>
      <c r="J125" s="53"/>
    </row>
    <row r="126" spans="1:10" ht="15.75" x14ac:dyDescent="0.25">
      <c r="A126" s="21"/>
      <c r="B126" s="18" t="s">
        <v>13</v>
      </c>
      <c r="C126" s="19"/>
      <c r="D126" s="22"/>
      <c r="E126" s="23"/>
      <c r="F126" s="24"/>
      <c r="J126" s="53"/>
    </row>
    <row r="127" spans="1:10" x14ac:dyDescent="0.25">
      <c r="A127" s="21">
        <v>1</v>
      </c>
      <c r="B127" s="2" t="s">
        <v>30</v>
      </c>
      <c r="C127" s="1" t="s">
        <v>18</v>
      </c>
      <c r="D127" s="22">
        <v>30</v>
      </c>
      <c r="E127" s="23"/>
      <c r="F127" s="24"/>
      <c r="J127" s="54"/>
    </row>
    <row r="128" spans="1:10" x14ac:dyDescent="0.25">
      <c r="A128" s="21">
        <v>2</v>
      </c>
      <c r="B128" s="2" t="s">
        <v>40</v>
      </c>
      <c r="C128" s="1" t="s">
        <v>11</v>
      </c>
      <c r="D128" s="22">
        <v>350</v>
      </c>
      <c r="E128" s="23"/>
      <c r="F128" s="24"/>
      <c r="J128" s="54"/>
    </row>
    <row r="129" spans="1:9" x14ac:dyDescent="0.25">
      <c r="A129" s="21">
        <v>3</v>
      </c>
      <c r="B129" s="2" t="s">
        <v>95</v>
      </c>
      <c r="C129" s="1" t="s">
        <v>18</v>
      </c>
      <c r="D129" s="22">
        <v>12</v>
      </c>
      <c r="E129" s="23"/>
      <c r="F129" s="24"/>
    </row>
    <row r="130" spans="1:9" ht="15.75" thickBot="1" x14ac:dyDescent="0.3">
      <c r="A130" s="31"/>
      <c r="B130" s="32" t="s">
        <v>15</v>
      </c>
      <c r="C130" s="33"/>
      <c r="D130" s="34"/>
      <c r="E130" s="35"/>
      <c r="F130" s="36">
        <f>SUM(F127:F129)</f>
        <v>0</v>
      </c>
    </row>
    <row r="131" spans="1:9" x14ac:dyDescent="0.25">
      <c r="A131" s="46"/>
      <c r="B131" s="47"/>
      <c r="C131" s="46"/>
      <c r="D131" s="48"/>
      <c r="E131" s="49"/>
      <c r="F131" s="50"/>
    </row>
    <row r="132" spans="1:9" ht="15.75" x14ac:dyDescent="0.25">
      <c r="B132" s="56" t="s">
        <v>31</v>
      </c>
      <c r="F132" s="57">
        <f>+F29+F88+F125+F59+F13+F49+F70</f>
        <v>0</v>
      </c>
      <c r="G132" s="52">
        <f>F13+F29+F49+F59+F70+F125</f>
        <v>0</v>
      </c>
      <c r="I132" s="42"/>
    </row>
    <row r="133" spans="1:9" ht="16.5" thickBot="1" x14ac:dyDescent="0.3">
      <c r="B133" s="56" t="s">
        <v>32</v>
      </c>
      <c r="F133" s="57">
        <f>F42+F117+F130+F64+F18+F74+F53</f>
        <v>0</v>
      </c>
      <c r="G133" s="42">
        <f>F18+F42+F53+F64+F74+F130</f>
        <v>0</v>
      </c>
    </row>
    <row r="134" spans="1:9" ht="16.5" thickBot="1" x14ac:dyDescent="0.3">
      <c r="A134" s="58"/>
      <c r="B134" s="59" t="s">
        <v>33</v>
      </c>
      <c r="C134" s="60"/>
      <c r="D134" s="60"/>
      <c r="E134" s="60"/>
      <c r="F134" s="61">
        <f>F132+F133</f>
        <v>0</v>
      </c>
      <c r="G134" s="61">
        <f>G132+G133</f>
        <v>0</v>
      </c>
    </row>
    <row r="136" spans="1:9" ht="15.75" x14ac:dyDescent="0.25">
      <c r="A136" s="1"/>
      <c r="B136" s="62" t="s">
        <v>112</v>
      </c>
      <c r="C136" s="63"/>
      <c r="D136" s="63"/>
      <c r="E136" s="63"/>
      <c r="F136" s="64">
        <v>0</v>
      </c>
      <c r="G136" s="64">
        <v>0</v>
      </c>
    </row>
    <row r="137" spans="1:9" ht="15.75" x14ac:dyDescent="0.25">
      <c r="A137" s="1"/>
      <c r="B137" s="62" t="s">
        <v>113</v>
      </c>
      <c r="C137" s="63"/>
      <c r="D137" s="63"/>
      <c r="E137" s="63"/>
      <c r="F137" s="64">
        <v>0</v>
      </c>
      <c r="G137" s="64">
        <v>0</v>
      </c>
    </row>
    <row r="138" spans="1:9" ht="15.75" x14ac:dyDescent="0.25">
      <c r="A138" s="1"/>
      <c r="B138" s="65" t="s">
        <v>114</v>
      </c>
      <c r="C138" s="63"/>
      <c r="D138" s="63"/>
      <c r="E138" s="63"/>
      <c r="F138" s="64">
        <v>0</v>
      </c>
      <c r="G138" s="64">
        <v>0</v>
      </c>
    </row>
    <row r="139" spans="1:9" ht="15.75" thickBot="1" x14ac:dyDescent="0.3">
      <c r="F139" s="49"/>
    </row>
    <row r="140" spans="1:9" ht="16.5" thickBot="1" x14ac:dyDescent="0.3">
      <c r="A140" s="72"/>
      <c r="B140" s="73" t="s">
        <v>36</v>
      </c>
      <c r="C140" s="74"/>
      <c r="D140" s="74"/>
      <c r="E140" s="74"/>
      <c r="F140" s="75">
        <f>SUM(F134:F139)</f>
        <v>0</v>
      </c>
      <c r="G140" s="75">
        <f>SUM(G134:G139)</f>
        <v>0</v>
      </c>
    </row>
    <row r="141" spans="1:9" ht="16.5" thickBot="1" x14ac:dyDescent="0.3">
      <c r="A141" s="76"/>
      <c r="B141" s="56" t="s">
        <v>37</v>
      </c>
      <c r="C141" s="76"/>
      <c r="D141" s="76"/>
      <c r="E141" s="76"/>
      <c r="F141" s="77">
        <f>F140/5</f>
        <v>0</v>
      </c>
      <c r="G141" s="77">
        <f>G140/5</f>
        <v>0</v>
      </c>
    </row>
    <row r="142" spans="1:9" ht="16.5" thickBot="1" x14ac:dyDescent="0.3">
      <c r="A142" s="78"/>
      <c r="B142" s="79" t="s">
        <v>38</v>
      </c>
      <c r="C142" s="80"/>
      <c r="D142" s="80"/>
      <c r="E142" s="80"/>
      <c r="F142" s="81">
        <f>F140+F141</f>
        <v>0</v>
      </c>
      <c r="G142" s="81">
        <f>G140+G141</f>
        <v>0</v>
      </c>
      <c r="H142" s="51"/>
    </row>
    <row r="145" spans="6:6" x14ac:dyDescent="0.25">
      <c r="F145" s="42"/>
    </row>
    <row r="146" spans="6:6" x14ac:dyDescent="0.25">
      <c r="F146" s="42"/>
    </row>
    <row r="147" spans="6:6" x14ac:dyDescent="0.25">
      <c r="F147" s="4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Смета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Sergey Voloshyn</cp:lastModifiedBy>
  <cp:lastPrinted>2017-10-23T13:15:11Z</cp:lastPrinted>
  <dcterms:created xsi:type="dcterms:W3CDTF">2017-08-07T03:06:08Z</dcterms:created>
  <dcterms:modified xsi:type="dcterms:W3CDTF">2018-05-14T08:42:08Z</dcterms:modified>
</cp:coreProperties>
</file>