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ishchenko\Desktop\Влад (сметчик)\15.Кв 40\"/>
    </mc:Choice>
  </mc:AlternateContent>
  <bookViews>
    <workbookView xWindow="0" yWindow="0" windowWidth="28800" windowHeight="12432" tabRatio="722"/>
  </bookViews>
  <sheets>
    <sheet name="кв.40" sheetId="20" r:id="rId1"/>
  </sheets>
  <definedNames>
    <definedName name="_xlnm._FilterDatabase" localSheetId="0" hidden="1">кв.40!$B$8:$L$354</definedName>
    <definedName name="_xlnm.Print_Titles" localSheetId="0">кв.40!$7:$8</definedName>
    <definedName name="_xlnm.Print_Area" localSheetId="0">кв.40!$A$1:$L$362</definedName>
  </definedNames>
  <calcPr calcId="162913"/>
</workbook>
</file>

<file path=xl/calcChain.xml><?xml version="1.0" encoding="utf-8"?>
<calcChain xmlns="http://schemas.openxmlformats.org/spreadsheetml/2006/main">
  <c r="J10" i="20" l="1"/>
  <c r="L10" i="20" s="1"/>
  <c r="J11" i="20"/>
  <c r="L11" i="20" s="1"/>
  <c r="J16" i="20"/>
  <c r="L16" i="20" s="1"/>
  <c r="J17" i="20"/>
  <c r="L17" i="20" s="1"/>
  <c r="J18" i="20"/>
  <c r="L18" i="20" s="1"/>
  <c r="J19" i="20"/>
  <c r="L19" i="20" s="1"/>
  <c r="J21" i="20"/>
  <c r="L21" i="20" s="1"/>
  <c r="J22" i="20"/>
  <c r="L22" i="20" s="1"/>
  <c r="J23" i="20"/>
  <c r="L23" i="20" s="1"/>
  <c r="J24" i="20"/>
  <c r="L24" i="20" s="1"/>
  <c r="J25" i="20"/>
  <c r="L25" i="20" s="1"/>
  <c r="J26" i="20"/>
  <c r="L26" i="20" s="1"/>
  <c r="J27" i="20"/>
  <c r="L27" i="20" s="1"/>
  <c r="J28" i="20"/>
  <c r="L28" i="20" s="1"/>
  <c r="J29" i="20"/>
  <c r="L29" i="20" s="1"/>
  <c r="J30" i="20"/>
  <c r="L30" i="20" s="1"/>
  <c r="J31" i="20"/>
  <c r="L31" i="20" s="1"/>
  <c r="J32" i="20"/>
  <c r="L32" i="20" s="1"/>
  <c r="J33" i="20"/>
  <c r="L33" i="20" s="1"/>
  <c r="J34" i="20"/>
  <c r="L34" i="20" s="1"/>
  <c r="J35" i="20"/>
  <c r="L35" i="20" s="1"/>
  <c r="J36" i="20"/>
  <c r="L36" i="20" s="1"/>
  <c r="J37" i="20"/>
  <c r="L37" i="20" s="1"/>
  <c r="J38" i="20"/>
  <c r="L38" i="20" s="1"/>
  <c r="J39" i="20"/>
  <c r="L39" i="20" s="1"/>
  <c r="J40" i="20"/>
  <c r="L40" i="20" s="1"/>
  <c r="J41" i="20"/>
  <c r="L41" i="20" s="1"/>
  <c r="J42" i="20"/>
  <c r="L42" i="20" s="1"/>
  <c r="J43" i="20"/>
  <c r="L43" i="20" s="1"/>
  <c r="J44" i="20"/>
  <c r="L44" i="20" s="1"/>
  <c r="J46" i="20"/>
  <c r="L46" i="20" s="1"/>
  <c r="J47" i="20"/>
  <c r="L47" i="20" s="1"/>
  <c r="J48" i="20"/>
  <c r="L48" i="20" s="1"/>
  <c r="J49" i="20"/>
  <c r="L49" i="20" s="1"/>
  <c r="J50" i="20"/>
  <c r="L50" i="20" s="1"/>
  <c r="J51" i="20"/>
  <c r="L51" i="20" s="1"/>
  <c r="J52" i="20"/>
  <c r="L52" i="20" s="1"/>
  <c r="J53" i="20"/>
  <c r="L53" i="20" s="1"/>
  <c r="J54" i="20"/>
  <c r="L54" i="20" s="1"/>
  <c r="J55" i="20"/>
  <c r="L55" i="20" s="1"/>
  <c r="J56" i="20"/>
  <c r="L56" i="20" s="1"/>
  <c r="J57" i="20"/>
  <c r="L57" i="20" s="1"/>
  <c r="J58" i="20"/>
  <c r="L58" i="20" s="1"/>
  <c r="J59" i="20"/>
  <c r="L59" i="20" s="1"/>
  <c r="J60" i="20"/>
  <c r="L60" i="20" s="1"/>
  <c r="J61" i="20"/>
  <c r="L61" i="20" s="1"/>
  <c r="J62" i="20"/>
  <c r="L62" i="20" s="1"/>
  <c r="J63" i="20"/>
  <c r="L63" i="20" s="1"/>
  <c r="J64" i="20"/>
  <c r="L64" i="20" s="1"/>
  <c r="J65" i="20"/>
  <c r="L65" i="20" s="1"/>
  <c r="J66" i="20"/>
  <c r="L66" i="20" s="1"/>
  <c r="J67" i="20"/>
  <c r="L67" i="20" s="1"/>
  <c r="J68" i="20"/>
  <c r="L68" i="20" s="1"/>
  <c r="J69" i="20"/>
  <c r="L69" i="20" s="1"/>
  <c r="J70" i="20"/>
  <c r="L70" i="20" s="1"/>
  <c r="J71" i="20"/>
  <c r="L71" i="20" s="1"/>
  <c r="J72" i="20"/>
  <c r="L72" i="20" s="1"/>
  <c r="J73" i="20"/>
  <c r="L73" i="20"/>
  <c r="J74" i="20"/>
  <c r="L74" i="20" s="1"/>
  <c r="J75" i="20"/>
  <c r="L75" i="20" s="1"/>
  <c r="J76" i="20"/>
  <c r="L76" i="20" s="1"/>
  <c r="J77" i="20"/>
  <c r="L77" i="20" s="1"/>
  <c r="J78" i="20"/>
  <c r="L78" i="20" s="1"/>
  <c r="J79" i="20"/>
  <c r="L79" i="20" s="1"/>
  <c r="J80" i="20"/>
  <c r="L80" i="20" s="1"/>
  <c r="J81" i="20"/>
  <c r="L81" i="20" s="1"/>
  <c r="J82" i="20"/>
  <c r="L82" i="20" s="1"/>
  <c r="J83" i="20"/>
  <c r="L83" i="20" s="1"/>
  <c r="J84" i="20"/>
  <c r="L84" i="20" s="1"/>
  <c r="J85" i="20"/>
  <c r="L85" i="20" s="1"/>
  <c r="J86" i="20"/>
  <c r="L86" i="20" s="1"/>
  <c r="J87" i="20"/>
  <c r="L87" i="20" s="1"/>
  <c r="J88" i="20"/>
  <c r="L88" i="20" s="1"/>
  <c r="J89" i="20"/>
  <c r="L89" i="20" s="1"/>
  <c r="J90" i="20"/>
  <c r="L90" i="20" s="1"/>
  <c r="J91" i="20"/>
  <c r="L91" i="20" s="1"/>
  <c r="J92" i="20"/>
  <c r="L92" i="20" s="1"/>
  <c r="J93" i="20"/>
  <c r="L93" i="20" s="1"/>
  <c r="J94" i="20"/>
  <c r="L94" i="20" s="1"/>
  <c r="J95" i="20"/>
  <c r="L95" i="20" s="1"/>
  <c r="J96" i="20"/>
  <c r="L96" i="20" s="1"/>
  <c r="J97" i="20"/>
  <c r="L97" i="20" s="1"/>
  <c r="J98" i="20"/>
  <c r="L98" i="20" s="1"/>
  <c r="J99" i="20"/>
  <c r="L99" i="20" s="1"/>
  <c r="J100" i="20"/>
  <c r="L100" i="20" s="1"/>
  <c r="J101" i="20"/>
  <c r="L101" i="20" s="1"/>
  <c r="J102" i="20"/>
  <c r="L102" i="20" s="1"/>
  <c r="J103" i="20"/>
  <c r="L103" i="20" s="1"/>
  <c r="J104" i="20"/>
  <c r="L104" i="20" s="1"/>
  <c r="J105" i="20"/>
  <c r="L105" i="20" s="1"/>
  <c r="J106" i="20"/>
  <c r="L106" i="20" s="1"/>
  <c r="J107" i="20"/>
  <c r="L107" i="20" s="1"/>
  <c r="J108" i="20"/>
  <c r="L108" i="20" s="1"/>
  <c r="J109" i="20"/>
  <c r="L109" i="20" s="1"/>
  <c r="J110" i="20"/>
  <c r="L110" i="20" s="1"/>
  <c r="J111" i="20"/>
  <c r="L111" i="20" s="1"/>
  <c r="J112" i="20"/>
  <c r="L112" i="20" s="1"/>
  <c r="J113" i="20"/>
  <c r="L113" i="20" s="1"/>
  <c r="J114" i="20"/>
  <c r="L114" i="20" s="1"/>
  <c r="J115" i="20"/>
  <c r="L115" i="20" s="1"/>
  <c r="J116" i="20"/>
  <c r="L116" i="20" s="1"/>
  <c r="J117" i="20"/>
  <c r="L117" i="20" s="1"/>
  <c r="J118" i="20"/>
  <c r="L118" i="20" s="1"/>
  <c r="J119" i="20"/>
  <c r="L119" i="20" s="1"/>
  <c r="J120" i="20"/>
  <c r="L120" i="20" s="1"/>
  <c r="J121" i="20"/>
  <c r="L121" i="20" s="1"/>
  <c r="J122" i="20"/>
  <c r="L122" i="20" s="1"/>
  <c r="J123" i="20"/>
  <c r="L123" i="20" s="1"/>
  <c r="J124" i="20"/>
  <c r="L124" i="20" s="1"/>
  <c r="J125" i="20"/>
  <c r="L125" i="20" s="1"/>
  <c r="J126" i="20"/>
  <c r="L126" i="20" s="1"/>
  <c r="J127" i="20"/>
  <c r="L127" i="20" s="1"/>
  <c r="J128" i="20"/>
  <c r="L128" i="20" s="1"/>
  <c r="J129" i="20"/>
  <c r="L129" i="20" s="1"/>
  <c r="J130" i="20"/>
  <c r="L130" i="20" s="1"/>
  <c r="J131" i="20"/>
  <c r="L131" i="20" s="1"/>
  <c r="J132" i="20"/>
  <c r="L132" i="20" s="1"/>
  <c r="J133" i="20"/>
  <c r="L133" i="20" s="1"/>
  <c r="J134" i="20"/>
  <c r="L134" i="20" s="1"/>
  <c r="J135" i="20"/>
  <c r="L135" i="20" s="1"/>
  <c r="J136" i="20"/>
  <c r="L136" i="20" s="1"/>
  <c r="J137" i="20"/>
  <c r="L137" i="20" s="1"/>
  <c r="J138" i="20"/>
  <c r="L138" i="20" s="1"/>
  <c r="J139" i="20"/>
  <c r="L139" i="20"/>
  <c r="J140" i="20"/>
  <c r="L140" i="20" s="1"/>
  <c r="J141" i="20"/>
  <c r="L141" i="20" s="1"/>
  <c r="J143" i="20"/>
  <c r="L143" i="20" s="1"/>
  <c r="J144" i="20"/>
  <c r="L144" i="20" s="1"/>
  <c r="J145" i="20"/>
  <c r="L145" i="20" s="1"/>
  <c r="J146" i="20"/>
  <c r="L146" i="20" s="1"/>
  <c r="J147" i="20"/>
  <c r="L147" i="20" s="1"/>
  <c r="J148" i="20"/>
  <c r="L148" i="20" s="1"/>
  <c r="J149" i="20"/>
  <c r="L149" i="20" s="1"/>
  <c r="J150" i="20"/>
  <c r="L150" i="20" s="1"/>
  <c r="J151" i="20"/>
  <c r="L151" i="20" s="1"/>
  <c r="J152" i="20"/>
  <c r="L152" i="20" s="1"/>
  <c r="J153" i="20"/>
  <c r="L153" i="20" s="1"/>
  <c r="J154" i="20"/>
  <c r="L154" i="20" s="1"/>
  <c r="J155" i="20"/>
  <c r="L155" i="20" s="1"/>
  <c r="J156" i="20"/>
  <c r="L156" i="20" s="1"/>
  <c r="J157" i="20"/>
  <c r="L157" i="20" s="1"/>
  <c r="J158" i="20"/>
  <c r="L158" i="20" s="1"/>
  <c r="J159" i="20"/>
  <c r="L159" i="20" s="1"/>
  <c r="J160" i="20"/>
  <c r="L160" i="20" s="1"/>
  <c r="J161" i="20"/>
  <c r="L161" i="20" s="1"/>
  <c r="J162" i="20"/>
  <c r="L162" i="20" s="1"/>
  <c r="J163" i="20"/>
  <c r="L163" i="20" s="1"/>
  <c r="J164" i="20"/>
  <c r="L164" i="20" s="1"/>
  <c r="J165" i="20"/>
  <c r="L165" i="20" s="1"/>
  <c r="J168" i="20"/>
  <c r="L168" i="20" s="1"/>
  <c r="J169" i="20"/>
  <c r="L169" i="20" s="1"/>
  <c r="J170" i="20"/>
  <c r="L170" i="20" s="1"/>
  <c r="J171" i="20"/>
  <c r="L171" i="20" s="1"/>
  <c r="J172" i="20"/>
  <c r="L172" i="20" s="1"/>
  <c r="J173" i="20"/>
  <c r="L173" i="20" s="1"/>
  <c r="J174" i="20"/>
  <c r="L174" i="20" s="1"/>
  <c r="J175" i="20"/>
  <c r="L175" i="20" s="1"/>
  <c r="J176" i="20"/>
  <c r="L176" i="20" s="1"/>
  <c r="J177" i="20"/>
  <c r="L177" i="20" s="1"/>
  <c r="J178" i="20"/>
  <c r="L178" i="20" s="1"/>
  <c r="J179" i="20"/>
  <c r="L179" i="20" s="1"/>
  <c r="J180" i="20"/>
  <c r="L180" i="20" s="1"/>
  <c r="J181" i="20"/>
  <c r="L181" i="20" s="1"/>
  <c r="J182" i="20"/>
  <c r="L182" i="20" s="1"/>
  <c r="J183" i="20"/>
  <c r="L183" i="20" s="1"/>
  <c r="L186" i="20"/>
  <c r="L187" i="20"/>
  <c r="L188" i="20"/>
  <c r="J189" i="20"/>
  <c r="L189" i="20" s="1"/>
  <c r="L190" i="20"/>
  <c r="L191" i="20"/>
  <c r="L192" i="20"/>
  <c r="L193" i="20"/>
  <c r="J194" i="20"/>
  <c r="L194" i="20" s="1"/>
  <c r="L195" i="20"/>
  <c r="L196" i="20"/>
  <c r="J197" i="20"/>
  <c r="L197" i="20" s="1"/>
  <c r="L198" i="20"/>
  <c r="L199" i="20"/>
  <c r="L200" i="20"/>
  <c r="L201" i="20"/>
  <c r="L202" i="20"/>
  <c r="J203" i="20"/>
  <c r="L203" i="20" s="1"/>
  <c r="L204" i="20"/>
  <c r="L205" i="20"/>
  <c r="L206" i="20"/>
  <c r="L207" i="20"/>
  <c r="J208" i="20"/>
  <c r="L208" i="20" s="1"/>
  <c r="J209" i="20"/>
  <c r="L209" i="20" s="1"/>
  <c r="J210" i="20"/>
  <c r="L210" i="20" s="1"/>
  <c r="J211" i="20"/>
  <c r="L211" i="20" s="1"/>
  <c r="J212" i="20"/>
  <c r="L212" i="20" s="1"/>
  <c r="J213" i="20"/>
  <c r="L213" i="20" s="1"/>
  <c r="J214" i="20"/>
  <c r="L214" i="20" s="1"/>
  <c r="J215" i="20"/>
  <c r="L215" i="20" s="1"/>
  <c r="J216" i="20"/>
  <c r="L216" i="20" s="1"/>
  <c r="J217" i="20"/>
  <c r="L217" i="20" s="1"/>
  <c r="J218" i="20"/>
  <c r="L218" i="20" s="1"/>
  <c r="J219" i="20"/>
  <c r="L219" i="20" s="1"/>
  <c r="J220" i="20"/>
  <c r="L220" i="20" s="1"/>
  <c r="J221" i="20"/>
  <c r="L221" i="20" s="1"/>
  <c r="J222" i="20"/>
  <c r="L222" i="20" s="1"/>
  <c r="J223" i="20"/>
  <c r="L223" i="20" s="1"/>
  <c r="J224" i="20"/>
  <c r="L224" i="20" s="1"/>
  <c r="J225" i="20"/>
  <c r="L225" i="20" s="1"/>
  <c r="J227" i="20"/>
  <c r="L227" i="20" s="1"/>
  <c r="J228" i="20"/>
  <c r="L228" i="20" s="1"/>
  <c r="J229" i="20"/>
  <c r="L229" i="20" s="1"/>
  <c r="J231" i="20"/>
  <c r="L231" i="20" s="1"/>
  <c r="J232" i="20"/>
  <c r="L232" i="20" s="1"/>
  <c r="J234" i="20"/>
  <c r="L234" i="20" s="1"/>
  <c r="J236" i="20"/>
  <c r="L236" i="20" s="1"/>
  <c r="J237" i="20"/>
  <c r="L237" i="20" s="1"/>
  <c r="J238" i="20"/>
  <c r="L238" i="20" s="1"/>
  <c r="J239" i="20"/>
  <c r="L239" i="20" s="1"/>
  <c r="J240" i="20"/>
  <c r="L240" i="20" s="1"/>
  <c r="J241" i="20"/>
  <c r="L241" i="20" s="1"/>
  <c r="J242" i="20"/>
  <c r="L242" i="20" s="1"/>
  <c r="J243" i="20"/>
  <c r="L243" i="20" s="1"/>
  <c r="J244" i="20"/>
  <c r="L244" i="20" s="1"/>
  <c r="J245" i="20"/>
  <c r="L245" i="20" s="1"/>
  <c r="J246" i="20"/>
  <c r="L246" i="20" s="1"/>
  <c r="J247" i="20"/>
  <c r="L247" i="20" s="1"/>
  <c r="J248" i="20"/>
  <c r="L248" i="20" s="1"/>
  <c r="J249" i="20"/>
  <c r="L249" i="20" s="1"/>
  <c r="J250" i="20"/>
  <c r="L250" i="20" s="1"/>
  <c r="J251" i="20"/>
  <c r="L251" i="20" s="1"/>
  <c r="J252" i="20"/>
  <c r="L252" i="20" s="1"/>
  <c r="J253" i="20"/>
  <c r="L253" i="20" s="1"/>
  <c r="J254" i="20"/>
  <c r="L254" i="20" s="1"/>
  <c r="J255" i="20"/>
  <c r="L255" i="20" s="1"/>
  <c r="J256" i="20"/>
  <c r="L256" i="20" s="1"/>
  <c r="J257" i="20"/>
  <c r="L257" i="20" s="1"/>
  <c r="J258" i="20"/>
  <c r="L258" i="20" s="1"/>
  <c r="J259" i="20"/>
  <c r="L259" i="20" s="1"/>
  <c r="J260" i="20"/>
  <c r="L260" i="20" s="1"/>
  <c r="J261" i="20"/>
  <c r="L261" i="20" s="1"/>
  <c r="J262" i="20"/>
  <c r="L262" i="20"/>
  <c r="J263" i="20"/>
  <c r="L263" i="20" s="1"/>
  <c r="J264" i="20"/>
  <c r="L264" i="20" s="1"/>
  <c r="J265" i="20"/>
  <c r="L265" i="20" s="1"/>
  <c r="J267" i="20"/>
  <c r="L267" i="20" s="1"/>
  <c r="J268" i="20"/>
  <c r="L268" i="20" s="1"/>
  <c r="J269" i="20"/>
  <c r="L269" i="20" s="1"/>
  <c r="J270" i="20"/>
  <c r="L270" i="20" s="1"/>
  <c r="J271" i="20"/>
  <c r="L271" i="20" s="1"/>
  <c r="J272" i="20"/>
  <c r="L272" i="20" s="1"/>
  <c r="J273" i="20"/>
  <c r="L273" i="20" s="1"/>
  <c r="J274" i="20"/>
  <c r="L274" i="20" s="1"/>
  <c r="I275" i="20"/>
  <c r="J275" i="20" s="1"/>
  <c r="L275" i="20" s="1"/>
  <c r="I276" i="20"/>
  <c r="J276" i="20" s="1"/>
  <c r="L276" i="20" s="1"/>
  <c r="I277" i="20"/>
  <c r="J277" i="20" s="1"/>
  <c r="L277" i="20" s="1"/>
  <c r="I278" i="20"/>
  <c r="J278" i="20" s="1"/>
  <c r="L278" i="20" s="1"/>
  <c r="J282" i="20"/>
  <c r="L282" i="20" s="1"/>
  <c r="J283" i="20"/>
  <c r="L283" i="20" s="1"/>
  <c r="J284" i="20"/>
  <c r="L284" i="20" s="1"/>
  <c r="J285" i="20"/>
  <c r="L285" i="20" s="1"/>
  <c r="J286" i="20"/>
  <c r="L286" i="20" s="1"/>
  <c r="J287" i="20"/>
  <c r="L287" i="20" s="1"/>
  <c r="J288" i="20"/>
  <c r="L288" i="20" s="1"/>
  <c r="J289" i="20"/>
  <c r="L289" i="20" s="1"/>
  <c r="J290" i="20"/>
  <c r="L290" i="20" s="1"/>
  <c r="J293" i="20"/>
  <c r="L293" i="20" s="1"/>
  <c r="J294" i="20"/>
  <c r="L294" i="20" s="1"/>
  <c r="J295" i="20"/>
  <c r="L295" i="20"/>
  <c r="J296" i="20"/>
  <c r="L296" i="20" s="1"/>
  <c r="J297" i="20"/>
  <c r="L297" i="20" s="1"/>
  <c r="J298" i="20"/>
  <c r="L298" i="20" s="1"/>
  <c r="J299" i="20"/>
  <c r="L299" i="20" s="1"/>
  <c r="J300" i="20"/>
  <c r="L300" i="20" s="1"/>
  <c r="J301" i="20"/>
  <c r="L301" i="20" s="1"/>
  <c r="J303" i="20"/>
  <c r="L303" i="20" s="1"/>
  <c r="J304" i="20"/>
  <c r="L304" i="20" s="1"/>
  <c r="J305" i="20"/>
  <c r="L305" i="20" s="1"/>
  <c r="J306" i="20"/>
  <c r="L306" i="20" s="1"/>
  <c r="L307" i="20"/>
  <c r="L308" i="20"/>
  <c r="J309" i="20"/>
  <c r="L309" i="20" s="1"/>
  <c r="J310" i="20"/>
  <c r="L310" i="20" s="1"/>
  <c r="J311" i="20"/>
  <c r="L311" i="20" s="1"/>
  <c r="J312" i="20"/>
  <c r="L312" i="20" s="1"/>
  <c r="L313" i="20"/>
  <c r="L314" i="20"/>
  <c r="L315" i="20"/>
  <c r="J316" i="20"/>
  <c r="L316" i="20" s="1"/>
  <c r="J317" i="20"/>
  <c r="L317" i="20" s="1"/>
  <c r="J318" i="20"/>
  <c r="L318" i="20" s="1"/>
  <c r="L319" i="20"/>
  <c r="L320" i="20"/>
  <c r="L321" i="20"/>
  <c r="L322" i="20"/>
  <c r="L323" i="20"/>
  <c r="L324" i="20"/>
  <c r="L325" i="20"/>
  <c r="L326" i="20"/>
  <c r="J338" i="20"/>
  <c r="L338" i="20" s="1"/>
  <c r="J339" i="20"/>
  <c r="L339" i="20" s="1"/>
  <c r="J340" i="20"/>
  <c r="L340" i="20" s="1"/>
  <c r="J341" i="20"/>
  <c r="L341" i="20" s="1"/>
  <c r="J342" i="20"/>
  <c r="L342" i="20" s="1"/>
  <c r="F10" i="20"/>
  <c r="F12" i="20"/>
  <c r="F13" i="20"/>
  <c r="F14" i="20"/>
  <c r="F15" i="20"/>
  <c r="F16" i="20"/>
  <c r="F17" i="20"/>
  <c r="F18" i="20"/>
  <c r="F19" i="20"/>
  <c r="F21" i="20"/>
  <c r="F26" i="20"/>
  <c r="F27" i="20"/>
  <c r="F28" i="20"/>
  <c r="F31" i="20"/>
  <c r="F36" i="20"/>
  <c r="F37" i="20"/>
  <c r="F38" i="20"/>
  <c r="F39" i="20"/>
  <c r="F41" i="20"/>
  <c r="F46" i="20"/>
  <c r="F51" i="20"/>
  <c r="F61" i="20"/>
  <c r="F63" i="20"/>
  <c r="F72" i="20"/>
  <c r="F81" i="20"/>
  <c r="F83" i="20"/>
  <c r="F91" i="20"/>
  <c r="F94" i="20"/>
  <c r="F97" i="20"/>
  <c r="F101" i="20"/>
  <c r="F102" i="20"/>
  <c r="F103" i="20"/>
  <c r="F105" i="20"/>
  <c r="F106" i="20"/>
  <c r="F109" i="20"/>
  <c r="F115" i="20"/>
  <c r="F119" i="20"/>
  <c r="F120" i="20"/>
  <c r="F122" i="20"/>
  <c r="F125" i="20"/>
  <c r="F127" i="20"/>
  <c r="F131" i="20"/>
  <c r="F136" i="20"/>
  <c r="F137" i="20"/>
  <c r="F138" i="20"/>
  <c r="F139" i="20"/>
  <c r="F141" i="20"/>
  <c r="F143" i="20"/>
  <c r="F153" i="20"/>
  <c r="F162" i="20"/>
  <c r="F163" i="20"/>
  <c r="F166" i="20"/>
  <c r="F167" i="20"/>
  <c r="F168" i="20"/>
  <c r="F174" i="20"/>
  <c r="F180" i="20"/>
  <c r="F181" i="20"/>
  <c r="F186" i="20"/>
  <c r="F187" i="20"/>
  <c r="F189" i="20"/>
  <c r="F190" i="20"/>
  <c r="F193" i="20"/>
  <c r="F194" i="20"/>
  <c r="F195" i="20"/>
  <c r="F197" i="20"/>
  <c r="F203" i="20"/>
  <c r="F208" i="20"/>
  <c r="F209" i="20"/>
  <c r="F211" i="20"/>
  <c r="F213" i="20"/>
  <c r="F216" i="20"/>
  <c r="F219" i="20"/>
  <c r="F220" i="20"/>
  <c r="F221" i="20"/>
  <c r="F222" i="20"/>
  <c r="F223" i="20"/>
  <c r="F225" i="20"/>
  <c r="F226" i="20"/>
  <c r="F227" i="20"/>
  <c r="F228" i="20"/>
  <c r="F229" i="20"/>
  <c r="F230" i="20"/>
  <c r="F231" i="20"/>
  <c r="F232" i="20"/>
  <c r="F234" i="20"/>
  <c r="F235" i="20"/>
  <c r="F236" i="20"/>
  <c r="F239" i="20"/>
  <c r="F240" i="20"/>
  <c r="F242" i="20"/>
  <c r="F244" i="20"/>
  <c r="F246" i="20"/>
  <c r="F249" i="20"/>
  <c r="F252" i="20"/>
  <c r="F256" i="20"/>
  <c r="F260" i="20"/>
  <c r="F262" i="20"/>
  <c r="F266" i="20"/>
  <c r="F267" i="20"/>
  <c r="F270" i="20"/>
  <c r="F275" i="20"/>
  <c r="F279" i="20"/>
  <c r="F282" i="20"/>
  <c r="F287" i="20"/>
  <c r="F290" i="20"/>
  <c r="F291" i="20"/>
  <c r="F292" i="20"/>
  <c r="F293" i="20"/>
  <c r="F297" i="20"/>
  <c r="F302" i="20"/>
  <c r="F303" i="20"/>
  <c r="F307" i="20"/>
  <c r="F308" i="20"/>
  <c r="F309" i="20"/>
  <c r="F313" i="20"/>
  <c r="F314" i="20"/>
  <c r="F315" i="20"/>
  <c r="F316" i="20"/>
  <c r="F319" i="20"/>
  <c r="F322" i="20"/>
  <c r="F325" i="20"/>
  <c r="F327" i="20"/>
  <c r="F328" i="20"/>
  <c r="F329" i="20"/>
  <c r="F330" i="20"/>
  <c r="F331" i="20"/>
  <c r="F332" i="20"/>
  <c r="F333" i="20"/>
  <c r="F334" i="20"/>
  <c r="F335" i="20"/>
  <c r="F336" i="20"/>
  <c r="F338" i="20"/>
  <c r="F341" i="20"/>
  <c r="F343" i="20"/>
  <c r="F345" i="20"/>
  <c r="F346" i="20"/>
  <c r="F347" i="20"/>
  <c r="F348" i="20"/>
  <c r="F349" i="20"/>
  <c r="F350" i="20"/>
  <c r="F351" i="20"/>
  <c r="J345" i="20"/>
  <c r="L345" i="20" s="1"/>
  <c r="I326" i="20"/>
  <c r="I325" i="20"/>
  <c r="I321" i="20"/>
  <c r="I320" i="20"/>
  <c r="I319" i="20"/>
  <c r="I280" i="20" l="1"/>
  <c r="J280" i="20" s="1"/>
  <c r="L280" i="20" s="1"/>
  <c r="I279" i="20"/>
  <c r="J279" i="20" s="1"/>
  <c r="L279" i="20" s="1"/>
  <c r="F352" i="20"/>
  <c r="F353" i="20" s="1"/>
  <c r="I281" i="20"/>
  <c r="J281" i="20" s="1"/>
  <c r="L281" i="20" s="1"/>
  <c r="L352" i="20" s="1"/>
  <c r="L353" i="20" s="1"/>
  <c r="F354" i="20" l="1"/>
</calcChain>
</file>

<file path=xl/sharedStrings.xml><?xml version="1.0" encoding="utf-8"?>
<sst xmlns="http://schemas.openxmlformats.org/spreadsheetml/2006/main" count="929" uniqueCount="387">
  <si>
    <t>№
з/п</t>
  </si>
  <si>
    <t>Роботи</t>
  </si>
  <si>
    <t>Матеріали</t>
  </si>
  <si>
    <t>Найменування робіт</t>
  </si>
  <si>
    <t>Од.
вим.</t>
  </si>
  <si>
    <t>Кількість</t>
  </si>
  <si>
    <t>Найменування матеріалів</t>
  </si>
  <si>
    <t>Од. 
вим.</t>
  </si>
  <si>
    <t>Норма  витрат</t>
  </si>
  <si>
    <t>Підлоги</t>
  </si>
  <si>
    <t>м2</t>
  </si>
  <si>
    <t>кг</t>
  </si>
  <si>
    <t>шт</t>
  </si>
  <si>
    <t>м.п.</t>
  </si>
  <si>
    <t>Стiни</t>
  </si>
  <si>
    <t>мп</t>
  </si>
  <si>
    <t>шт.</t>
  </si>
  <si>
    <t xml:space="preserve">Стелi </t>
  </si>
  <si>
    <t>Електрика</t>
  </si>
  <si>
    <t>Допомiжнi роботи</t>
  </si>
  <si>
    <t>Мішки для сміття</t>
  </si>
  <si>
    <t>л</t>
  </si>
  <si>
    <t>Демонтажні роботи</t>
  </si>
  <si>
    <t>м3</t>
  </si>
  <si>
    <t>Прорізи</t>
  </si>
  <si>
    <t>Накладні витрати, грн</t>
  </si>
  <si>
    <t>Транспортні витрати, грн.</t>
  </si>
  <si>
    <t xml:space="preserve">Вартість робіт за од. вим., грн. </t>
  </si>
  <si>
    <t xml:space="preserve">Всього вартість робіт, грн. </t>
  </si>
  <si>
    <t xml:space="preserve">Вартість матеріалів за од. вим., грн. </t>
  </si>
  <si>
    <t>Всього вартість матеріалів, грн.</t>
  </si>
  <si>
    <t>Всього вартість матеріалів, грн:</t>
  </si>
  <si>
    <t>Демонтаж капітальних стін цегляних</t>
  </si>
  <si>
    <t xml:space="preserve">Круг алмазний 230 бетон  </t>
  </si>
  <si>
    <t>Піка до відбійного молотку 400 мм</t>
  </si>
  <si>
    <t>Демонтаж столярки</t>
  </si>
  <si>
    <t>Захист підлоги, стін і інших конструкцій плівкою п / е</t>
  </si>
  <si>
    <t>Плівка п / е 1500 * 100</t>
  </si>
  <si>
    <t>Захист підлоги, стін і інших конструкцій гофрокартоном</t>
  </si>
  <si>
    <t>Гофрокартон</t>
  </si>
  <si>
    <t>Закладення отворів під комунікації</t>
  </si>
  <si>
    <t>місце</t>
  </si>
  <si>
    <t>Піна монтажна Soudal 750 мл</t>
  </si>
  <si>
    <t>Винос сміття з 1-го поверху після демонтажних і будівельних робіт</t>
  </si>
  <si>
    <t>Навантаження сміття на машину вручну</t>
  </si>
  <si>
    <t>Винос сміття з 2-го поверху і вище вручну (за 1 пов)</t>
  </si>
  <si>
    <t>Вивіз будівельного сміття</t>
  </si>
  <si>
    <t>Підйом (спуск) матеріалів вручну за 1пов або ліфтом</t>
  </si>
  <si>
    <t>тонн</t>
  </si>
  <si>
    <t>Допоміжні роботи</t>
  </si>
  <si>
    <t>чол./дн.</t>
  </si>
  <si>
    <t>Прибирання після будівельних робіт (без хім. мийних засобів)</t>
  </si>
  <si>
    <t>Улаштування стяжки цем.-піщаної до 50 мм механізованим способом з затиркою</t>
  </si>
  <si>
    <t>Стрічка демпферна</t>
  </si>
  <si>
    <t>Маяк направляючий штукатурний</t>
  </si>
  <si>
    <t>Пісок</t>
  </si>
  <si>
    <t>Цемент М 500</t>
  </si>
  <si>
    <t>Сітка армована ВР-IV 100х100</t>
  </si>
  <si>
    <t>Надбавка до влаштування стяжки (за 10 мм)</t>
  </si>
  <si>
    <t>Розчин цементно-піщаний М150</t>
  </si>
  <si>
    <t>Бетонконтакт СТ-19</t>
  </si>
  <si>
    <t>Фанера t-10 мм</t>
  </si>
  <si>
    <t xml:space="preserve">Грунтовка CT-17 </t>
  </si>
  <si>
    <t xml:space="preserve">Круг алмазний 125 бетон </t>
  </si>
  <si>
    <t>Рідкі цвяхи Момент Монтаж 250 мл</t>
  </si>
  <si>
    <t>Планка перехідна алюмінієва</t>
  </si>
  <si>
    <t>Монтаж цементно / піщаного подіуму 1 * 1 * 0,2 м. під душ. піддон</t>
  </si>
  <si>
    <t>Цегла рядова М100</t>
  </si>
  <si>
    <t>тис.штук</t>
  </si>
  <si>
    <t>Розчин кладки М100</t>
  </si>
  <si>
    <t>Влаштування перегородок з ГКЛ</t>
  </si>
  <si>
    <t>Дюбель БМ 6*40</t>
  </si>
  <si>
    <t>Гіпсокартон  t-12,5 мм</t>
  </si>
  <si>
    <t>Кріплення ES 60\125</t>
  </si>
  <si>
    <t>Стрічка звукоізоляційна</t>
  </si>
  <si>
    <t>Круг відрізний 125 метал</t>
  </si>
  <si>
    <t>Мінеральна вата KNAUF ЭКОРОЛ,  50 мм</t>
  </si>
  <si>
    <t xml:space="preserve">Профіль CW-75  0,45 мм </t>
  </si>
  <si>
    <t xml:space="preserve">Профіль UW-75  0,45 мм </t>
  </si>
  <si>
    <t>Саморіз 3,5*25</t>
  </si>
  <si>
    <t>Саморіз 3,5*9,5</t>
  </si>
  <si>
    <t xml:space="preserve">Профіль CD-60  0,45 мм </t>
  </si>
  <si>
    <t xml:space="preserve">Профіль UD-27  0,45 мм </t>
  </si>
  <si>
    <t>Влаштування ГКЛ конструкцій об'ємних (полки, стільниці) (розгортка по г / к)</t>
  </si>
  <si>
    <t xml:space="preserve">Профіль CW-50  0,45 мм </t>
  </si>
  <si>
    <t xml:space="preserve">Профіль UW-50  0,45 мм </t>
  </si>
  <si>
    <t>Улаштування простих стель з ГКЛ</t>
  </si>
  <si>
    <t>Дюбель TDN Bierbach 6x65</t>
  </si>
  <si>
    <t>"Краб" з'єднувач універсальний</t>
  </si>
  <si>
    <t>Кріплення ES 60 \ 125</t>
  </si>
  <si>
    <t>Профіль CD-60  0,45 мм</t>
  </si>
  <si>
    <t>Профіль UD-27  0,45 мм</t>
  </si>
  <si>
    <t>З'єднувач 60/60</t>
  </si>
  <si>
    <t>Влаштування багаторівневих стель з ГКЛ, коробів П і Г-образних (счит. Розгортку по г / к)</t>
  </si>
  <si>
    <t>Влаштування прорізів у ГКЛ конструкціях під вентиляційні решітки</t>
  </si>
  <si>
    <t>Анкер 10*150</t>
  </si>
  <si>
    <t xml:space="preserve">Піна монтажна Soudal 750 мл </t>
  </si>
  <si>
    <t>Дюбель БМ 8*100</t>
  </si>
  <si>
    <t>к-т</t>
  </si>
  <si>
    <t>Герметик Soudal Силікон 300 мл</t>
  </si>
  <si>
    <t>Штукатурка стін механізована</t>
  </si>
  <si>
    <t>Штукатурка  Knauf  MP-75 машинного нанесення</t>
  </si>
  <si>
    <t>Штукатурка Ротбанд  Knauf универсальная гипсовая</t>
  </si>
  <si>
    <t>Уголок перфорированный с сеткой</t>
  </si>
  <si>
    <t>Затирка рустів штукатурним розчином і штроб під труби сантехнічні</t>
  </si>
  <si>
    <t>Штукатурка EURO-GIPS Изо старт</t>
  </si>
  <si>
    <t>Шпаклевка Knauf Multifinish</t>
  </si>
  <si>
    <t>Штукатурка EURO-GIPS Ізо старт</t>
  </si>
  <si>
    <t>Шпаклівка Knauf Multifinish</t>
  </si>
  <si>
    <t>Підготовка стін під фарбування ( зі склохолстом)</t>
  </si>
  <si>
    <t>Клей Semin</t>
  </si>
  <si>
    <t xml:space="preserve">Стеклохолст ХСН-40 </t>
  </si>
  <si>
    <t>Шпаклевка финишная BauGut super finish</t>
  </si>
  <si>
    <t>Підготовка відкосів під фарбування (зі склохолстом)</t>
  </si>
  <si>
    <t xml:space="preserve">Склохолст ХСН-40 </t>
  </si>
  <si>
    <t>Підготовка стелі під фарбування (зі склохолстом)</t>
  </si>
  <si>
    <t>Виготовка стельових карнизних ніш, криволінійних ділянок під забарвлення (зі скловолокном) розгортка</t>
  </si>
  <si>
    <t>Шпаклівка фінішна BauGut super finish</t>
  </si>
  <si>
    <t>Фарбування стін за 2 рази</t>
  </si>
  <si>
    <t>Герметик  Ceresit акрил 300 мл</t>
  </si>
  <si>
    <t>Фарбування відкосів за 2 рази</t>
  </si>
  <si>
    <t>Фарбування стелі за 2 рази</t>
  </si>
  <si>
    <t>Герметик  Ceresit акрил 280 мл</t>
  </si>
  <si>
    <t>Затирка Ceresit CE-33 Plus</t>
  </si>
  <si>
    <t>Підрізка плитки під кутом 45 °</t>
  </si>
  <si>
    <t>Круг алмазний 125 бетон</t>
  </si>
  <si>
    <t>Заробка швів гіпсокартонних конструкцій</t>
  </si>
  <si>
    <t>Сітка-серпянка для швів в гіпсокартону 50 мм</t>
  </si>
  <si>
    <t>Шпаклівка Фугенфюллер Knauf для стиків по гіпсокартону</t>
  </si>
  <si>
    <t>Монтаж електрощита до 60 модулей</t>
  </si>
  <si>
    <t>Монтаж трансформатора понижуючого</t>
  </si>
  <si>
    <t xml:space="preserve">Трансформатор Т-О, 66200/5 </t>
  </si>
  <si>
    <t>Монтаж автоматов 3-х ф, УЗО (от 140 А)</t>
  </si>
  <si>
    <t>Монтаж автоматов однофазних</t>
  </si>
  <si>
    <t>Монтаж диференціального автомата</t>
  </si>
  <si>
    <t>Диференціальний автомат С-25</t>
  </si>
  <si>
    <t>Електрощит</t>
  </si>
  <si>
    <t>Автомат однофазний С-16</t>
  </si>
  <si>
    <t>Автомат однофазний С-25</t>
  </si>
  <si>
    <t>Автомат трехфазний (по проекту)</t>
  </si>
  <si>
    <t>Розведення слабкострумкової проводки</t>
  </si>
  <si>
    <t>м</t>
  </si>
  <si>
    <t>Кабель F 690 BV Finmark</t>
  </si>
  <si>
    <t>Кабель IP</t>
  </si>
  <si>
    <t>Розведення ел.проводкі мідної прихованої до 6 мм2</t>
  </si>
  <si>
    <t xml:space="preserve">Кабель ВВГ  3х1,5 нгд </t>
  </si>
  <si>
    <t xml:space="preserve">Кабель ВВГ  3х2,5 нгд </t>
  </si>
  <si>
    <t xml:space="preserve">Кабель ВВГ  5х4 нгд </t>
  </si>
  <si>
    <t>Коробка розподільча d - 100</t>
  </si>
  <si>
    <t>Кліпса кріпильна d-15-24мм</t>
  </si>
  <si>
    <t>Заробка кабельних штроб</t>
  </si>
  <si>
    <t>Пробивання штроби в цегляній стіні під ел.проводку</t>
  </si>
  <si>
    <t>Пробивання штроби в цегляній стіні під ел.проводку перетином більше 25 см2</t>
  </si>
  <si>
    <t>Коронка алмазна d 65 мм</t>
  </si>
  <si>
    <t>Коробка установочна</t>
  </si>
  <si>
    <t>Монтаж TV, TF розетки</t>
  </si>
  <si>
    <t>Монтаж електроприладів (дзвінок, вентилятор, електрополотенцесушітеля)</t>
  </si>
  <si>
    <t>Клеми</t>
  </si>
  <si>
    <t>Монтаж переговорного пристрою</t>
  </si>
  <si>
    <t>Монтаж електрообігріву підлоги</t>
  </si>
  <si>
    <t>Пінополістирол 50 мм</t>
  </si>
  <si>
    <t>Коробка розподільна d - 100</t>
  </si>
  <si>
    <t>Розпаювання монтажної коробки (до 5 пайок)</t>
  </si>
  <si>
    <t>Перемичка заземлювальна</t>
  </si>
  <si>
    <t>Водопровід, водовідведення. Сантехніка</t>
  </si>
  <si>
    <t>Різання штроби в цегляній стіні під труби</t>
  </si>
  <si>
    <t>Перечеканка чавунного стояка</t>
  </si>
  <si>
    <t>Демонтаж опалювальних приладів для повторного застосування</t>
  </si>
  <si>
    <t>Влаштування виводів каналізації d-32-50мм</t>
  </si>
  <si>
    <t>Влаштування виводів каналізації d-110мм</t>
  </si>
  <si>
    <t>Монтаж пластикової каналізації d- 32-50 мм</t>
  </si>
  <si>
    <t>Монтаж пластикової каналізації діаметром до 100 мм</t>
  </si>
  <si>
    <t>Монтаж металопластикової труби d- 16-24 мм.</t>
  </si>
  <si>
    <t>Монтаж металопластикової труби d- 25 - 32 мм.</t>
  </si>
  <si>
    <t>Ізоляція труб d-16-32 мірелоном</t>
  </si>
  <si>
    <t>Зняття / встановлення опалювальних приладів для технологічних потреб</t>
  </si>
  <si>
    <t>Монтаж бойлера (без електрочастини), газової колонки</t>
  </si>
  <si>
    <t>Монтаж умивальників</t>
  </si>
  <si>
    <t>Монтаж скляних шторок на душовий піддон</t>
  </si>
  <si>
    <t>Монтаж унітазу, біде консольних</t>
  </si>
  <si>
    <t>Монтаж інсталяції для унітазу, біде</t>
  </si>
  <si>
    <t>Монтаж змішувача</t>
  </si>
  <si>
    <t>Монтаж змішувача прихованої установки</t>
  </si>
  <si>
    <t>Штукатурка Ротбанд  Knauf універсальна гіпсова</t>
  </si>
  <si>
    <t>Монтаж душової штанги</t>
  </si>
  <si>
    <t>Монтаж фільтрів грубої очистки d- 10-32 мм</t>
  </si>
  <si>
    <t>Влаштування виводів водопостачання d- 15-20 мм</t>
  </si>
  <si>
    <t>Монтаж кульових кранів d- 25-32 мм</t>
  </si>
  <si>
    <t>Підключення посудомийної машини</t>
  </si>
  <si>
    <t>Монтаж бойлера навісного до 100 л</t>
  </si>
  <si>
    <t>Врізка в діючі мережі внутрішніх каналізаційних мереж</t>
  </si>
  <si>
    <t>Врізка в діючі мережі водопостачання та опалення</t>
  </si>
  <si>
    <t>Збірка і установка сантехмебелі</t>
  </si>
  <si>
    <t>Випробування внутрішнього трубопроводу довжиною до 50 м</t>
  </si>
  <si>
    <t>Проливання системи каналізації довжиною понад 10 м</t>
  </si>
  <si>
    <t>с-ма</t>
  </si>
  <si>
    <t>Прокладка трубопроводу вентиляції d- 125-150 мм.</t>
  </si>
  <si>
    <t>Вентиляція, кондиціонування</t>
  </si>
  <si>
    <t>Ізоляція труб вентиляції d- 125-150 мм.</t>
  </si>
  <si>
    <t>Влаштування ГКЛ пристінків місцями до 3 м2</t>
  </si>
  <si>
    <t>Монтаж електрофурнітури в стіні</t>
  </si>
  <si>
    <t>Обшивання конструкцій г/к на клею</t>
  </si>
  <si>
    <t>Грунтовка СТ-17</t>
  </si>
  <si>
    <t>Клей Perflix гіпсокартона</t>
  </si>
  <si>
    <t>Затирка Mapei Ultracolor Plus 100</t>
  </si>
  <si>
    <t>Гідроізоляція полімерцементна за 2 рази</t>
  </si>
  <si>
    <t>Гідроізоляційна суміш CR-65</t>
  </si>
  <si>
    <t>Влаштування перехідних планок, накладок</t>
  </si>
  <si>
    <t>Штукатурка відкосів механізована</t>
  </si>
  <si>
    <t>Установка перфорованих кутиків</t>
  </si>
  <si>
    <t>Кутик перфорований</t>
  </si>
  <si>
    <t>Кабель DTIP-18 250 Вт</t>
  </si>
  <si>
    <t>Сборка світильників</t>
  </si>
  <si>
    <t>Опуск чавунного стояка</t>
  </si>
  <si>
    <t>Монтаж ванни звичайної</t>
  </si>
  <si>
    <t>Монтаж кульових кранів d- 15-20 мм</t>
  </si>
  <si>
    <t>Повітропровід гнучкий ізольований Ø150 мм Vents</t>
  </si>
  <si>
    <t>хомути вентиляції</t>
  </si>
  <si>
    <t>фольгоізол</t>
  </si>
  <si>
    <t>скотч К2</t>
  </si>
  <si>
    <t>Підключення плити</t>
  </si>
  <si>
    <t>Монтаж регулятора підлоги (простого)</t>
  </si>
  <si>
    <t>Підключення кух.мийки</t>
  </si>
  <si>
    <t>Зміцнення стяжки дисперсионной ґрунтовкою</t>
  </si>
  <si>
    <t>Грунтовка дисперсійна Thomsit R777</t>
  </si>
  <si>
    <t>Вирівнювання підлоги вирівнювачем до 7 мм по маякам зі шліфуванням</t>
  </si>
  <si>
    <t>Вирівнювач Thomsit DG 25</t>
  </si>
  <si>
    <t>Стрічка-наждак абразивна 75*533мм №40,60,80,100,120</t>
  </si>
  <si>
    <t>Грунтовка CT-17</t>
  </si>
  <si>
    <t>Клей Ceresit CM-12 для керамограніту</t>
  </si>
  <si>
    <t>Коло алмазний 125 бетон</t>
  </si>
  <si>
    <t>Змивка для плитки Mapei Keranet (0,75 л)</t>
  </si>
  <si>
    <t>Обшивка ГКЛ по ГКЛ подвійний шар або ГКЛ по готовому каркасу</t>
  </si>
  <si>
    <t>Саморіз 3,5*35</t>
  </si>
  <si>
    <t>Влаштування простого пристінку з ГКЛ</t>
  </si>
  <si>
    <t>Влаштування тепло і пароізоляції пристінку</t>
  </si>
  <si>
    <t>Плівка гідроізоляційна 110 г / кв.м</t>
  </si>
  <si>
    <t>Монтаж люків в г / к конструкціях 0,3м2 і більше</t>
  </si>
  <si>
    <t>Поверхнево активна добавка</t>
  </si>
  <si>
    <t>підмостки</t>
  </si>
  <si>
    <t>тис.шт.</t>
  </si>
  <si>
    <t>Підключення електроплити, кухонних елементів</t>
  </si>
  <si>
    <t>Монтаж освітлювальних приладів (світильники врізні і накладні на стелі і настінні врізні) вагою до 5 кг. (Без складання)</t>
  </si>
  <si>
    <t>Монтаж освітлювальних приладів (люстр, бра) вагою понад 5 кг. (Без складання)</t>
  </si>
  <si>
    <t>Монтаж  лінійних освітлювальних приладів (ЛЕД, Дюралайт та ін.) На профіль</t>
  </si>
  <si>
    <t>Монтаж гігієнічного душа прихованої установки</t>
  </si>
  <si>
    <t>Монтаж трапа зливного душового під разуклонку</t>
  </si>
  <si>
    <t>Монтаж опалювальних приладів типу "Кермі"</t>
  </si>
  <si>
    <t>комплект</t>
  </si>
  <si>
    <t>Підрядник: ТОВ "АВГ КОНСТРАКШН"</t>
  </si>
  <si>
    <t>ЗАМОВНИК</t>
  </si>
  <si>
    <t>ПІДРЯДНИК</t>
  </si>
  <si>
    <t xml:space="preserve"> ТОВ "АВГ КОНСТРАКШН"</t>
  </si>
  <si>
    <t>Директор</t>
  </si>
  <si>
    <t>__________________ Гарбар П.О.</t>
  </si>
  <si>
    <t>Всього вартість робіт, грн з ПДВ.:</t>
  </si>
  <si>
    <t>Всього вартість робіт з матеріалами,грн з ПДВ</t>
  </si>
  <si>
    <t xml:space="preserve">Замовник: </t>
  </si>
  <si>
    <t>Договірна ціна на  ремонтно-будівельні та оздоблювальні роботи з виконання ремонту
 на об'єкті ЖК Royal Tower</t>
  </si>
  <si>
    <t>Гіпсокартон  t-12,5 мм вологостійкий</t>
  </si>
  <si>
    <t>Облицювання стін мозаїкою</t>
  </si>
  <si>
    <t xml:space="preserve">Поклейка дзеркал </t>
  </si>
  <si>
    <t>Демонтаж перегородок цегляних, піногазо-гіпсоблочних</t>
  </si>
  <si>
    <t>Демонтаж підвіконь</t>
  </si>
  <si>
    <t>Демонтаж утеплювача стін</t>
  </si>
  <si>
    <t>Захист підлоги, стін і інших конструкцій ДВП (з наступним зняттям)</t>
  </si>
  <si>
    <t>Плита ДВП 2,5мм</t>
  </si>
  <si>
    <t>Цегляна кладка під штукатурку димових труб, криволінійних ділянок, арок і стовпів перетином 510х510 і менше, кладка місцями до 1м3</t>
  </si>
  <si>
    <t>Посилення ГКЛ конструкцій листами фанери</t>
  </si>
  <si>
    <t>Влаштування посилених профілів (брусу)</t>
  </si>
  <si>
    <t>Дюбель БМ 6*80</t>
  </si>
  <si>
    <t>Профіль посилений UA-100</t>
  </si>
  <si>
    <t>Кріплення сантех аксессуарів</t>
  </si>
  <si>
    <t>дюб.</t>
  </si>
  <si>
    <t>Влаштування підлоги з керамограніту</t>
  </si>
  <si>
    <t>Улаштування криволінійного пластикового плінтусу</t>
  </si>
  <si>
    <t>Утеплення підлоги, стелі пінополістиролом 50 мм</t>
  </si>
  <si>
    <t>Дюбель для изоляции 10*160</t>
  </si>
  <si>
    <t>Пена-клей для пенополистирола 750 мл</t>
  </si>
  <si>
    <t>Пенополистирол 50 мм</t>
  </si>
  <si>
    <t xml:space="preserve">Пленка п/е 1500*100 </t>
  </si>
  <si>
    <t>Набивання металевої сітки</t>
  </si>
  <si>
    <t>Сітка штукатурна оцинкованна (20х20х1)</t>
  </si>
  <si>
    <t>Нанесення технологічного грунту на стіни</t>
  </si>
  <si>
    <t xml:space="preserve">Клей для обоев Quelyd Экспресс Супер </t>
  </si>
  <si>
    <t>Фарба SADOLIN BINDO 7</t>
  </si>
  <si>
    <t>Фарба  SADOLIN INNETAK</t>
  </si>
  <si>
    <t>Облицювання стін керамограніту</t>
  </si>
  <si>
    <t>Клей Ceresit CM-117 для плитки, морозостойкий</t>
  </si>
  <si>
    <t xml:space="preserve">Круг алмазный 125 бетон </t>
  </si>
  <si>
    <t>Клей Ceresit CM-115 для мармуру</t>
  </si>
  <si>
    <t>Латексна добавка Латекскол</t>
  </si>
  <si>
    <t xml:space="preserve">Вирізання круглих отворів в плитці під обладнання </t>
  </si>
  <si>
    <t>місто</t>
  </si>
  <si>
    <t>Коронка алмазная d 65 мм</t>
  </si>
  <si>
    <t>Клей для приклеювання дзеркал Soudal 310 мл</t>
  </si>
  <si>
    <t>Монтаж електрощита до 24 модулей</t>
  </si>
  <si>
    <t>Автомат однофазний С-32</t>
  </si>
  <si>
    <t>Розведення ел.проводкі мідної прихованої від 5*4 до 5*10 мм2</t>
  </si>
  <si>
    <t>Трипси</t>
  </si>
  <si>
    <t>Монтаж датчикв руху</t>
  </si>
  <si>
    <t>Монтаж акустики, роутер</t>
  </si>
  <si>
    <t>Монтаж дизайнерського світильника (вартість більше 2000 грн.)</t>
  </si>
  <si>
    <t>Труба кан.  d-100 мм (ОСТЕНДОРФ)</t>
  </si>
  <si>
    <t>Хомут  d-100 мм</t>
  </si>
  <si>
    <t>Трійник канализаційний d-110 135°</t>
  </si>
  <si>
    <t>Круг відрізний 230 метал</t>
  </si>
  <si>
    <t>Хомут   d-50 мм</t>
  </si>
  <si>
    <t xml:space="preserve">Отвод кан. d-100/90° </t>
  </si>
  <si>
    <t xml:space="preserve">Відвід кан. d-50/90° </t>
  </si>
  <si>
    <t xml:space="preserve">Відвід кан. d-100/90° </t>
  </si>
  <si>
    <t>Монтаж повітряного клапана каналізаційного d-110мм</t>
  </si>
  <si>
    <t>Клапан повітряний каналіз. d-100мм</t>
  </si>
  <si>
    <t>Труба кан.  d-50 мм (ОСТЕНДОРФ)</t>
  </si>
  <si>
    <t>Тройник  d-24 мм (REHAU)</t>
  </si>
  <si>
    <t xml:space="preserve">Хомут   d-24 мм </t>
  </si>
  <si>
    <t>Натяжна гільза d-24 мм (REHAU)</t>
  </si>
  <si>
    <t>Труба мет. пластикова  d-16-24 мм (REHAU)</t>
  </si>
  <si>
    <t>Тройник  d-32 мм (REHAU)</t>
  </si>
  <si>
    <t>Хомут  d-32 мм</t>
  </si>
  <si>
    <t>Натяжна гільза d-32 мм (REHAU)</t>
  </si>
  <si>
    <t>Труба мет. пластикова  d-25-32 мм (REHAU)</t>
  </si>
  <si>
    <t xml:space="preserve">Стрічка самоклеюча b=50мм </t>
  </si>
  <si>
    <t>Теплоізоляційна труба  d-16-32 мм (Sanfeex)</t>
  </si>
  <si>
    <t>Футорки (ком-т 6шт)  d-1/2" (Lipovica)</t>
  </si>
  <si>
    <t xml:space="preserve">Кран радіаторний  d-1/2" </t>
  </si>
  <si>
    <t>Опалювальний  прилад типу "Кермі"</t>
  </si>
  <si>
    <t>Прокладки радіаторні пароніт  d-25 мм</t>
  </si>
  <si>
    <t>Клапан шаровий для підключення бойлера</t>
  </si>
  <si>
    <t xml:space="preserve">Кріплення Бойлера </t>
  </si>
  <si>
    <t>Шланг для підключення бойлера 1м</t>
  </si>
  <si>
    <t>Герметик Soudal Силикон 300 мл</t>
  </si>
  <si>
    <t>Кран приборный d-1/2"х1/2"</t>
  </si>
  <si>
    <t>Крепление умывальника</t>
  </si>
  <si>
    <t>Переход резиновый 50х32</t>
  </si>
  <si>
    <t xml:space="preserve">Сифон умывальника хромированный </t>
  </si>
  <si>
    <t>Уголок пластиковый для плитки</t>
  </si>
  <si>
    <t xml:space="preserve">Сифон ванны с автоматической пробкой </t>
  </si>
  <si>
    <t>Уголок пластиковий для плитки</t>
  </si>
  <si>
    <t>Кран приборний d-1/2"х1/2"</t>
  </si>
  <si>
    <t>Монтаж кабіни з циркуляційним душом</t>
  </si>
  <si>
    <t>Переход гумовий 50х32</t>
  </si>
  <si>
    <t>Сифон душового піддона (Viega)</t>
  </si>
  <si>
    <t>Кріплення унітазу</t>
  </si>
  <si>
    <t>Монтаж змішувача електричного</t>
  </si>
  <si>
    <t>Монтаж зворотного клапану 15-25мм</t>
  </si>
  <si>
    <t>Монтаж регулятора тиску 15-25мм</t>
  </si>
  <si>
    <t>Підключення пральної, сушильної машини</t>
  </si>
  <si>
    <t>Монтаж ізмельчителя для мийки</t>
  </si>
  <si>
    <t>Монтаж системи водоочистки</t>
  </si>
  <si>
    <t>Пусконаладкові роботи системи водоочитски</t>
  </si>
  <si>
    <t>Монтаж системи захисту від протікання води</t>
  </si>
  <si>
    <t>Поклейка стін шпалерами</t>
  </si>
  <si>
    <t>Герметик Момент Силікон 85 мл</t>
  </si>
  <si>
    <t>Траперо для унітазу</t>
  </si>
  <si>
    <t>Кран приладовий d-1/2 "х1 / 2"</t>
  </si>
  <si>
    <t>Штукатурка Ротбанд Knauf універсальна гіпсова</t>
  </si>
  <si>
    <t>Кільце натяжное d-20мм (Golan)</t>
  </si>
  <si>
    <t>Перехідник 3/4 "х1 / 2"</t>
  </si>
  <si>
    <t>З'єднувач d-20х1 / 2 "(REHAU)</t>
  </si>
  <si>
    <t>Кронштейн кріплення змішувача</t>
  </si>
  <si>
    <t>Патрубок кан. Ø50мм</t>
  </si>
  <si>
    <t>комплект опор</t>
  </si>
  <si>
    <t>Відведення кан. d-50/90 °</t>
  </si>
  <si>
    <t>Фільтр грубої очистки d-10-32 мм (I.V.R.)</t>
  </si>
  <si>
    <t>Клапан зворотний d-25мм (ИТАЛ)</t>
  </si>
  <si>
    <t>Заглушка d- 1/2 "</t>
  </si>
  <si>
    <t>Коліно монтажне d-20х1 / 2 90 *</t>
  </si>
  <si>
    <t>Натяжна гільза d-20 мм (REHAU)</t>
  </si>
  <si>
    <t>Труба мет. пластикова d-16-24 мм (REHAU)</t>
  </si>
  <si>
    <t>Кран кульовий d-15-20мм</t>
  </si>
  <si>
    <t>Кран кульовий d- 25-32мм</t>
  </si>
  <si>
    <t>Регулятор тиску DN25. PN25. 1,5-6,0бар. d15-25мм</t>
  </si>
  <si>
    <t>Кран підключення пральної машини d-1 / 2х3 / 4 "</t>
  </si>
  <si>
    <t>Сифон пральної машини</t>
  </si>
  <si>
    <t>перехідник 50х32мм</t>
  </si>
  <si>
    <t>Кран триходовий d-1/2 "</t>
  </si>
  <si>
    <t>Перехід гумовий 50х32</t>
  </si>
  <si>
    <t>Сифон кухонного миття</t>
  </si>
  <si>
    <t>Хомут d-50 мм</t>
  </si>
  <si>
    <t>Об'єкт: «Ремонтно-будівельні та оздоблювальні роботи з виконання ремонту  квартири площею 140,89 м2 на об'єкті: ЖК Royal Tower. Квартира №40</t>
  </si>
  <si>
    <t>квартира площею 140,89 м2, квартира №40</t>
  </si>
  <si>
    <t>Виготовка стін під склохолст</t>
  </si>
  <si>
    <t>Тріпси</t>
  </si>
  <si>
    <t>Монтаж вентилятору</t>
  </si>
  <si>
    <t xml:space="preserve">_______________ </t>
  </si>
  <si>
    <t>послуга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</si>
</sst>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_р_._-;\-* #,##0.00_р_._-;_-* \-??_р_._-;_-@_-"/>
    <numFmt numFmtId="166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3" fillId="0" borderId="0"/>
    <xf numFmtId="0" fontId="1" fillId="0" borderId="0"/>
    <xf numFmtId="165" fontId="4" fillId="0" borderId="0" applyFill="0" applyBorder="0" applyAlignment="0" applyProtection="0"/>
    <xf numFmtId="9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" fillId="0" borderId="0"/>
  </cellStyleXfs>
  <cellXfs count="152">
    <xf numFmtId="0" fontId="0" fillId="0" borderId="0" xfId="0"/>
    <xf numFmtId="0" fontId="8" fillId="0" borderId="0" xfId="1" applyFont="1" applyFill="1" applyAlignment="1">
      <alignment vertical="center"/>
    </xf>
    <xf numFmtId="0" fontId="6" fillId="0" borderId="0" xfId="1" applyFont="1" applyFill="1" applyBorder="1" applyAlignment="1">
      <alignment vertical="center"/>
    </xf>
    <xf numFmtId="9" fontId="7" fillId="0" borderId="1" xfId="8" applyFont="1" applyFill="1" applyBorder="1" applyAlignment="1">
      <alignment horizontal="center" vertical="center"/>
    </xf>
    <xf numFmtId="9" fontId="9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>
      <alignment horizontal="left" vertical="center" wrapText="1"/>
    </xf>
    <xf numFmtId="4" fontId="6" fillId="3" borderId="1" xfId="2" applyNumberFormat="1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vertical="center" wrapText="1"/>
    </xf>
    <xf numFmtId="0" fontId="6" fillId="0" borderId="0" xfId="1" applyFont="1" applyFill="1" applyAlignment="1">
      <alignment vertical="center"/>
    </xf>
    <xf numFmtId="0" fontId="6" fillId="0" borderId="1" xfId="2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/>
    </xf>
    <xf numFmtId="0" fontId="7" fillId="0" borderId="1" xfId="1" quotePrefix="1" applyFont="1" applyFill="1" applyBorder="1" applyAlignment="1">
      <alignment horizontal="right" vertical="center" wrapText="1"/>
    </xf>
    <xf numFmtId="4" fontId="6" fillId="3" borderId="1" xfId="2" applyNumberFormat="1" applyFont="1" applyFill="1" applyBorder="1" applyAlignment="1">
      <alignment horizontal="right" vertical="center" wrapText="1"/>
    </xf>
    <xf numFmtId="0" fontId="6" fillId="0" borderId="1" xfId="1" applyFont="1" applyFill="1" applyBorder="1" applyAlignment="1">
      <alignment horizontal="right" vertical="center"/>
    </xf>
    <xf numFmtId="4" fontId="6" fillId="0" borderId="1" xfId="2" applyNumberFormat="1" applyFont="1" applyFill="1" applyBorder="1" applyAlignment="1">
      <alignment horizontal="right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4" fontId="6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6" fillId="0" borderId="1" xfId="2" applyNumberFormat="1" applyFont="1" applyFill="1" applyBorder="1" applyAlignment="1">
      <alignment horizontal="right" vertical="center"/>
    </xf>
    <xf numFmtId="0" fontId="6" fillId="0" borderId="1" xfId="4" applyFont="1" applyFill="1" applyBorder="1" applyAlignment="1">
      <alignment vertical="center" wrapText="1"/>
    </xf>
    <xf numFmtId="0" fontId="6" fillId="0" borderId="1" xfId="4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/>
    </xf>
    <xf numFmtId="4" fontId="6" fillId="4" borderId="1" xfId="1" applyNumberFormat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4" fontId="6" fillId="4" borderId="1" xfId="1" applyNumberFormat="1" applyFont="1" applyFill="1" applyBorder="1" applyAlignment="1">
      <alignment horizontal="right" vertical="center" wrapText="1"/>
    </xf>
    <xf numFmtId="4" fontId="6" fillId="0" borderId="1" xfId="3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left" vertical="center" wrapText="1"/>
    </xf>
    <xf numFmtId="4" fontId="6" fillId="0" borderId="1" xfId="3" applyNumberFormat="1" applyFont="1" applyFill="1" applyBorder="1" applyAlignment="1">
      <alignment horizontal="right" vertical="center" wrapText="1"/>
    </xf>
    <xf numFmtId="4" fontId="6" fillId="4" borderId="1" xfId="4" applyNumberFormat="1" applyFont="1" applyFill="1" applyBorder="1" applyAlignment="1">
      <alignment horizontal="right" vertical="center" wrapText="1"/>
    </xf>
    <xf numFmtId="4" fontId="6" fillId="4" borderId="1" xfId="2" applyNumberFormat="1" applyFont="1" applyFill="1" applyBorder="1" applyAlignment="1">
      <alignment horizontal="right" vertical="center" wrapText="1"/>
    </xf>
    <xf numFmtId="4" fontId="6" fillId="4" borderId="1" xfId="2" applyNumberFormat="1" applyFont="1" applyFill="1" applyBorder="1" applyAlignment="1">
      <alignment horizontal="left" vertical="center" wrapText="1"/>
    </xf>
    <xf numFmtId="4" fontId="6" fillId="4" borderId="1" xfId="2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right" vertical="center" wrapText="1"/>
    </xf>
    <xf numFmtId="0" fontId="7" fillId="0" borderId="0" xfId="0" applyFont="1" applyFill="1" applyAlignment="1">
      <alignment horizontal="right" vertical="center"/>
    </xf>
    <xf numFmtId="0" fontId="10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6" fillId="0" borderId="0" xfId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2" fontId="10" fillId="0" borderId="0" xfId="0" applyNumberFormat="1" applyFont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6" fillId="0" borderId="2" xfId="1" applyFont="1" applyFill="1" applyBorder="1" applyAlignment="1">
      <alignment vertical="center"/>
    </xf>
    <xf numFmtId="164" fontId="7" fillId="0" borderId="3" xfId="1" applyNumberFormat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4" fontId="7" fillId="0" borderId="4" xfId="1" applyNumberFormat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vertical="center"/>
    </xf>
    <xf numFmtId="4" fontId="7" fillId="0" borderId="6" xfId="1" applyNumberFormat="1" applyFont="1" applyFill="1" applyBorder="1" applyAlignment="1">
      <alignment horizontal="right" vertical="center" wrapText="1"/>
    </xf>
    <xf numFmtId="4" fontId="7" fillId="0" borderId="9" xfId="1" applyNumberFormat="1" applyFont="1" applyFill="1" applyBorder="1" applyAlignment="1">
      <alignment horizontal="right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2" fontId="7" fillId="2" borderId="4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 wrapText="1"/>
    </xf>
    <xf numFmtId="1" fontId="7" fillId="2" borderId="8" xfId="0" applyNumberFormat="1" applyFont="1" applyFill="1" applyBorder="1" applyAlignment="1">
      <alignment horizontal="center" vertical="center" wrapText="1" shrinkToFi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 shrinkToFit="1"/>
    </xf>
    <xf numFmtId="0" fontId="9" fillId="3" borderId="3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4" fontId="6" fillId="3" borderId="3" xfId="2" applyNumberFormat="1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vertical="center" wrapText="1"/>
    </xf>
    <xf numFmtId="2" fontId="6" fillId="3" borderId="3" xfId="2" applyNumberFormat="1" applyFont="1" applyFill="1" applyBorder="1" applyAlignment="1">
      <alignment horizontal="center" vertical="center" wrapText="1"/>
    </xf>
    <xf numFmtId="4" fontId="6" fillId="3" borderId="4" xfId="2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right" vertical="center" wrapText="1"/>
    </xf>
    <xf numFmtId="4" fontId="6" fillId="3" borderId="6" xfId="2" applyNumberFormat="1" applyFont="1" applyFill="1" applyBorder="1" applyAlignment="1">
      <alignment horizontal="right" vertical="center" wrapText="1"/>
    </xf>
    <xf numFmtId="4" fontId="6" fillId="4" borderId="6" xfId="2" applyNumberFormat="1" applyFont="1" applyFill="1" applyBorder="1" applyAlignment="1">
      <alignment horizontal="right" vertical="center" wrapText="1"/>
    </xf>
    <xf numFmtId="0" fontId="6" fillId="0" borderId="8" xfId="2" applyFont="1" applyFill="1" applyBorder="1" applyAlignment="1">
      <alignment vertical="center" wrapText="1"/>
    </xf>
    <xf numFmtId="0" fontId="6" fillId="0" borderId="8" xfId="2" applyFont="1" applyFill="1" applyBorder="1" applyAlignment="1">
      <alignment horizontal="center" vertical="center" wrapText="1"/>
    </xf>
    <xf numFmtId="4" fontId="6" fillId="0" borderId="8" xfId="2" applyNumberFormat="1" applyFont="1" applyFill="1" applyBorder="1" applyAlignment="1">
      <alignment horizontal="right" vertical="center" wrapText="1"/>
    </xf>
    <xf numFmtId="4" fontId="6" fillId="0" borderId="8" xfId="2" applyNumberFormat="1" applyFont="1" applyFill="1" applyBorder="1" applyAlignment="1">
      <alignment horizontal="center" vertical="center" wrapText="1"/>
    </xf>
    <xf numFmtId="4" fontId="6" fillId="0" borderId="9" xfId="2" applyNumberFormat="1" applyFont="1" applyFill="1" applyBorder="1" applyAlignment="1">
      <alignment horizontal="right" vertical="center" wrapText="1"/>
    </xf>
    <xf numFmtId="4" fontId="6" fillId="0" borderId="6" xfId="1" applyNumberFormat="1" applyFont="1" applyFill="1" applyBorder="1" applyAlignment="1">
      <alignment horizontal="right" vertical="center"/>
    </xf>
    <xf numFmtId="4" fontId="6" fillId="0" borderId="6" xfId="1" applyNumberFormat="1" applyFont="1" applyFill="1" applyBorder="1" applyAlignment="1">
      <alignment horizontal="right" vertical="center" wrapText="1"/>
    </xf>
    <xf numFmtId="4" fontId="6" fillId="0" borderId="6" xfId="10" applyNumberFormat="1" applyFont="1" applyFill="1" applyBorder="1" applyAlignment="1">
      <alignment horizontal="right" vertical="center"/>
    </xf>
    <xf numFmtId="0" fontId="6" fillId="4" borderId="5" xfId="2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49" fontId="7" fillId="0" borderId="8" xfId="1" quotePrefix="1" applyNumberFormat="1" applyFont="1" applyFill="1" applyBorder="1" applyAlignment="1">
      <alignment horizontal="right" vertical="center" wrapText="1"/>
    </xf>
    <xf numFmtId="9" fontId="7" fillId="0" borderId="8" xfId="8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>
      <alignment horizontal="right" vertical="center"/>
    </xf>
    <xf numFmtId="164" fontId="9" fillId="0" borderId="8" xfId="1" applyNumberFormat="1" applyFont="1" applyFill="1" applyBorder="1" applyAlignment="1">
      <alignment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4" fontId="9" fillId="0" borderId="8" xfId="1" applyNumberFormat="1" applyFont="1" applyFill="1" applyBorder="1" applyAlignment="1">
      <alignment horizontal="right" vertical="center" wrapText="1"/>
    </xf>
    <xf numFmtId="0" fontId="7" fillId="0" borderId="3" xfId="1" applyFont="1" applyFill="1" applyBorder="1" applyAlignment="1">
      <alignment horizontal="right" vertical="center" wrapText="1"/>
    </xf>
    <xf numFmtId="164" fontId="7" fillId="0" borderId="3" xfId="1" applyNumberFormat="1" applyFont="1" applyFill="1" applyBorder="1" applyAlignment="1">
      <alignment horizontal="right" vertical="center" wrapText="1"/>
    </xf>
    <xf numFmtId="4" fontId="7" fillId="0" borderId="3" xfId="1" applyNumberFormat="1" applyFont="1" applyFill="1" applyBorder="1" applyAlignment="1">
      <alignment horizontal="right" vertical="center" wrapText="1"/>
    </xf>
    <xf numFmtId="4" fontId="6" fillId="0" borderId="0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/>
    </xf>
    <xf numFmtId="2" fontId="6" fillId="4" borderId="1" xfId="2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vertical="center" wrapText="1"/>
    </xf>
    <xf numFmtId="4" fontId="6" fillId="0" borderId="0" xfId="0" applyNumberFormat="1" applyFont="1" applyFill="1" applyAlignment="1">
      <alignment vertical="center" wrapText="1"/>
    </xf>
    <xf numFmtId="4" fontId="7" fillId="0" borderId="0" xfId="0" applyNumberFormat="1" applyFont="1" applyFill="1" applyAlignment="1">
      <alignment horizontal="left"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 shrinkToFi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6" xfId="2" applyNumberFormat="1" applyFont="1" applyFill="1" applyBorder="1" applyAlignment="1">
      <alignment horizontal="center" vertical="center" wrapText="1"/>
    </xf>
    <xf numFmtId="4" fontId="6" fillId="0" borderId="1" xfId="4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 wrapText="1"/>
    </xf>
    <xf numFmtId="1" fontId="7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1" applyFont="1" applyFill="1" applyAlignment="1">
      <alignment horizontal="center" vertical="center" wrapText="1"/>
    </xf>
    <xf numFmtId="0" fontId="7" fillId="0" borderId="0" xfId="1" applyFont="1" applyFill="1" applyAlignment="1">
      <alignment horizontal="center" vertical="center"/>
    </xf>
    <xf numFmtId="0" fontId="7" fillId="0" borderId="0" xfId="1" applyNumberFormat="1" applyFont="1" applyFill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</cellXfs>
  <cellStyles count="11">
    <cellStyle name="Normal_Золотая смета" xfId="3"/>
    <cellStyle name="Обычный" xfId="0" builtinId="0"/>
    <cellStyle name="Обычный 2" xfId="2"/>
    <cellStyle name="Обычный 3" xfId="1"/>
    <cellStyle name="Обычный 3 2" xfId="5"/>
    <cellStyle name="Обычный 4" xfId="4"/>
    <cellStyle name="Обычный_Каменецкая Ирина (Введенского)" xfId="10"/>
    <cellStyle name="Процентный" xfId="8" builtinId="5"/>
    <cellStyle name="Стиль 1" xfId="6"/>
    <cellStyle name="Финансовый 2" xfId="7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362"/>
  <sheetViews>
    <sheetView tabSelected="1" zoomScale="90" zoomScaleNormal="90" zoomScaleSheetLayoutView="80" workbookViewId="0">
      <pane ySplit="8" topLeftCell="A9" activePane="bottomLeft" state="frozen"/>
      <selection pane="bottomLeft" activeCell="F30" sqref="F30"/>
    </sheetView>
  </sheetViews>
  <sheetFormatPr defaultColWidth="62.88671875" defaultRowHeight="13.8" x14ac:dyDescent="0.3"/>
  <cols>
    <col min="1" max="1" width="4.44140625" style="5" customWidth="1"/>
    <col min="2" max="2" width="49.44140625" style="5" customWidth="1"/>
    <col min="3" max="3" width="11" style="6" customWidth="1"/>
    <col min="4" max="4" width="14.5546875" style="7" customWidth="1"/>
    <col min="5" max="6" width="16" style="6" customWidth="1"/>
    <col min="7" max="7" width="40.109375" style="5" customWidth="1"/>
    <col min="8" max="8" width="9" style="6" customWidth="1"/>
    <col min="9" max="9" width="9.6640625" style="7" customWidth="1"/>
    <col min="10" max="10" width="14.6640625" style="6" customWidth="1"/>
    <col min="11" max="11" width="14.33203125" style="122" customWidth="1"/>
    <col min="12" max="12" width="15.88671875" style="6" customWidth="1"/>
    <col min="13" max="13" width="8.33203125" style="5" customWidth="1"/>
    <col min="14" max="14" width="5.88671875" style="5" bestFit="1" customWidth="1"/>
    <col min="15" max="15" width="6.44140625" style="5" bestFit="1" customWidth="1"/>
    <col min="16" max="16" width="10.5546875" style="5" bestFit="1" customWidth="1"/>
    <col min="17" max="17" width="12.5546875" style="5" bestFit="1" customWidth="1"/>
    <col min="18" max="16384" width="62.88671875" style="5"/>
  </cols>
  <sheetData>
    <row r="1" spans="1:12" x14ac:dyDescent="0.3">
      <c r="A1" s="142" t="s">
        <v>257</v>
      </c>
      <c r="B1" s="142"/>
      <c r="C1" s="2"/>
      <c r="D1" s="2"/>
      <c r="E1" s="2"/>
      <c r="F1" s="2"/>
      <c r="G1" s="2"/>
      <c r="H1" s="61"/>
      <c r="I1" s="61"/>
      <c r="J1" s="61"/>
      <c r="K1" s="127"/>
      <c r="L1" s="62"/>
    </row>
    <row r="2" spans="1:12" x14ac:dyDescent="0.3">
      <c r="A2" s="143" t="s">
        <v>249</v>
      </c>
      <c r="B2" s="143"/>
      <c r="C2" s="2"/>
      <c r="D2" s="2"/>
      <c r="E2" s="2"/>
      <c r="F2" s="2"/>
      <c r="G2" s="2"/>
      <c r="H2" s="61"/>
      <c r="I2" s="61"/>
      <c r="J2" s="61"/>
      <c r="K2" s="127"/>
      <c r="L2" s="63"/>
    </row>
    <row r="3" spans="1:12" x14ac:dyDescent="0.3">
      <c r="A3" s="144" t="s">
        <v>380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x14ac:dyDescent="0.3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28"/>
      <c r="L4" s="110"/>
    </row>
    <row r="5" spans="1:12" s="1" customFormat="1" ht="28.5" customHeight="1" x14ac:dyDescent="0.3">
      <c r="A5" s="145" t="s">
        <v>258</v>
      </c>
      <c r="B5" s="146"/>
      <c r="C5" s="146"/>
      <c r="D5" s="146"/>
      <c r="E5" s="146"/>
      <c r="F5" s="146"/>
      <c r="G5" s="146"/>
      <c r="H5" s="146"/>
      <c r="I5" s="147"/>
      <c r="J5" s="146"/>
      <c r="K5" s="146"/>
      <c r="L5" s="146"/>
    </row>
    <row r="6" spans="1:12" s="1" customFormat="1" ht="15.75" customHeight="1" thickBot="1" x14ac:dyDescent="0.35">
      <c r="A6" s="148" t="s">
        <v>381</v>
      </c>
      <c r="B6" s="148"/>
      <c r="C6" s="148"/>
      <c r="D6" s="148"/>
      <c r="E6" s="148"/>
      <c r="F6" s="148"/>
      <c r="G6" s="148"/>
      <c r="H6" s="148"/>
      <c r="I6" s="149"/>
      <c r="J6" s="148"/>
      <c r="K6" s="148"/>
      <c r="L6" s="148"/>
    </row>
    <row r="7" spans="1:12" s="111" customFormat="1" ht="15.75" customHeight="1" x14ac:dyDescent="0.3">
      <c r="A7" s="150" t="s">
        <v>0</v>
      </c>
      <c r="B7" s="81" t="s">
        <v>1</v>
      </c>
      <c r="C7" s="81"/>
      <c r="D7" s="82"/>
      <c r="E7" s="81"/>
      <c r="F7" s="81"/>
      <c r="G7" s="83" t="s">
        <v>2</v>
      </c>
      <c r="H7" s="83"/>
      <c r="I7" s="84"/>
      <c r="J7" s="83"/>
      <c r="K7" s="129"/>
      <c r="L7" s="85"/>
    </row>
    <row r="8" spans="1:12" s="111" customFormat="1" ht="42.75" customHeight="1" thickBot="1" x14ac:dyDescent="0.35">
      <c r="A8" s="151"/>
      <c r="B8" s="86" t="s">
        <v>3</v>
      </c>
      <c r="C8" s="87" t="s">
        <v>4</v>
      </c>
      <c r="D8" s="88" t="s">
        <v>5</v>
      </c>
      <c r="E8" s="89" t="s">
        <v>27</v>
      </c>
      <c r="F8" s="89" t="s">
        <v>28</v>
      </c>
      <c r="G8" s="86" t="s">
        <v>6</v>
      </c>
      <c r="H8" s="86" t="s">
        <v>7</v>
      </c>
      <c r="I8" s="88" t="s">
        <v>8</v>
      </c>
      <c r="J8" s="86" t="s">
        <v>5</v>
      </c>
      <c r="K8" s="130" t="s">
        <v>29</v>
      </c>
      <c r="L8" s="90" t="s">
        <v>30</v>
      </c>
    </row>
    <row r="9" spans="1:12" s="15" customFormat="1" x14ac:dyDescent="0.3">
      <c r="A9" s="136">
        <v>1</v>
      </c>
      <c r="B9" s="91" t="s">
        <v>22</v>
      </c>
      <c r="C9" s="92"/>
      <c r="D9" s="93"/>
      <c r="E9" s="93"/>
      <c r="F9" s="93"/>
      <c r="G9" s="94"/>
      <c r="H9" s="92"/>
      <c r="I9" s="95"/>
      <c r="J9" s="93"/>
      <c r="K9" s="93"/>
      <c r="L9" s="96"/>
    </row>
    <row r="10" spans="1:12" s="15" customFormat="1" x14ac:dyDescent="0.3">
      <c r="A10" s="108">
        <v>2</v>
      </c>
      <c r="B10" s="58" t="s">
        <v>32</v>
      </c>
      <c r="C10" s="59" t="s">
        <v>23</v>
      </c>
      <c r="D10" s="124">
        <v>1.91</v>
      </c>
      <c r="E10" s="55"/>
      <c r="F10" s="55">
        <f>D10*E10</f>
        <v>0</v>
      </c>
      <c r="G10" s="56" t="s">
        <v>33</v>
      </c>
      <c r="H10" s="57" t="s">
        <v>16</v>
      </c>
      <c r="I10" s="125">
        <v>0.3</v>
      </c>
      <c r="J10" s="55">
        <f>D10*I10</f>
        <v>0.57299999999999995</v>
      </c>
      <c r="K10" s="55"/>
      <c r="L10" s="99">
        <f>J10*K10</f>
        <v>0</v>
      </c>
    </row>
    <row r="11" spans="1:12" s="15" customFormat="1" ht="14.4" thickBot="1" x14ac:dyDescent="0.35">
      <c r="A11" s="108">
        <v>3</v>
      </c>
      <c r="B11" s="58"/>
      <c r="C11" s="59"/>
      <c r="D11" s="60"/>
      <c r="E11" s="55"/>
      <c r="F11" s="55"/>
      <c r="G11" s="56" t="s">
        <v>34</v>
      </c>
      <c r="H11" s="57" t="s">
        <v>16</v>
      </c>
      <c r="I11" s="125">
        <v>0.3</v>
      </c>
      <c r="J11" s="55">
        <f>D10*I11</f>
        <v>0.57299999999999995</v>
      </c>
      <c r="K11" s="55"/>
      <c r="L11" s="99">
        <f>J11*K11</f>
        <v>0</v>
      </c>
    </row>
    <row r="12" spans="1:12" s="15" customFormat="1" ht="27" customHeight="1" x14ac:dyDescent="0.3">
      <c r="A12" s="136">
        <v>4</v>
      </c>
      <c r="B12" s="126" t="s">
        <v>262</v>
      </c>
      <c r="C12" s="59" t="s">
        <v>10</v>
      </c>
      <c r="D12" s="124">
        <v>37.770000000000003</v>
      </c>
      <c r="E12" s="55"/>
      <c r="F12" s="55">
        <f t="shared" ref="F12:F19" si="0">D12*E12</f>
        <v>0</v>
      </c>
      <c r="G12" s="57"/>
      <c r="H12" s="57"/>
      <c r="I12" s="55"/>
      <c r="J12" s="55"/>
      <c r="K12" s="55"/>
      <c r="L12" s="99"/>
    </row>
    <row r="13" spans="1:12" s="15" customFormat="1" x14ac:dyDescent="0.3">
      <c r="A13" s="108">
        <v>5</v>
      </c>
      <c r="B13" s="58" t="s">
        <v>35</v>
      </c>
      <c r="C13" s="59" t="s">
        <v>16</v>
      </c>
      <c r="D13" s="60">
        <v>3</v>
      </c>
      <c r="E13" s="55"/>
      <c r="F13" s="55">
        <f t="shared" si="0"/>
        <v>0</v>
      </c>
      <c r="G13" s="57"/>
      <c r="H13" s="57"/>
      <c r="I13" s="55"/>
      <c r="J13" s="55"/>
      <c r="K13" s="55"/>
      <c r="L13" s="99"/>
    </row>
    <row r="14" spans="1:12" s="15" customFormat="1" ht="14.4" thickBot="1" x14ac:dyDescent="0.35">
      <c r="A14" s="108">
        <v>6</v>
      </c>
      <c r="B14" s="58" t="s">
        <v>263</v>
      </c>
      <c r="C14" s="59" t="s">
        <v>15</v>
      </c>
      <c r="D14" s="60">
        <v>2.76</v>
      </c>
      <c r="E14" s="55"/>
      <c r="F14" s="55">
        <f t="shared" si="0"/>
        <v>0</v>
      </c>
      <c r="G14" s="57"/>
      <c r="H14" s="57"/>
      <c r="I14" s="55"/>
      <c r="J14" s="55"/>
      <c r="K14" s="55"/>
      <c r="L14" s="99"/>
    </row>
    <row r="15" spans="1:12" s="15" customFormat="1" x14ac:dyDescent="0.3">
      <c r="A15" s="136">
        <v>7</v>
      </c>
      <c r="B15" s="58" t="s">
        <v>264</v>
      </c>
      <c r="C15" s="59" t="s">
        <v>10</v>
      </c>
      <c r="D15" s="60">
        <v>2.21</v>
      </c>
      <c r="E15" s="55"/>
      <c r="F15" s="55">
        <f t="shared" si="0"/>
        <v>0</v>
      </c>
      <c r="G15" s="57"/>
      <c r="H15" s="57"/>
      <c r="I15" s="55"/>
      <c r="J15" s="55"/>
      <c r="K15" s="55"/>
      <c r="L15" s="99"/>
    </row>
    <row r="16" spans="1:12" s="15" customFormat="1" ht="26.25" customHeight="1" x14ac:dyDescent="0.3">
      <c r="A16" s="108">
        <v>8</v>
      </c>
      <c r="B16" s="126" t="s">
        <v>265</v>
      </c>
      <c r="C16" s="59" t="s">
        <v>10</v>
      </c>
      <c r="D16" s="60">
        <v>180</v>
      </c>
      <c r="E16" s="55"/>
      <c r="F16" s="55">
        <f t="shared" si="0"/>
        <v>0</v>
      </c>
      <c r="G16" s="56" t="s">
        <v>266</v>
      </c>
      <c r="H16" s="57" t="s">
        <v>10</v>
      </c>
      <c r="I16" s="55">
        <v>1.1499999999999999</v>
      </c>
      <c r="J16" s="55">
        <f>D16*I16</f>
        <v>206.99999999999997</v>
      </c>
      <c r="K16" s="55"/>
      <c r="L16" s="99">
        <f>J16*K16</f>
        <v>0</v>
      </c>
    </row>
    <row r="17" spans="1:12" s="15" customFormat="1" ht="14.4" thickBot="1" x14ac:dyDescent="0.35">
      <c r="A17" s="108">
        <v>9</v>
      </c>
      <c r="B17" s="58" t="s">
        <v>36</v>
      </c>
      <c r="C17" s="59" t="s">
        <v>10</v>
      </c>
      <c r="D17" s="60">
        <v>650</v>
      </c>
      <c r="E17" s="55"/>
      <c r="F17" s="55">
        <f t="shared" si="0"/>
        <v>0</v>
      </c>
      <c r="G17" s="56" t="s">
        <v>37</v>
      </c>
      <c r="H17" s="57" t="s">
        <v>10</v>
      </c>
      <c r="I17" s="55">
        <v>1.1499999999999999</v>
      </c>
      <c r="J17" s="55">
        <f>D17*I17</f>
        <v>747.49999999999989</v>
      </c>
      <c r="K17" s="55"/>
      <c r="L17" s="99">
        <f>J17*K17</f>
        <v>0</v>
      </c>
    </row>
    <row r="18" spans="1:12" s="15" customFormat="1" x14ac:dyDescent="0.3">
      <c r="A18" s="136">
        <v>10</v>
      </c>
      <c r="B18" s="58" t="s">
        <v>38</v>
      </c>
      <c r="C18" s="59" t="s">
        <v>10</v>
      </c>
      <c r="D18" s="60">
        <v>300</v>
      </c>
      <c r="E18" s="55"/>
      <c r="F18" s="55">
        <f t="shared" si="0"/>
        <v>0</v>
      </c>
      <c r="G18" s="56" t="s">
        <v>39</v>
      </c>
      <c r="H18" s="57" t="s">
        <v>10</v>
      </c>
      <c r="I18" s="55">
        <v>1.1499999999999999</v>
      </c>
      <c r="J18" s="55">
        <f>D18*I18</f>
        <v>345</v>
      </c>
      <c r="K18" s="55"/>
      <c r="L18" s="99">
        <f>J18*K18</f>
        <v>0</v>
      </c>
    </row>
    <row r="19" spans="1:12" s="15" customFormat="1" x14ac:dyDescent="0.3">
      <c r="A19" s="108">
        <v>11</v>
      </c>
      <c r="B19" s="58" t="s">
        <v>40</v>
      </c>
      <c r="C19" s="59" t="s">
        <v>41</v>
      </c>
      <c r="D19" s="60">
        <v>9</v>
      </c>
      <c r="E19" s="55"/>
      <c r="F19" s="55">
        <f t="shared" si="0"/>
        <v>0</v>
      </c>
      <c r="G19" s="56" t="s">
        <v>42</v>
      </c>
      <c r="H19" s="57" t="s">
        <v>16</v>
      </c>
      <c r="I19" s="55">
        <v>0.3</v>
      </c>
      <c r="J19" s="55">
        <f>D19*I19</f>
        <v>2.6999999999999997</v>
      </c>
      <c r="K19" s="55"/>
      <c r="L19" s="99">
        <f>J19*K19</f>
        <v>0</v>
      </c>
    </row>
    <row r="20" spans="1:12" s="15" customFormat="1" ht="14.4" thickBot="1" x14ac:dyDescent="0.35">
      <c r="A20" s="108">
        <v>12</v>
      </c>
      <c r="B20" s="12" t="s">
        <v>9</v>
      </c>
      <c r="C20" s="13"/>
      <c r="D20" s="21"/>
      <c r="E20" s="21"/>
      <c r="F20" s="21"/>
      <c r="G20" s="11"/>
      <c r="H20" s="11"/>
      <c r="I20" s="21"/>
      <c r="J20" s="21"/>
      <c r="K20" s="21"/>
      <c r="L20" s="98"/>
    </row>
    <row r="21" spans="1:12" s="15" customFormat="1" ht="27.6" x14ac:dyDescent="0.3">
      <c r="A21" s="136">
        <v>13</v>
      </c>
      <c r="B21" s="35" t="s">
        <v>52</v>
      </c>
      <c r="C21" s="32" t="s">
        <v>10</v>
      </c>
      <c r="D21" s="25">
        <v>140.05000000000001</v>
      </c>
      <c r="E21" s="33"/>
      <c r="F21" s="23">
        <f>D21*E21</f>
        <v>0</v>
      </c>
      <c r="G21" s="29" t="s">
        <v>53</v>
      </c>
      <c r="H21" s="32" t="s">
        <v>12</v>
      </c>
      <c r="I21" s="25">
        <v>1</v>
      </c>
      <c r="J21" s="51">
        <f>D21*I21</f>
        <v>140.05000000000001</v>
      </c>
      <c r="K21" s="23"/>
      <c r="L21" s="97">
        <f t="shared" ref="L21:L44" si="1">J21*K21</f>
        <v>0</v>
      </c>
    </row>
    <row r="22" spans="1:12" s="15" customFormat="1" x14ac:dyDescent="0.3">
      <c r="A22" s="108">
        <v>14</v>
      </c>
      <c r="B22" s="35"/>
      <c r="C22" s="32"/>
      <c r="D22" s="25"/>
      <c r="E22" s="33"/>
      <c r="F22" s="33"/>
      <c r="G22" s="29" t="s">
        <v>54</v>
      </c>
      <c r="H22" s="32" t="s">
        <v>15</v>
      </c>
      <c r="I22" s="25">
        <v>0.5</v>
      </c>
      <c r="J22" s="51">
        <f>D21*I22</f>
        <v>70.025000000000006</v>
      </c>
      <c r="K22" s="23"/>
      <c r="L22" s="97">
        <f t="shared" si="1"/>
        <v>0</v>
      </c>
    </row>
    <row r="23" spans="1:12" s="15" customFormat="1" ht="14.4" thickBot="1" x14ac:dyDescent="0.35">
      <c r="A23" s="108">
        <v>15</v>
      </c>
      <c r="B23" s="35"/>
      <c r="C23" s="32"/>
      <c r="D23" s="25"/>
      <c r="E23" s="33"/>
      <c r="F23" s="33"/>
      <c r="G23" s="29" t="s">
        <v>55</v>
      </c>
      <c r="H23" s="32" t="s">
        <v>23</v>
      </c>
      <c r="I23" s="25">
        <v>0.05</v>
      </c>
      <c r="J23" s="51">
        <f>D21*I23</f>
        <v>7.0025000000000013</v>
      </c>
      <c r="K23" s="23"/>
      <c r="L23" s="97">
        <f t="shared" si="1"/>
        <v>0</v>
      </c>
    </row>
    <row r="24" spans="1:12" s="15" customFormat="1" x14ac:dyDescent="0.3">
      <c r="A24" s="136">
        <v>16</v>
      </c>
      <c r="B24" s="35"/>
      <c r="C24" s="32"/>
      <c r="D24" s="25"/>
      <c r="E24" s="33"/>
      <c r="F24" s="33"/>
      <c r="G24" s="29" t="s">
        <v>56</v>
      </c>
      <c r="H24" s="32" t="s">
        <v>11</v>
      </c>
      <c r="I24" s="25">
        <v>16</v>
      </c>
      <c r="J24" s="51">
        <f>D21*I24</f>
        <v>2240.8000000000002</v>
      </c>
      <c r="K24" s="23"/>
      <c r="L24" s="97">
        <f t="shared" si="1"/>
        <v>0</v>
      </c>
    </row>
    <row r="25" spans="1:12" s="15" customFormat="1" x14ac:dyDescent="0.3">
      <c r="A25" s="108">
        <v>17</v>
      </c>
      <c r="B25" s="35"/>
      <c r="C25" s="32"/>
      <c r="D25" s="25"/>
      <c r="E25" s="33"/>
      <c r="F25" s="33"/>
      <c r="G25" s="29" t="s">
        <v>57</v>
      </c>
      <c r="H25" s="32" t="s">
        <v>10</v>
      </c>
      <c r="I25" s="25">
        <v>1.2</v>
      </c>
      <c r="J25" s="51">
        <f>D21*I25</f>
        <v>168.06</v>
      </c>
      <c r="K25" s="23"/>
      <c r="L25" s="97">
        <f t="shared" si="1"/>
        <v>0</v>
      </c>
    </row>
    <row r="26" spans="1:12" s="15" customFormat="1" ht="14.4" thickBot="1" x14ac:dyDescent="0.35">
      <c r="A26" s="108">
        <v>18</v>
      </c>
      <c r="B26" s="30" t="s">
        <v>58</v>
      </c>
      <c r="C26" s="16" t="s">
        <v>10</v>
      </c>
      <c r="D26" s="23">
        <v>140.05000000000001</v>
      </c>
      <c r="E26" s="38"/>
      <c r="F26" s="33">
        <f>D26*E26</f>
        <v>0</v>
      </c>
      <c r="G26" s="29" t="s">
        <v>59</v>
      </c>
      <c r="H26" s="32" t="s">
        <v>23</v>
      </c>
      <c r="I26" s="25">
        <v>0.01</v>
      </c>
      <c r="J26" s="33">
        <f>D26*I26</f>
        <v>1.4005000000000001</v>
      </c>
      <c r="K26" s="33"/>
      <c r="L26" s="97">
        <f t="shared" si="1"/>
        <v>0</v>
      </c>
    </row>
    <row r="27" spans="1:12" s="15" customFormat="1" x14ac:dyDescent="0.3">
      <c r="A27" s="136">
        <v>19</v>
      </c>
      <c r="B27" s="30" t="s">
        <v>223</v>
      </c>
      <c r="C27" s="32" t="s">
        <v>10</v>
      </c>
      <c r="D27" s="23">
        <v>140.05000000000001</v>
      </c>
      <c r="E27" s="33"/>
      <c r="F27" s="33">
        <f>D27*E27</f>
        <v>0</v>
      </c>
      <c r="G27" s="30" t="s">
        <v>224</v>
      </c>
      <c r="H27" s="16" t="s">
        <v>11</v>
      </c>
      <c r="I27" s="23">
        <v>0.3</v>
      </c>
      <c r="J27" s="23">
        <f>D27*I27</f>
        <v>42.015000000000001</v>
      </c>
      <c r="K27" s="23"/>
      <c r="L27" s="97">
        <f t="shared" si="1"/>
        <v>0</v>
      </c>
    </row>
    <row r="28" spans="1:12" s="15" customFormat="1" ht="27.6" x14ac:dyDescent="0.3">
      <c r="A28" s="108">
        <v>20</v>
      </c>
      <c r="B28" s="30" t="s">
        <v>225</v>
      </c>
      <c r="C28" s="16" t="s">
        <v>10</v>
      </c>
      <c r="D28" s="23">
        <v>69.260000000000005</v>
      </c>
      <c r="E28" s="38"/>
      <c r="F28" s="33">
        <f>D28*E28</f>
        <v>0</v>
      </c>
      <c r="G28" s="29" t="s">
        <v>54</v>
      </c>
      <c r="H28" s="32" t="s">
        <v>15</v>
      </c>
      <c r="I28" s="25">
        <v>0.5</v>
      </c>
      <c r="J28" s="51">
        <f>D28*I28</f>
        <v>34.630000000000003</v>
      </c>
      <c r="K28" s="23"/>
      <c r="L28" s="97">
        <f t="shared" si="1"/>
        <v>0</v>
      </c>
    </row>
    <row r="29" spans="1:12" s="15" customFormat="1" ht="14.4" thickBot="1" x14ac:dyDescent="0.35">
      <c r="A29" s="108">
        <v>21</v>
      </c>
      <c r="B29" s="30"/>
      <c r="C29" s="16"/>
      <c r="D29" s="23"/>
      <c r="E29" s="38"/>
      <c r="F29" s="33"/>
      <c r="G29" s="29" t="s">
        <v>226</v>
      </c>
      <c r="H29" s="32" t="s">
        <v>11</v>
      </c>
      <c r="I29" s="25">
        <v>9</v>
      </c>
      <c r="J29" s="33">
        <f>D28*I29</f>
        <v>623.34</v>
      </c>
      <c r="K29" s="23"/>
      <c r="L29" s="97">
        <f t="shared" si="1"/>
        <v>0</v>
      </c>
    </row>
    <row r="30" spans="1:12" s="15" customFormat="1" ht="27.6" x14ac:dyDescent="0.3">
      <c r="A30" s="136">
        <v>22</v>
      </c>
      <c r="B30" s="30"/>
      <c r="C30" s="16"/>
      <c r="D30" s="23"/>
      <c r="E30" s="38"/>
      <c r="F30" s="33"/>
      <c r="G30" s="29" t="s">
        <v>227</v>
      </c>
      <c r="H30" s="32" t="s">
        <v>15</v>
      </c>
      <c r="I30" s="25">
        <v>0.2</v>
      </c>
      <c r="J30" s="33">
        <f>D28*I30</f>
        <v>13.852000000000002</v>
      </c>
      <c r="K30" s="23"/>
      <c r="L30" s="97">
        <f t="shared" si="1"/>
        <v>0</v>
      </c>
    </row>
    <row r="31" spans="1:12" s="15" customFormat="1" x14ac:dyDescent="0.3">
      <c r="A31" s="108">
        <v>29</v>
      </c>
      <c r="B31" s="35" t="s">
        <v>274</v>
      </c>
      <c r="C31" s="32" t="s">
        <v>10</v>
      </c>
      <c r="D31" s="25">
        <v>68.739999999999995</v>
      </c>
      <c r="E31" s="33"/>
      <c r="F31" s="33">
        <f>D31*E31</f>
        <v>0</v>
      </c>
      <c r="G31" s="29" t="s">
        <v>228</v>
      </c>
      <c r="H31" s="32" t="s">
        <v>21</v>
      </c>
      <c r="I31" s="25">
        <v>0.1</v>
      </c>
      <c r="J31" s="51">
        <f>D31*I31</f>
        <v>6.8739999999999997</v>
      </c>
      <c r="K31" s="23"/>
      <c r="L31" s="97">
        <f t="shared" si="1"/>
        <v>0</v>
      </c>
    </row>
    <row r="32" spans="1:12" s="15" customFormat="1" ht="14.4" thickBot="1" x14ac:dyDescent="0.35">
      <c r="A32" s="108">
        <v>30</v>
      </c>
      <c r="B32" s="31"/>
      <c r="C32" s="16"/>
      <c r="D32" s="23"/>
      <c r="E32" s="23"/>
      <c r="F32" s="33"/>
      <c r="G32" s="29" t="s">
        <v>204</v>
      </c>
      <c r="H32" s="32" t="s">
        <v>11</v>
      </c>
      <c r="I32" s="23">
        <v>0.5</v>
      </c>
      <c r="J32" s="23">
        <f>D31*I32</f>
        <v>34.369999999999997</v>
      </c>
      <c r="K32" s="23"/>
      <c r="L32" s="97">
        <f t="shared" si="1"/>
        <v>0</v>
      </c>
    </row>
    <row r="33" spans="1:12" s="15" customFormat="1" x14ac:dyDescent="0.3">
      <c r="A33" s="136">
        <v>31</v>
      </c>
      <c r="B33" s="31"/>
      <c r="C33" s="16"/>
      <c r="D33" s="23"/>
      <c r="E33" s="23"/>
      <c r="F33" s="33"/>
      <c r="G33" s="29" t="s">
        <v>229</v>
      </c>
      <c r="H33" s="32" t="s">
        <v>11</v>
      </c>
      <c r="I33" s="23">
        <v>8</v>
      </c>
      <c r="J33" s="23">
        <f>D31*I33</f>
        <v>549.91999999999996</v>
      </c>
      <c r="K33" s="23"/>
      <c r="L33" s="97">
        <f t="shared" si="1"/>
        <v>0</v>
      </c>
    </row>
    <row r="34" spans="1:12" s="15" customFormat="1" x14ac:dyDescent="0.3">
      <c r="A34" s="108">
        <v>32</v>
      </c>
      <c r="B34" s="31"/>
      <c r="C34" s="16"/>
      <c r="D34" s="23"/>
      <c r="E34" s="23"/>
      <c r="F34" s="33"/>
      <c r="G34" s="29" t="s">
        <v>230</v>
      </c>
      <c r="H34" s="32" t="s">
        <v>16</v>
      </c>
      <c r="I34" s="23">
        <v>0.05</v>
      </c>
      <c r="J34" s="23">
        <f>D31*I34</f>
        <v>3.4369999999999998</v>
      </c>
      <c r="K34" s="23"/>
      <c r="L34" s="97">
        <f t="shared" si="1"/>
        <v>0</v>
      </c>
    </row>
    <row r="35" spans="1:12" s="15" customFormat="1" ht="14.4" thickBot="1" x14ac:dyDescent="0.35">
      <c r="A35" s="108">
        <v>33</v>
      </c>
      <c r="B35" s="31"/>
      <c r="C35" s="16"/>
      <c r="D35" s="23"/>
      <c r="E35" s="23"/>
      <c r="F35" s="33"/>
      <c r="G35" s="29" t="s">
        <v>231</v>
      </c>
      <c r="H35" s="32" t="s">
        <v>16</v>
      </c>
      <c r="I35" s="23">
        <v>0.15</v>
      </c>
      <c r="J35" s="23">
        <f>D31*I35</f>
        <v>10.310999999999998</v>
      </c>
      <c r="K35" s="23"/>
      <c r="L35" s="97">
        <f t="shared" si="1"/>
        <v>0</v>
      </c>
    </row>
    <row r="36" spans="1:12" s="15" customFormat="1" x14ac:dyDescent="0.3">
      <c r="A36" s="136">
        <v>34</v>
      </c>
      <c r="B36" s="31" t="s">
        <v>275</v>
      </c>
      <c r="C36" s="16" t="s">
        <v>15</v>
      </c>
      <c r="D36" s="23">
        <v>85.23</v>
      </c>
      <c r="E36" s="23"/>
      <c r="F36" s="23">
        <f>D36*E36</f>
        <v>0</v>
      </c>
      <c r="G36" s="35" t="s">
        <v>64</v>
      </c>
      <c r="H36" s="17" t="s">
        <v>16</v>
      </c>
      <c r="I36" s="23">
        <v>0.2</v>
      </c>
      <c r="J36" s="23">
        <f>D36*I36</f>
        <v>17.046000000000003</v>
      </c>
      <c r="K36" s="23"/>
      <c r="L36" s="97">
        <f t="shared" si="1"/>
        <v>0</v>
      </c>
    </row>
    <row r="37" spans="1:12" s="15" customFormat="1" x14ac:dyDescent="0.3">
      <c r="A37" s="108">
        <v>35</v>
      </c>
      <c r="B37" s="31" t="s">
        <v>207</v>
      </c>
      <c r="C37" s="16" t="s">
        <v>15</v>
      </c>
      <c r="D37" s="23">
        <v>1.74</v>
      </c>
      <c r="E37" s="23"/>
      <c r="F37" s="23">
        <f>D37*E37</f>
        <v>0</v>
      </c>
      <c r="G37" s="35" t="s">
        <v>65</v>
      </c>
      <c r="H37" s="17" t="s">
        <v>15</v>
      </c>
      <c r="I37" s="23">
        <v>1.05</v>
      </c>
      <c r="J37" s="23">
        <f>D37*I37</f>
        <v>1.827</v>
      </c>
      <c r="K37" s="23"/>
      <c r="L37" s="97">
        <f t="shared" si="1"/>
        <v>0</v>
      </c>
    </row>
    <row r="38" spans="1:12" s="15" customFormat="1" ht="14.4" thickBot="1" x14ac:dyDescent="0.35">
      <c r="A38" s="108">
        <v>36</v>
      </c>
      <c r="B38" s="31" t="s">
        <v>205</v>
      </c>
      <c r="C38" s="16" t="s">
        <v>10</v>
      </c>
      <c r="D38" s="23">
        <v>45.87</v>
      </c>
      <c r="E38" s="23"/>
      <c r="F38" s="23">
        <f>D38*E38</f>
        <v>0</v>
      </c>
      <c r="G38" s="35" t="s">
        <v>206</v>
      </c>
      <c r="H38" s="17" t="s">
        <v>11</v>
      </c>
      <c r="I38" s="23">
        <v>6</v>
      </c>
      <c r="J38" s="23">
        <f>D38*I38</f>
        <v>275.21999999999997</v>
      </c>
      <c r="K38" s="23"/>
      <c r="L38" s="97">
        <f t="shared" si="1"/>
        <v>0</v>
      </c>
    </row>
    <row r="39" spans="1:12" s="15" customFormat="1" ht="31.5" customHeight="1" x14ac:dyDescent="0.3">
      <c r="A39" s="136">
        <v>37</v>
      </c>
      <c r="B39" s="31" t="s">
        <v>66</v>
      </c>
      <c r="C39" s="16" t="s">
        <v>16</v>
      </c>
      <c r="D39" s="23">
        <v>2</v>
      </c>
      <c r="E39" s="23"/>
      <c r="F39" s="23">
        <f>D39*E39</f>
        <v>0</v>
      </c>
      <c r="G39" s="30" t="s">
        <v>67</v>
      </c>
      <c r="H39" s="16" t="s">
        <v>68</v>
      </c>
      <c r="I39" s="23">
        <v>0.08</v>
      </c>
      <c r="J39" s="23">
        <f>D39*I39</f>
        <v>0.16</v>
      </c>
      <c r="K39" s="23"/>
      <c r="L39" s="97">
        <f t="shared" si="1"/>
        <v>0</v>
      </c>
    </row>
    <row r="40" spans="1:12" s="15" customFormat="1" ht="13.5" customHeight="1" x14ac:dyDescent="0.3">
      <c r="A40" s="108">
        <v>38</v>
      </c>
      <c r="B40" s="31"/>
      <c r="C40" s="16"/>
      <c r="D40" s="23"/>
      <c r="E40" s="23"/>
      <c r="F40" s="23"/>
      <c r="G40" s="29" t="s">
        <v>69</v>
      </c>
      <c r="H40" s="32" t="s">
        <v>23</v>
      </c>
      <c r="I40" s="23">
        <v>0.05</v>
      </c>
      <c r="J40" s="23">
        <f>D39*I40</f>
        <v>0.1</v>
      </c>
      <c r="K40" s="33"/>
      <c r="L40" s="97">
        <f t="shared" si="1"/>
        <v>0</v>
      </c>
    </row>
    <row r="41" spans="1:12" s="15" customFormat="1" ht="13.5" customHeight="1" thickBot="1" x14ac:dyDescent="0.35">
      <c r="A41" s="108">
        <v>39</v>
      </c>
      <c r="B41" s="31" t="s">
        <v>276</v>
      </c>
      <c r="C41" s="16" t="s">
        <v>10</v>
      </c>
      <c r="D41" s="23">
        <v>11.4</v>
      </c>
      <c r="E41" s="23"/>
      <c r="F41" s="23">
        <f>D41*E41</f>
        <v>0</v>
      </c>
      <c r="G41" s="30" t="s">
        <v>277</v>
      </c>
      <c r="H41" s="16" t="s">
        <v>16</v>
      </c>
      <c r="I41" s="23">
        <v>10</v>
      </c>
      <c r="J41" s="23">
        <f>D41*I41</f>
        <v>114</v>
      </c>
      <c r="K41" s="23"/>
      <c r="L41" s="97">
        <f t="shared" si="1"/>
        <v>0</v>
      </c>
    </row>
    <row r="42" spans="1:12" s="15" customFormat="1" ht="13.5" customHeight="1" x14ac:dyDescent="0.3">
      <c r="A42" s="136">
        <v>40</v>
      </c>
      <c r="B42" s="31"/>
      <c r="C42" s="16"/>
      <c r="D42" s="23"/>
      <c r="E42" s="23"/>
      <c r="F42" s="23"/>
      <c r="G42" s="30" t="s">
        <v>278</v>
      </c>
      <c r="H42" s="16" t="s">
        <v>16</v>
      </c>
      <c r="I42" s="23">
        <v>0.5</v>
      </c>
      <c r="J42" s="23">
        <f>I42*D41</f>
        <v>5.7</v>
      </c>
      <c r="K42" s="23"/>
      <c r="L42" s="97">
        <f t="shared" si="1"/>
        <v>0</v>
      </c>
    </row>
    <row r="43" spans="1:12" s="15" customFormat="1" ht="13.5" customHeight="1" x14ac:dyDescent="0.3">
      <c r="A43" s="108">
        <v>41</v>
      </c>
      <c r="B43" s="31"/>
      <c r="C43" s="16"/>
      <c r="D43" s="23"/>
      <c r="E43" s="23"/>
      <c r="F43" s="23"/>
      <c r="G43" s="30" t="s">
        <v>279</v>
      </c>
      <c r="H43" s="16" t="s">
        <v>10</v>
      </c>
      <c r="I43" s="23">
        <v>1.1000000000000001</v>
      </c>
      <c r="J43" s="23">
        <f>D41*I43</f>
        <v>12.540000000000001</v>
      </c>
      <c r="K43" s="23"/>
      <c r="L43" s="97">
        <f t="shared" si="1"/>
        <v>0</v>
      </c>
    </row>
    <row r="44" spans="1:12" s="15" customFormat="1" ht="13.5" customHeight="1" thickBot="1" x14ac:dyDescent="0.35">
      <c r="A44" s="108">
        <v>42</v>
      </c>
      <c r="B44" s="31"/>
      <c r="C44" s="16"/>
      <c r="D44" s="23"/>
      <c r="E44" s="23"/>
      <c r="F44" s="23"/>
      <c r="G44" s="30" t="s">
        <v>280</v>
      </c>
      <c r="H44" s="16" t="s">
        <v>10</v>
      </c>
      <c r="I44" s="23">
        <v>1.1000000000000001</v>
      </c>
      <c r="J44" s="23">
        <f>D41*I44</f>
        <v>12.540000000000001</v>
      </c>
      <c r="K44" s="23"/>
      <c r="L44" s="97">
        <f t="shared" si="1"/>
        <v>0</v>
      </c>
    </row>
    <row r="45" spans="1:12" s="15" customFormat="1" x14ac:dyDescent="0.3">
      <c r="A45" s="136">
        <v>43</v>
      </c>
      <c r="B45" s="12" t="s">
        <v>14</v>
      </c>
      <c r="C45" s="13"/>
      <c r="D45" s="21"/>
      <c r="E45" s="21"/>
      <c r="F45" s="21"/>
      <c r="G45" s="14"/>
      <c r="H45" s="13"/>
      <c r="I45" s="21"/>
      <c r="J45" s="21"/>
      <c r="K45" s="21"/>
      <c r="L45" s="98"/>
    </row>
    <row r="46" spans="1:12" s="15" customFormat="1" ht="41.4" x14ac:dyDescent="0.3">
      <c r="A46" s="108">
        <v>44</v>
      </c>
      <c r="B46" s="31" t="s">
        <v>267</v>
      </c>
      <c r="C46" s="16" t="s">
        <v>23</v>
      </c>
      <c r="D46" s="23">
        <v>2.2400000000000002</v>
      </c>
      <c r="E46" s="23"/>
      <c r="F46" s="23">
        <f>D46*E46</f>
        <v>0</v>
      </c>
      <c r="G46" s="30" t="s">
        <v>67</v>
      </c>
      <c r="H46" s="16" t="s">
        <v>240</v>
      </c>
      <c r="I46" s="23">
        <v>0.4</v>
      </c>
      <c r="J46" s="23">
        <f>D46*I46</f>
        <v>0.89600000000000013</v>
      </c>
      <c r="K46" s="33"/>
      <c r="L46" s="97">
        <f t="shared" ref="L46:L77" si="2">J46*K46</f>
        <v>0</v>
      </c>
    </row>
    <row r="47" spans="1:12" s="15" customFormat="1" ht="14.4" thickBot="1" x14ac:dyDescent="0.35">
      <c r="A47" s="108">
        <v>45</v>
      </c>
      <c r="B47" s="31"/>
      <c r="C47" s="16"/>
      <c r="D47" s="23"/>
      <c r="E47" s="23"/>
      <c r="F47" s="23"/>
      <c r="G47" s="30" t="s">
        <v>125</v>
      </c>
      <c r="H47" s="16" t="s">
        <v>16</v>
      </c>
      <c r="I47" s="23">
        <v>0.3</v>
      </c>
      <c r="J47" s="23">
        <f>D46*I47</f>
        <v>0.67200000000000004</v>
      </c>
      <c r="K47" s="33"/>
      <c r="L47" s="97">
        <f t="shared" si="2"/>
        <v>0</v>
      </c>
    </row>
    <row r="48" spans="1:12" s="15" customFormat="1" x14ac:dyDescent="0.3">
      <c r="A48" s="136">
        <v>46</v>
      </c>
      <c r="B48" s="31"/>
      <c r="C48" s="16"/>
      <c r="D48" s="23"/>
      <c r="E48" s="23"/>
      <c r="F48" s="23"/>
      <c r="G48" s="30" t="s">
        <v>238</v>
      </c>
      <c r="H48" s="16" t="s">
        <v>21</v>
      </c>
      <c r="I48" s="23">
        <v>0.2</v>
      </c>
      <c r="J48" s="23">
        <f>D46*I48</f>
        <v>0.44800000000000006</v>
      </c>
      <c r="K48" s="33"/>
      <c r="L48" s="97">
        <f t="shared" si="2"/>
        <v>0</v>
      </c>
    </row>
    <row r="49" spans="1:12" s="15" customFormat="1" x14ac:dyDescent="0.3">
      <c r="A49" s="108">
        <v>47</v>
      </c>
      <c r="B49" s="31"/>
      <c r="C49" s="16"/>
      <c r="D49" s="23"/>
      <c r="E49" s="23"/>
      <c r="F49" s="23"/>
      <c r="G49" s="30" t="s">
        <v>239</v>
      </c>
      <c r="H49" s="16" t="s">
        <v>98</v>
      </c>
      <c r="I49" s="23">
        <v>1</v>
      </c>
      <c r="J49" s="23">
        <f>D46*I49</f>
        <v>2.2400000000000002</v>
      </c>
      <c r="K49" s="33"/>
      <c r="L49" s="97">
        <f t="shared" si="2"/>
        <v>0</v>
      </c>
    </row>
    <row r="50" spans="1:12" s="15" customFormat="1" ht="14.4" thickBot="1" x14ac:dyDescent="0.35">
      <c r="A50" s="108">
        <v>48</v>
      </c>
      <c r="B50" s="31"/>
      <c r="C50" s="16"/>
      <c r="D50" s="23"/>
      <c r="E50" s="23"/>
      <c r="F50" s="23"/>
      <c r="G50" s="30" t="s">
        <v>69</v>
      </c>
      <c r="H50" s="16" t="s">
        <v>23</v>
      </c>
      <c r="I50" s="23">
        <v>0.3</v>
      </c>
      <c r="J50" s="23">
        <f>D46*I50</f>
        <v>0.67200000000000004</v>
      </c>
      <c r="K50" s="33"/>
      <c r="L50" s="97">
        <f t="shared" si="2"/>
        <v>0</v>
      </c>
    </row>
    <row r="51" spans="1:12" s="15" customFormat="1" ht="13.5" customHeight="1" x14ac:dyDescent="0.3">
      <c r="A51" s="136">
        <v>49</v>
      </c>
      <c r="B51" s="31" t="s">
        <v>70</v>
      </c>
      <c r="C51" s="16" t="s">
        <v>10</v>
      </c>
      <c r="D51" s="23">
        <v>31.92</v>
      </c>
      <c r="E51" s="23"/>
      <c r="F51" s="23">
        <f>D51*E51</f>
        <v>0</v>
      </c>
      <c r="G51" s="29" t="s">
        <v>72</v>
      </c>
      <c r="H51" s="32" t="s">
        <v>10</v>
      </c>
      <c r="I51" s="23">
        <v>2.1</v>
      </c>
      <c r="J51" s="51">
        <f>D51*I51</f>
        <v>67.032000000000011</v>
      </c>
      <c r="K51" s="33"/>
      <c r="L51" s="97">
        <f t="shared" si="2"/>
        <v>0</v>
      </c>
    </row>
    <row r="52" spans="1:12" s="15" customFormat="1" ht="13.5" customHeight="1" x14ac:dyDescent="0.3">
      <c r="A52" s="108">
        <v>50</v>
      </c>
      <c r="B52" s="31"/>
      <c r="C52" s="16"/>
      <c r="D52" s="23"/>
      <c r="E52" s="23"/>
      <c r="F52" s="23"/>
      <c r="G52" s="29" t="s">
        <v>71</v>
      </c>
      <c r="H52" s="32" t="s">
        <v>16</v>
      </c>
      <c r="I52" s="23">
        <v>8.8000000000000007</v>
      </c>
      <c r="J52" s="23">
        <f>D51*I52</f>
        <v>280.89600000000002</v>
      </c>
      <c r="K52" s="23"/>
      <c r="L52" s="97">
        <f t="shared" si="2"/>
        <v>0</v>
      </c>
    </row>
    <row r="53" spans="1:12" s="15" customFormat="1" ht="13.5" customHeight="1" thickBot="1" x14ac:dyDescent="0.35">
      <c r="A53" s="108">
        <v>51</v>
      </c>
      <c r="B53" s="31"/>
      <c r="C53" s="16"/>
      <c r="D53" s="23"/>
      <c r="E53" s="23"/>
      <c r="F53" s="23"/>
      <c r="G53" s="29" t="s">
        <v>73</v>
      </c>
      <c r="H53" s="32" t="s">
        <v>16</v>
      </c>
      <c r="I53" s="23">
        <v>3.34</v>
      </c>
      <c r="J53" s="23">
        <f>D51*I53</f>
        <v>106.61280000000001</v>
      </c>
      <c r="K53" s="23"/>
      <c r="L53" s="97">
        <f t="shared" si="2"/>
        <v>0</v>
      </c>
    </row>
    <row r="54" spans="1:12" s="15" customFormat="1" x14ac:dyDescent="0.3">
      <c r="A54" s="136">
        <v>52</v>
      </c>
      <c r="B54" s="31"/>
      <c r="C54" s="16"/>
      <c r="D54" s="23"/>
      <c r="E54" s="23"/>
      <c r="F54" s="23"/>
      <c r="G54" s="29" t="s">
        <v>75</v>
      </c>
      <c r="H54" s="32" t="s">
        <v>16</v>
      </c>
      <c r="I54" s="23">
        <v>0.03</v>
      </c>
      <c r="J54" s="23">
        <f>D51*I54</f>
        <v>0.95760000000000001</v>
      </c>
      <c r="K54" s="23"/>
      <c r="L54" s="97">
        <f t="shared" si="2"/>
        <v>0</v>
      </c>
    </row>
    <row r="55" spans="1:12" s="15" customFormat="1" x14ac:dyDescent="0.3">
      <c r="A55" s="108">
        <v>53</v>
      </c>
      <c r="B55" s="34"/>
      <c r="C55" s="32"/>
      <c r="D55" s="25"/>
      <c r="E55" s="23"/>
      <c r="F55" s="23"/>
      <c r="G55" s="29" t="s">
        <v>74</v>
      </c>
      <c r="H55" s="32" t="s">
        <v>13</v>
      </c>
      <c r="I55" s="25">
        <v>1.49</v>
      </c>
      <c r="J55" s="51">
        <f>D51*I55</f>
        <v>47.5608</v>
      </c>
      <c r="K55" s="23"/>
      <c r="L55" s="105">
        <f t="shared" si="2"/>
        <v>0</v>
      </c>
    </row>
    <row r="56" spans="1:12" s="15" customFormat="1" ht="14.4" thickBot="1" x14ac:dyDescent="0.35">
      <c r="A56" s="108">
        <v>54</v>
      </c>
      <c r="B56" s="35"/>
      <c r="C56" s="32"/>
      <c r="D56" s="25"/>
      <c r="E56" s="33"/>
      <c r="F56" s="33"/>
      <c r="G56" s="29" t="s">
        <v>76</v>
      </c>
      <c r="H56" s="32" t="s">
        <v>10</v>
      </c>
      <c r="I56" s="25">
        <v>1.05</v>
      </c>
      <c r="J56" s="51">
        <f>D51*I56</f>
        <v>33.516000000000005</v>
      </c>
      <c r="K56" s="23"/>
      <c r="L56" s="105">
        <f t="shared" si="2"/>
        <v>0</v>
      </c>
    </row>
    <row r="57" spans="1:12" s="15" customFormat="1" x14ac:dyDescent="0.3">
      <c r="A57" s="136">
        <v>55</v>
      </c>
      <c r="B57" s="35"/>
      <c r="C57" s="32"/>
      <c r="D57" s="25"/>
      <c r="E57" s="33"/>
      <c r="F57" s="33"/>
      <c r="G57" s="29" t="s">
        <v>77</v>
      </c>
      <c r="H57" s="32" t="s">
        <v>13</v>
      </c>
      <c r="I57" s="25">
        <v>2.1800000000000002</v>
      </c>
      <c r="J57" s="51">
        <f>D51*I57</f>
        <v>69.585600000000014</v>
      </c>
      <c r="K57" s="23"/>
      <c r="L57" s="105">
        <f t="shared" si="2"/>
        <v>0</v>
      </c>
    </row>
    <row r="58" spans="1:12" s="15" customFormat="1" x14ac:dyDescent="0.3">
      <c r="A58" s="108">
        <v>56</v>
      </c>
      <c r="B58" s="34"/>
      <c r="C58" s="32"/>
      <c r="D58" s="25"/>
      <c r="E58" s="33"/>
      <c r="F58" s="33"/>
      <c r="G58" s="29" t="s">
        <v>78</v>
      </c>
      <c r="H58" s="32" t="s">
        <v>13</v>
      </c>
      <c r="I58" s="25">
        <v>1.5</v>
      </c>
      <c r="J58" s="51">
        <f>D51*I58</f>
        <v>47.88</v>
      </c>
      <c r="K58" s="33"/>
      <c r="L58" s="105">
        <f t="shared" si="2"/>
        <v>0</v>
      </c>
    </row>
    <row r="59" spans="1:12" s="15" customFormat="1" ht="14.4" thickBot="1" x14ac:dyDescent="0.35">
      <c r="A59" s="108">
        <v>57</v>
      </c>
      <c r="B59" s="34"/>
      <c r="C59" s="32"/>
      <c r="D59" s="25"/>
      <c r="E59" s="33"/>
      <c r="F59" s="33"/>
      <c r="G59" s="29" t="s">
        <v>79</v>
      </c>
      <c r="H59" s="32" t="s">
        <v>16</v>
      </c>
      <c r="I59" s="25">
        <v>30</v>
      </c>
      <c r="J59" s="53">
        <f>D51*I59</f>
        <v>957.6</v>
      </c>
      <c r="K59" s="33"/>
      <c r="L59" s="105">
        <f t="shared" si="2"/>
        <v>0</v>
      </c>
    </row>
    <row r="60" spans="1:12" s="15" customFormat="1" x14ac:dyDescent="0.3">
      <c r="A60" s="136">
        <v>58</v>
      </c>
      <c r="B60" s="34"/>
      <c r="C60" s="32"/>
      <c r="D60" s="25"/>
      <c r="E60" s="33"/>
      <c r="F60" s="33"/>
      <c r="G60" s="29" t="s">
        <v>80</v>
      </c>
      <c r="H60" s="32" t="s">
        <v>16</v>
      </c>
      <c r="I60" s="25">
        <v>8.68</v>
      </c>
      <c r="J60" s="53">
        <f>D51*I60</f>
        <v>277.06560000000002</v>
      </c>
      <c r="K60" s="33"/>
      <c r="L60" s="105">
        <f t="shared" si="2"/>
        <v>0</v>
      </c>
    </row>
    <row r="61" spans="1:12" s="15" customFormat="1" ht="27.6" x14ac:dyDescent="0.3">
      <c r="A61" s="108">
        <v>59</v>
      </c>
      <c r="B61" s="34" t="s">
        <v>232</v>
      </c>
      <c r="C61" s="16" t="s">
        <v>10</v>
      </c>
      <c r="D61" s="23">
        <v>6.3</v>
      </c>
      <c r="E61" s="23"/>
      <c r="F61" s="23">
        <f>D61*E61</f>
        <v>0</v>
      </c>
      <c r="G61" s="29" t="s">
        <v>259</v>
      </c>
      <c r="H61" s="32" t="s">
        <v>10</v>
      </c>
      <c r="I61" s="23">
        <v>1.05</v>
      </c>
      <c r="J61" s="51">
        <f>D61*I61</f>
        <v>6.6150000000000002</v>
      </c>
      <c r="K61" s="33"/>
      <c r="L61" s="97">
        <f t="shared" si="2"/>
        <v>0</v>
      </c>
    </row>
    <row r="62" spans="1:12" s="15" customFormat="1" ht="14.4" thickBot="1" x14ac:dyDescent="0.35">
      <c r="A62" s="108">
        <v>60</v>
      </c>
      <c r="B62" s="34"/>
      <c r="C62" s="32"/>
      <c r="D62" s="25"/>
      <c r="E62" s="33"/>
      <c r="F62" s="33"/>
      <c r="G62" s="29" t="s">
        <v>233</v>
      </c>
      <c r="H62" s="32" t="s">
        <v>16</v>
      </c>
      <c r="I62" s="25">
        <v>20</v>
      </c>
      <c r="J62" s="53">
        <f>D61*I62</f>
        <v>126</v>
      </c>
      <c r="K62" s="33"/>
      <c r="L62" s="105">
        <f t="shared" si="2"/>
        <v>0</v>
      </c>
    </row>
    <row r="63" spans="1:12" s="15" customFormat="1" x14ac:dyDescent="0.3">
      <c r="A63" s="136">
        <v>61</v>
      </c>
      <c r="B63" s="34" t="s">
        <v>234</v>
      </c>
      <c r="C63" s="16" t="s">
        <v>10</v>
      </c>
      <c r="D63" s="23">
        <v>16.149999999999999</v>
      </c>
      <c r="E63" s="23"/>
      <c r="F63" s="23">
        <f>D63*E63</f>
        <v>0</v>
      </c>
      <c r="G63" s="29" t="s">
        <v>72</v>
      </c>
      <c r="H63" s="32" t="s">
        <v>10</v>
      </c>
      <c r="I63" s="23">
        <v>1.05</v>
      </c>
      <c r="J63" s="51">
        <f>D63*I63</f>
        <v>16.9575</v>
      </c>
      <c r="K63" s="33"/>
      <c r="L63" s="97">
        <f t="shared" si="2"/>
        <v>0</v>
      </c>
    </row>
    <row r="64" spans="1:12" s="15" customFormat="1" x14ac:dyDescent="0.3">
      <c r="A64" s="108">
        <v>62</v>
      </c>
      <c r="B64" s="34"/>
      <c r="C64" s="32"/>
      <c r="D64" s="25"/>
      <c r="E64" s="33"/>
      <c r="F64" s="33"/>
      <c r="G64" s="29" t="s">
        <v>71</v>
      </c>
      <c r="H64" s="32" t="s">
        <v>16</v>
      </c>
      <c r="I64" s="23">
        <v>4.4000000000000004</v>
      </c>
      <c r="J64" s="23">
        <f>D63*I64</f>
        <v>71.06</v>
      </c>
      <c r="K64" s="23"/>
      <c r="L64" s="97">
        <f t="shared" si="2"/>
        <v>0</v>
      </c>
    </row>
    <row r="65" spans="1:12" s="15" customFormat="1" ht="14.4" thickBot="1" x14ac:dyDescent="0.35">
      <c r="A65" s="108">
        <v>63</v>
      </c>
      <c r="B65" s="34"/>
      <c r="C65" s="32"/>
      <c r="D65" s="25"/>
      <c r="E65" s="33"/>
      <c r="F65" s="33"/>
      <c r="G65" s="29" t="s">
        <v>73</v>
      </c>
      <c r="H65" s="32" t="s">
        <v>16</v>
      </c>
      <c r="I65" s="23">
        <v>1.67</v>
      </c>
      <c r="J65" s="23">
        <f>D63*I65</f>
        <v>26.970499999999998</v>
      </c>
      <c r="K65" s="23"/>
      <c r="L65" s="97">
        <f t="shared" si="2"/>
        <v>0</v>
      </c>
    </row>
    <row r="66" spans="1:12" s="15" customFormat="1" x14ac:dyDescent="0.3">
      <c r="A66" s="136">
        <v>64</v>
      </c>
      <c r="B66" s="34"/>
      <c r="C66" s="32"/>
      <c r="D66" s="25"/>
      <c r="E66" s="33"/>
      <c r="F66" s="33"/>
      <c r="G66" s="29" t="s">
        <v>75</v>
      </c>
      <c r="H66" s="32" t="s">
        <v>16</v>
      </c>
      <c r="I66" s="23">
        <v>0.03</v>
      </c>
      <c r="J66" s="23">
        <f>D63*I66</f>
        <v>0.48449999999999993</v>
      </c>
      <c r="K66" s="23"/>
      <c r="L66" s="97">
        <f t="shared" si="2"/>
        <v>0</v>
      </c>
    </row>
    <row r="67" spans="1:12" s="15" customFormat="1" x14ac:dyDescent="0.3">
      <c r="A67" s="108">
        <v>65</v>
      </c>
      <c r="B67" s="34"/>
      <c r="C67" s="32"/>
      <c r="D67" s="25"/>
      <c r="E67" s="33"/>
      <c r="F67" s="33"/>
      <c r="G67" s="29" t="s">
        <v>74</v>
      </c>
      <c r="H67" s="32" t="s">
        <v>13</v>
      </c>
      <c r="I67" s="25">
        <v>1.49</v>
      </c>
      <c r="J67" s="51">
        <f>D63*I67</f>
        <v>24.063499999999998</v>
      </c>
      <c r="K67" s="23"/>
      <c r="L67" s="105">
        <f t="shared" si="2"/>
        <v>0</v>
      </c>
    </row>
    <row r="68" spans="1:12" s="15" customFormat="1" ht="14.4" thickBot="1" x14ac:dyDescent="0.35">
      <c r="A68" s="108">
        <v>66</v>
      </c>
      <c r="B68" s="34"/>
      <c r="C68" s="32"/>
      <c r="D68" s="25"/>
      <c r="E68" s="33"/>
      <c r="F68" s="33"/>
      <c r="G68" s="29" t="s">
        <v>81</v>
      </c>
      <c r="H68" s="32" t="s">
        <v>13</v>
      </c>
      <c r="I68" s="25">
        <v>2.1800000000000002</v>
      </c>
      <c r="J68" s="51">
        <f>D63*I68</f>
        <v>35.207000000000001</v>
      </c>
      <c r="K68" s="23"/>
      <c r="L68" s="105">
        <f t="shared" si="2"/>
        <v>0</v>
      </c>
    </row>
    <row r="69" spans="1:12" s="15" customFormat="1" x14ac:dyDescent="0.3">
      <c r="A69" s="136">
        <v>67</v>
      </c>
      <c r="B69" s="34"/>
      <c r="C69" s="32"/>
      <c r="D69" s="25"/>
      <c r="E69" s="33"/>
      <c r="F69" s="33"/>
      <c r="G69" s="29" t="s">
        <v>82</v>
      </c>
      <c r="H69" s="32" t="s">
        <v>13</v>
      </c>
      <c r="I69" s="25">
        <v>1.49</v>
      </c>
      <c r="J69" s="51">
        <f>D63*I69</f>
        <v>24.063499999999998</v>
      </c>
      <c r="K69" s="23"/>
      <c r="L69" s="105">
        <f t="shared" si="2"/>
        <v>0</v>
      </c>
    </row>
    <row r="70" spans="1:12" s="15" customFormat="1" x14ac:dyDescent="0.3">
      <c r="A70" s="108">
        <v>68</v>
      </c>
      <c r="B70" s="34"/>
      <c r="C70" s="32"/>
      <c r="D70" s="25"/>
      <c r="E70" s="33"/>
      <c r="F70" s="33"/>
      <c r="G70" s="29" t="s">
        <v>79</v>
      </c>
      <c r="H70" s="32" t="s">
        <v>16</v>
      </c>
      <c r="I70" s="25">
        <v>15</v>
      </c>
      <c r="J70" s="53">
        <f>D63*I70</f>
        <v>242.24999999999997</v>
      </c>
      <c r="K70" s="23"/>
      <c r="L70" s="105">
        <f t="shared" si="2"/>
        <v>0</v>
      </c>
    </row>
    <row r="71" spans="1:12" s="15" customFormat="1" ht="14.4" thickBot="1" x14ac:dyDescent="0.35">
      <c r="A71" s="108">
        <v>69</v>
      </c>
      <c r="B71" s="34"/>
      <c r="C71" s="32"/>
      <c r="D71" s="25"/>
      <c r="E71" s="33"/>
      <c r="F71" s="33"/>
      <c r="G71" s="29" t="s">
        <v>80</v>
      </c>
      <c r="H71" s="32" t="s">
        <v>16</v>
      </c>
      <c r="I71" s="25">
        <v>4.34</v>
      </c>
      <c r="J71" s="53">
        <f>D63*I71</f>
        <v>70.090999999999994</v>
      </c>
      <c r="K71" s="23"/>
      <c r="L71" s="105">
        <f t="shared" si="2"/>
        <v>0</v>
      </c>
    </row>
    <row r="72" spans="1:12" s="15" customFormat="1" x14ac:dyDescent="0.3">
      <c r="A72" s="136">
        <v>70</v>
      </c>
      <c r="B72" s="34" t="s">
        <v>199</v>
      </c>
      <c r="C72" s="32" t="s">
        <v>10</v>
      </c>
      <c r="D72" s="25">
        <v>12.7</v>
      </c>
      <c r="E72" s="33"/>
      <c r="F72" s="33">
        <f>D72*E72</f>
        <v>0</v>
      </c>
      <c r="G72" s="29" t="s">
        <v>72</v>
      </c>
      <c r="H72" s="32" t="s">
        <v>10</v>
      </c>
      <c r="I72" s="23">
        <v>1.05</v>
      </c>
      <c r="J72" s="51">
        <f>D72*I72</f>
        <v>13.334999999999999</v>
      </c>
      <c r="K72" s="23"/>
      <c r="L72" s="97">
        <f t="shared" si="2"/>
        <v>0</v>
      </c>
    </row>
    <row r="73" spans="1:12" s="15" customFormat="1" x14ac:dyDescent="0.3">
      <c r="A73" s="108">
        <v>71</v>
      </c>
      <c r="B73" s="34"/>
      <c r="C73" s="32"/>
      <c r="D73" s="25"/>
      <c r="E73" s="33"/>
      <c r="F73" s="33"/>
      <c r="G73" s="29" t="s">
        <v>71</v>
      </c>
      <c r="H73" s="32" t="s">
        <v>16</v>
      </c>
      <c r="I73" s="23">
        <v>4.4000000000000004</v>
      </c>
      <c r="J73" s="23">
        <f>D72*I73</f>
        <v>55.88</v>
      </c>
      <c r="K73" s="23"/>
      <c r="L73" s="97">
        <f t="shared" si="2"/>
        <v>0</v>
      </c>
    </row>
    <row r="74" spans="1:12" s="15" customFormat="1" ht="14.4" thickBot="1" x14ac:dyDescent="0.35">
      <c r="A74" s="108">
        <v>72</v>
      </c>
      <c r="B74" s="34"/>
      <c r="C74" s="32"/>
      <c r="D74" s="25"/>
      <c r="E74" s="33"/>
      <c r="F74" s="33"/>
      <c r="G74" s="29" t="s">
        <v>73</v>
      </c>
      <c r="H74" s="32" t="s">
        <v>16</v>
      </c>
      <c r="I74" s="23">
        <v>1.67</v>
      </c>
      <c r="J74" s="23">
        <f>D72*I74</f>
        <v>21.209</v>
      </c>
      <c r="K74" s="23"/>
      <c r="L74" s="97">
        <f t="shared" si="2"/>
        <v>0</v>
      </c>
    </row>
    <row r="75" spans="1:12" s="15" customFormat="1" x14ac:dyDescent="0.3">
      <c r="A75" s="136">
        <v>73</v>
      </c>
      <c r="B75" s="34"/>
      <c r="C75" s="32"/>
      <c r="D75" s="25"/>
      <c r="E75" s="33"/>
      <c r="F75" s="33"/>
      <c r="G75" s="29" t="s">
        <v>75</v>
      </c>
      <c r="H75" s="32" t="s">
        <v>16</v>
      </c>
      <c r="I75" s="23">
        <v>0.03</v>
      </c>
      <c r="J75" s="23">
        <f>D72*I75</f>
        <v>0.38099999999999995</v>
      </c>
      <c r="K75" s="23"/>
      <c r="L75" s="97">
        <f t="shared" si="2"/>
        <v>0</v>
      </c>
    </row>
    <row r="76" spans="1:12" s="15" customFormat="1" x14ac:dyDescent="0.3">
      <c r="A76" s="108">
        <v>74</v>
      </c>
      <c r="B76" s="34"/>
      <c r="C76" s="32"/>
      <c r="D76" s="25"/>
      <c r="E76" s="33"/>
      <c r="F76" s="33"/>
      <c r="G76" s="29" t="s">
        <v>74</v>
      </c>
      <c r="H76" s="32" t="s">
        <v>13</v>
      </c>
      <c r="I76" s="25">
        <v>1.49</v>
      </c>
      <c r="J76" s="51">
        <f>D72*I76</f>
        <v>18.922999999999998</v>
      </c>
      <c r="K76" s="23"/>
      <c r="L76" s="105">
        <f t="shared" si="2"/>
        <v>0</v>
      </c>
    </row>
    <row r="77" spans="1:12" s="15" customFormat="1" ht="14.4" thickBot="1" x14ac:dyDescent="0.35">
      <c r="A77" s="108">
        <v>75</v>
      </c>
      <c r="B77" s="34"/>
      <c r="C77" s="32"/>
      <c r="D77" s="25"/>
      <c r="E77" s="33"/>
      <c r="F77" s="33"/>
      <c r="G77" s="29" t="s">
        <v>81</v>
      </c>
      <c r="H77" s="32" t="s">
        <v>13</v>
      </c>
      <c r="I77" s="25">
        <v>2.1800000000000002</v>
      </c>
      <c r="J77" s="51">
        <f>D72*I77</f>
        <v>27.686</v>
      </c>
      <c r="K77" s="23"/>
      <c r="L77" s="105">
        <f t="shared" si="2"/>
        <v>0</v>
      </c>
    </row>
    <row r="78" spans="1:12" s="15" customFormat="1" x14ac:dyDescent="0.3">
      <c r="A78" s="136">
        <v>76</v>
      </c>
      <c r="B78" s="35"/>
      <c r="C78" s="32"/>
      <c r="D78" s="25"/>
      <c r="E78" s="33"/>
      <c r="F78" s="33"/>
      <c r="G78" s="29" t="s">
        <v>82</v>
      </c>
      <c r="H78" s="32" t="s">
        <v>13</v>
      </c>
      <c r="I78" s="25">
        <v>1.49</v>
      </c>
      <c r="J78" s="51">
        <f>D72*I78</f>
        <v>18.922999999999998</v>
      </c>
      <c r="K78" s="23"/>
      <c r="L78" s="105">
        <f t="shared" ref="L78:L109" si="3">J78*K78</f>
        <v>0</v>
      </c>
    </row>
    <row r="79" spans="1:12" s="15" customFormat="1" x14ac:dyDescent="0.3">
      <c r="A79" s="108">
        <v>77</v>
      </c>
      <c r="B79" s="35"/>
      <c r="C79" s="32"/>
      <c r="D79" s="25"/>
      <c r="E79" s="33"/>
      <c r="F79" s="33"/>
      <c r="G79" s="29" t="s">
        <v>79</v>
      </c>
      <c r="H79" s="32" t="s">
        <v>16</v>
      </c>
      <c r="I79" s="25">
        <v>25</v>
      </c>
      <c r="J79" s="53">
        <f>D72*I79</f>
        <v>317.5</v>
      </c>
      <c r="K79" s="23"/>
      <c r="L79" s="105">
        <f t="shared" si="3"/>
        <v>0</v>
      </c>
    </row>
    <row r="80" spans="1:12" s="15" customFormat="1" ht="14.4" thickBot="1" x14ac:dyDescent="0.35">
      <c r="A80" s="108">
        <v>78</v>
      </c>
      <c r="B80" s="35"/>
      <c r="C80" s="32"/>
      <c r="D80" s="25"/>
      <c r="E80" s="33"/>
      <c r="F80" s="33"/>
      <c r="G80" s="29" t="s">
        <v>80</v>
      </c>
      <c r="H80" s="32" t="s">
        <v>16</v>
      </c>
      <c r="I80" s="25">
        <v>4.34</v>
      </c>
      <c r="J80" s="53">
        <f>D72*I80</f>
        <v>55.117999999999995</v>
      </c>
      <c r="K80" s="23"/>
      <c r="L80" s="105">
        <f t="shared" si="3"/>
        <v>0</v>
      </c>
    </row>
    <row r="81" spans="1:12" s="15" customFormat="1" x14ac:dyDescent="0.3">
      <c r="A81" s="136">
        <v>79</v>
      </c>
      <c r="B81" s="34" t="s">
        <v>235</v>
      </c>
      <c r="C81" s="32" t="s">
        <v>10</v>
      </c>
      <c r="D81" s="25">
        <v>6.3</v>
      </c>
      <c r="E81" s="33"/>
      <c r="F81" s="33">
        <f>D81*E81</f>
        <v>0</v>
      </c>
      <c r="G81" s="29" t="s">
        <v>76</v>
      </c>
      <c r="H81" s="32" t="s">
        <v>10</v>
      </c>
      <c r="I81" s="25">
        <v>3.6</v>
      </c>
      <c r="J81" s="51">
        <f>D81*I81</f>
        <v>22.68</v>
      </c>
      <c r="K81" s="23"/>
      <c r="L81" s="105">
        <f t="shared" si="3"/>
        <v>0</v>
      </c>
    </row>
    <row r="82" spans="1:12" s="15" customFormat="1" x14ac:dyDescent="0.3">
      <c r="A82" s="108">
        <v>80</v>
      </c>
      <c r="B82" s="48"/>
      <c r="C82" s="49"/>
      <c r="D82" s="50"/>
      <c r="E82" s="33"/>
      <c r="F82" s="47"/>
      <c r="G82" s="35" t="s">
        <v>236</v>
      </c>
      <c r="H82" s="32" t="s">
        <v>10</v>
      </c>
      <c r="I82" s="25">
        <v>1.2</v>
      </c>
      <c r="J82" s="51">
        <f>D81*I82</f>
        <v>7.56</v>
      </c>
      <c r="K82" s="23"/>
      <c r="L82" s="105">
        <f t="shared" si="3"/>
        <v>0</v>
      </c>
    </row>
    <row r="83" spans="1:12" s="15" customFormat="1" ht="28.2" thickBot="1" x14ac:dyDescent="0.35">
      <c r="A83" s="108">
        <v>81</v>
      </c>
      <c r="B83" s="34" t="s">
        <v>83</v>
      </c>
      <c r="C83" s="32" t="s">
        <v>10</v>
      </c>
      <c r="D83" s="25">
        <v>99.14</v>
      </c>
      <c r="E83" s="33"/>
      <c r="F83" s="33">
        <f>D83*E83</f>
        <v>0</v>
      </c>
      <c r="G83" s="29" t="s">
        <v>72</v>
      </c>
      <c r="H83" s="32" t="s">
        <v>10</v>
      </c>
      <c r="I83" s="23">
        <v>1.1499999999999999</v>
      </c>
      <c r="J83" s="51">
        <f>D83*I83</f>
        <v>114.011</v>
      </c>
      <c r="K83" s="23"/>
      <c r="L83" s="97">
        <f t="shared" si="3"/>
        <v>0</v>
      </c>
    </row>
    <row r="84" spans="1:12" s="15" customFormat="1" x14ac:dyDescent="0.3">
      <c r="A84" s="136">
        <v>82</v>
      </c>
      <c r="B84" s="34"/>
      <c r="C84" s="32"/>
      <c r="D84" s="25"/>
      <c r="E84" s="33"/>
      <c r="F84" s="33"/>
      <c r="G84" s="29" t="s">
        <v>71</v>
      </c>
      <c r="H84" s="32" t="s">
        <v>16</v>
      </c>
      <c r="I84" s="23">
        <v>4.4000000000000004</v>
      </c>
      <c r="J84" s="23">
        <f>D83*I84</f>
        <v>436.21600000000007</v>
      </c>
      <c r="K84" s="23"/>
      <c r="L84" s="97">
        <f t="shared" si="3"/>
        <v>0</v>
      </c>
    </row>
    <row r="85" spans="1:12" s="15" customFormat="1" x14ac:dyDescent="0.3">
      <c r="A85" s="108">
        <v>83</v>
      </c>
      <c r="B85" s="34"/>
      <c r="C85" s="32"/>
      <c r="D85" s="25"/>
      <c r="E85" s="33"/>
      <c r="F85" s="33"/>
      <c r="G85" s="29" t="s">
        <v>73</v>
      </c>
      <c r="H85" s="32" t="s">
        <v>16</v>
      </c>
      <c r="I85" s="23">
        <v>3.34</v>
      </c>
      <c r="J85" s="23">
        <f>D83*I85</f>
        <v>331.12759999999997</v>
      </c>
      <c r="K85" s="23"/>
      <c r="L85" s="97">
        <f t="shared" si="3"/>
        <v>0</v>
      </c>
    </row>
    <row r="86" spans="1:12" s="15" customFormat="1" ht="14.4" thickBot="1" x14ac:dyDescent="0.35">
      <c r="A86" s="108">
        <v>84</v>
      </c>
      <c r="B86" s="34"/>
      <c r="C86" s="32"/>
      <c r="D86" s="25"/>
      <c r="E86" s="33"/>
      <c r="F86" s="33"/>
      <c r="G86" s="29" t="s">
        <v>75</v>
      </c>
      <c r="H86" s="32" t="s">
        <v>16</v>
      </c>
      <c r="I86" s="23">
        <v>0.03</v>
      </c>
      <c r="J86" s="23">
        <f>D83*I86</f>
        <v>2.9741999999999997</v>
      </c>
      <c r="K86" s="23"/>
      <c r="L86" s="97">
        <f t="shared" si="3"/>
        <v>0</v>
      </c>
    </row>
    <row r="87" spans="1:12" s="15" customFormat="1" x14ac:dyDescent="0.3">
      <c r="A87" s="136">
        <v>85</v>
      </c>
      <c r="B87" s="34"/>
      <c r="C87" s="32"/>
      <c r="D87" s="25"/>
      <c r="E87" s="33"/>
      <c r="F87" s="33"/>
      <c r="G87" s="29" t="s">
        <v>84</v>
      </c>
      <c r="H87" s="32" t="s">
        <v>13</v>
      </c>
      <c r="I87" s="25">
        <v>4.3600000000000003</v>
      </c>
      <c r="J87" s="51">
        <f>D83*I87</f>
        <v>432.25040000000001</v>
      </c>
      <c r="K87" s="23"/>
      <c r="L87" s="105">
        <f t="shared" si="3"/>
        <v>0</v>
      </c>
    </row>
    <row r="88" spans="1:12" s="15" customFormat="1" x14ac:dyDescent="0.3">
      <c r="A88" s="108">
        <v>86</v>
      </c>
      <c r="B88" s="35"/>
      <c r="C88" s="32"/>
      <c r="D88" s="25"/>
      <c r="E88" s="23"/>
      <c r="F88" s="33"/>
      <c r="G88" s="29" t="s">
        <v>85</v>
      </c>
      <c r="H88" s="32" t="s">
        <v>13</v>
      </c>
      <c r="I88" s="25">
        <v>1.49</v>
      </c>
      <c r="J88" s="51">
        <f>D83*I88</f>
        <v>147.71860000000001</v>
      </c>
      <c r="K88" s="23"/>
      <c r="L88" s="97">
        <f t="shared" si="3"/>
        <v>0</v>
      </c>
    </row>
    <row r="89" spans="1:12" s="15" customFormat="1" ht="14.4" thickBot="1" x14ac:dyDescent="0.35">
      <c r="A89" s="108">
        <v>87</v>
      </c>
      <c r="B89" s="35"/>
      <c r="C89" s="32"/>
      <c r="D89" s="25"/>
      <c r="E89" s="33"/>
      <c r="F89" s="33"/>
      <c r="G89" s="29" t="s">
        <v>79</v>
      </c>
      <c r="H89" s="32" t="s">
        <v>16</v>
      </c>
      <c r="I89" s="25">
        <v>35</v>
      </c>
      <c r="J89" s="51">
        <f>D83*I89</f>
        <v>3469.9</v>
      </c>
      <c r="K89" s="23"/>
      <c r="L89" s="105">
        <f t="shared" si="3"/>
        <v>0</v>
      </c>
    </row>
    <row r="90" spans="1:12" s="15" customFormat="1" x14ac:dyDescent="0.3">
      <c r="A90" s="136">
        <v>88</v>
      </c>
      <c r="B90" s="36"/>
      <c r="C90" s="32"/>
      <c r="D90" s="25"/>
      <c r="E90" s="33"/>
      <c r="F90" s="33"/>
      <c r="G90" s="29" t="s">
        <v>80</v>
      </c>
      <c r="H90" s="32" t="s">
        <v>16</v>
      </c>
      <c r="I90" s="37">
        <v>4.34</v>
      </c>
      <c r="J90" s="51">
        <f>D83*I90</f>
        <v>430.26760000000002</v>
      </c>
      <c r="K90" s="23"/>
      <c r="L90" s="106">
        <f t="shared" si="3"/>
        <v>0</v>
      </c>
    </row>
    <row r="91" spans="1:12" s="15" customFormat="1" x14ac:dyDescent="0.3">
      <c r="A91" s="108">
        <v>89</v>
      </c>
      <c r="B91" s="34" t="s">
        <v>201</v>
      </c>
      <c r="C91" s="32" t="s">
        <v>10</v>
      </c>
      <c r="D91" s="25">
        <v>14.47</v>
      </c>
      <c r="E91" s="33"/>
      <c r="F91" s="33">
        <f>D91*E91</f>
        <v>0</v>
      </c>
      <c r="G91" s="29" t="s">
        <v>72</v>
      </c>
      <c r="H91" s="32" t="s">
        <v>10</v>
      </c>
      <c r="I91" s="37">
        <v>1.05</v>
      </c>
      <c r="J91" s="51">
        <f>D91*I91</f>
        <v>15.193500000000002</v>
      </c>
      <c r="K91" s="23"/>
      <c r="L91" s="106">
        <f t="shared" si="3"/>
        <v>0</v>
      </c>
    </row>
    <row r="92" spans="1:12" s="15" customFormat="1" ht="14.4" thickBot="1" x14ac:dyDescent="0.35">
      <c r="A92" s="108">
        <v>90</v>
      </c>
      <c r="B92" s="36"/>
      <c r="C92" s="32"/>
      <c r="D92" s="25"/>
      <c r="E92" s="33"/>
      <c r="F92" s="33"/>
      <c r="G92" s="29" t="s">
        <v>202</v>
      </c>
      <c r="H92" s="32" t="s">
        <v>21</v>
      </c>
      <c r="I92" s="37">
        <v>0.1</v>
      </c>
      <c r="J92" s="51">
        <f>D91*I92</f>
        <v>1.4470000000000001</v>
      </c>
      <c r="K92" s="23"/>
      <c r="L92" s="106">
        <f t="shared" si="3"/>
        <v>0</v>
      </c>
    </row>
    <row r="93" spans="1:12" s="15" customFormat="1" x14ac:dyDescent="0.3">
      <c r="A93" s="136">
        <v>91</v>
      </c>
      <c r="B93" s="36"/>
      <c r="C93" s="32"/>
      <c r="D93" s="25"/>
      <c r="E93" s="33"/>
      <c r="F93" s="33"/>
      <c r="G93" s="29" t="s">
        <v>203</v>
      </c>
      <c r="H93" s="32" t="s">
        <v>11</v>
      </c>
      <c r="I93" s="37">
        <v>6</v>
      </c>
      <c r="J93" s="51">
        <f>D91*I93</f>
        <v>86.820000000000007</v>
      </c>
      <c r="K93" s="23"/>
      <c r="L93" s="106">
        <f t="shared" si="3"/>
        <v>0</v>
      </c>
    </row>
    <row r="94" spans="1:12" s="15" customFormat="1" ht="27.6" x14ac:dyDescent="0.3">
      <c r="A94" s="108">
        <v>92</v>
      </c>
      <c r="B94" s="34" t="s">
        <v>100</v>
      </c>
      <c r="C94" s="32" t="s">
        <v>10</v>
      </c>
      <c r="D94" s="25">
        <v>187.35</v>
      </c>
      <c r="E94" s="33"/>
      <c r="F94" s="33">
        <f>D94*E94</f>
        <v>0</v>
      </c>
      <c r="G94" s="29" t="s">
        <v>101</v>
      </c>
      <c r="H94" s="32" t="s">
        <v>11</v>
      </c>
      <c r="I94" s="37">
        <v>30</v>
      </c>
      <c r="J94" s="51">
        <f>D94*I94</f>
        <v>5620.5</v>
      </c>
      <c r="K94" s="23"/>
      <c r="L94" s="106">
        <f t="shared" si="3"/>
        <v>0</v>
      </c>
    </row>
    <row r="95" spans="1:12" s="15" customFormat="1" ht="14.4" thickBot="1" x14ac:dyDescent="0.35">
      <c r="A95" s="108">
        <v>93</v>
      </c>
      <c r="B95" s="36"/>
      <c r="C95" s="32"/>
      <c r="D95" s="25"/>
      <c r="E95" s="33"/>
      <c r="F95" s="33"/>
      <c r="G95" s="29" t="s">
        <v>60</v>
      </c>
      <c r="H95" s="32" t="s">
        <v>11</v>
      </c>
      <c r="I95" s="37">
        <v>0.35</v>
      </c>
      <c r="J95" s="51">
        <f>D94*I95</f>
        <v>65.572499999999991</v>
      </c>
      <c r="K95" s="23"/>
      <c r="L95" s="106">
        <f t="shared" si="3"/>
        <v>0</v>
      </c>
    </row>
    <row r="96" spans="1:12" s="15" customFormat="1" x14ac:dyDescent="0.3">
      <c r="A96" s="136">
        <v>94</v>
      </c>
      <c r="B96" s="36"/>
      <c r="C96" s="32"/>
      <c r="D96" s="25"/>
      <c r="E96" s="33"/>
      <c r="F96" s="33"/>
      <c r="G96" s="29" t="s">
        <v>54</v>
      </c>
      <c r="H96" s="32" t="s">
        <v>13</v>
      </c>
      <c r="I96" s="37">
        <v>0.5</v>
      </c>
      <c r="J96" s="51">
        <f>D94*I96</f>
        <v>93.674999999999997</v>
      </c>
      <c r="K96" s="23"/>
      <c r="L96" s="106">
        <f t="shared" si="3"/>
        <v>0</v>
      </c>
    </row>
    <row r="97" spans="1:12" s="15" customFormat="1" ht="27.6" x14ac:dyDescent="0.3">
      <c r="A97" s="108">
        <v>95</v>
      </c>
      <c r="B97" s="34" t="s">
        <v>208</v>
      </c>
      <c r="C97" s="32" t="s">
        <v>15</v>
      </c>
      <c r="D97" s="25">
        <v>65.459999999999994</v>
      </c>
      <c r="E97" s="33"/>
      <c r="F97" s="33">
        <f>D97*E97</f>
        <v>0</v>
      </c>
      <c r="G97" s="29" t="s">
        <v>101</v>
      </c>
      <c r="H97" s="32" t="s">
        <v>11</v>
      </c>
      <c r="I97" s="37">
        <v>8</v>
      </c>
      <c r="J97" s="51">
        <f>D97*I97</f>
        <v>523.67999999999995</v>
      </c>
      <c r="K97" s="23"/>
      <c r="L97" s="106">
        <f t="shared" si="3"/>
        <v>0</v>
      </c>
    </row>
    <row r="98" spans="1:12" s="15" customFormat="1" ht="14.4" thickBot="1" x14ac:dyDescent="0.35">
      <c r="A98" s="108">
        <v>96</v>
      </c>
      <c r="B98" s="34"/>
      <c r="C98" s="32"/>
      <c r="D98" s="25"/>
      <c r="E98" s="33"/>
      <c r="F98" s="33"/>
      <c r="G98" s="29" t="s">
        <v>60</v>
      </c>
      <c r="H98" s="32" t="s">
        <v>11</v>
      </c>
      <c r="I98" s="37">
        <v>0.35</v>
      </c>
      <c r="J98" s="51">
        <f>D97*I98</f>
        <v>22.910999999999998</v>
      </c>
      <c r="K98" s="23"/>
      <c r="L98" s="106">
        <f t="shared" si="3"/>
        <v>0</v>
      </c>
    </row>
    <row r="99" spans="1:12" s="15" customFormat="1" x14ac:dyDescent="0.3">
      <c r="A99" s="136">
        <v>97</v>
      </c>
      <c r="B99" s="36"/>
      <c r="C99" s="32"/>
      <c r="D99" s="25"/>
      <c r="E99" s="33"/>
      <c r="F99" s="33"/>
      <c r="G99" s="29" t="s">
        <v>54</v>
      </c>
      <c r="H99" s="32" t="s">
        <v>13</v>
      </c>
      <c r="I99" s="37">
        <v>1</v>
      </c>
      <c r="J99" s="51">
        <f>D97*I99</f>
        <v>65.459999999999994</v>
      </c>
      <c r="K99" s="23"/>
      <c r="L99" s="106">
        <f t="shared" si="3"/>
        <v>0</v>
      </c>
    </row>
    <row r="100" spans="1:12" s="15" customFormat="1" x14ac:dyDescent="0.3">
      <c r="A100" s="108">
        <v>98</v>
      </c>
      <c r="B100" s="36"/>
      <c r="C100" s="32"/>
      <c r="D100" s="25"/>
      <c r="E100" s="33"/>
      <c r="F100" s="33"/>
      <c r="G100" s="29" t="s">
        <v>103</v>
      </c>
      <c r="H100" s="32" t="s">
        <v>13</v>
      </c>
      <c r="I100" s="37">
        <v>1</v>
      </c>
      <c r="J100" s="51">
        <f>D97*I100</f>
        <v>65.459999999999994</v>
      </c>
      <c r="K100" s="23"/>
      <c r="L100" s="106">
        <f t="shared" si="3"/>
        <v>0</v>
      </c>
    </row>
    <row r="101" spans="1:12" s="15" customFormat="1" ht="28.2" thickBot="1" x14ac:dyDescent="0.35">
      <c r="A101" s="108">
        <v>99</v>
      </c>
      <c r="B101" s="34" t="s">
        <v>104</v>
      </c>
      <c r="C101" s="32" t="s">
        <v>15</v>
      </c>
      <c r="D101" s="25">
        <v>36</v>
      </c>
      <c r="E101" s="33"/>
      <c r="F101" s="33">
        <f>D101*E101</f>
        <v>0</v>
      </c>
      <c r="G101" s="29" t="s">
        <v>102</v>
      </c>
      <c r="H101" s="32" t="s">
        <v>11</v>
      </c>
      <c r="I101" s="37">
        <v>0.18</v>
      </c>
      <c r="J101" s="51">
        <f>D101*I101</f>
        <v>6.4799999999999995</v>
      </c>
      <c r="K101" s="23"/>
      <c r="L101" s="106">
        <f t="shared" si="3"/>
        <v>0</v>
      </c>
    </row>
    <row r="102" spans="1:12" s="15" customFormat="1" ht="27.6" x14ac:dyDescent="0.3">
      <c r="A102" s="136">
        <v>100</v>
      </c>
      <c r="B102" s="34" t="s">
        <v>150</v>
      </c>
      <c r="C102" s="32" t="s">
        <v>15</v>
      </c>
      <c r="D102" s="25">
        <v>68</v>
      </c>
      <c r="E102" s="33"/>
      <c r="F102" s="33">
        <f>D102*E102</f>
        <v>0</v>
      </c>
      <c r="G102" s="29" t="s">
        <v>102</v>
      </c>
      <c r="H102" s="32" t="s">
        <v>11</v>
      </c>
      <c r="I102" s="37">
        <v>0.15</v>
      </c>
      <c r="J102" s="51">
        <f>D102*I102</f>
        <v>10.199999999999999</v>
      </c>
      <c r="K102" s="23"/>
      <c r="L102" s="106">
        <f t="shared" si="3"/>
        <v>0</v>
      </c>
    </row>
    <row r="103" spans="1:12" s="15" customFormat="1" x14ac:dyDescent="0.3">
      <c r="A103" s="108">
        <v>101</v>
      </c>
      <c r="B103" s="34" t="s">
        <v>281</v>
      </c>
      <c r="C103" s="32" t="s">
        <v>10</v>
      </c>
      <c r="D103" s="25">
        <v>15</v>
      </c>
      <c r="E103" s="33"/>
      <c r="F103" s="33">
        <f>D103*E103</f>
        <v>0</v>
      </c>
      <c r="G103" s="29" t="s">
        <v>71</v>
      </c>
      <c r="H103" s="32" t="s">
        <v>16</v>
      </c>
      <c r="I103" s="37">
        <v>10</v>
      </c>
      <c r="J103" s="51">
        <f>D103*I103</f>
        <v>150</v>
      </c>
      <c r="K103" s="23"/>
      <c r="L103" s="106">
        <f t="shared" si="3"/>
        <v>0</v>
      </c>
    </row>
    <row r="104" spans="1:12" s="15" customFormat="1" ht="14.4" thickBot="1" x14ac:dyDescent="0.35">
      <c r="A104" s="108">
        <v>102</v>
      </c>
      <c r="B104" s="36"/>
      <c r="C104" s="32"/>
      <c r="D104" s="25"/>
      <c r="E104" s="33"/>
      <c r="F104" s="33"/>
      <c r="G104" s="29" t="s">
        <v>282</v>
      </c>
      <c r="H104" s="32" t="s">
        <v>10</v>
      </c>
      <c r="I104" s="37">
        <v>1.1000000000000001</v>
      </c>
      <c r="J104" s="51">
        <f>D103*I104</f>
        <v>16.5</v>
      </c>
      <c r="K104" s="23"/>
      <c r="L104" s="106">
        <f t="shared" si="3"/>
        <v>0</v>
      </c>
    </row>
    <row r="105" spans="1:12" s="15" customFormat="1" x14ac:dyDescent="0.3">
      <c r="A105" s="136">
        <v>103</v>
      </c>
      <c r="B105" s="34" t="s">
        <v>283</v>
      </c>
      <c r="C105" s="32" t="s">
        <v>10</v>
      </c>
      <c r="D105" s="25">
        <v>451.4</v>
      </c>
      <c r="E105" s="33"/>
      <c r="F105" s="33">
        <f>D105*E105</f>
        <v>0</v>
      </c>
      <c r="G105" s="29" t="s">
        <v>60</v>
      </c>
      <c r="H105" s="32" t="s">
        <v>11</v>
      </c>
      <c r="I105" s="37">
        <v>0.4</v>
      </c>
      <c r="J105" s="51">
        <f>D105*I105</f>
        <v>180.56</v>
      </c>
      <c r="K105" s="23"/>
      <c r="L105" s="106">
        <f t="shared" si="3"/>
        <v>0</v>
      </c>
    </row>
    <row r="106" spans="1:12" s="15" customFormat="1" x14ac:dyDescent="0.3">
      <c r="A106" s="108">
        <v>104</v>
      </c>
      <c r="B106" s="34" t="s">
        <v>382</v>
      </c>
      <c r="C106" s="32" t="s">
        <v>10</v>
      </c>
      <c r="D106" s="25">
        <v>181.55</v>
      </c>
      <c r="E106" s="33"/>
      <c r="F106" s="33">
        <f>D106*E106</f>
        <v>0</v>
      </c>
      <c r="G106" s="29" t="s">
        <v>62</v>
      </c>
      <c r="H106" s="32" t="s">
        <v>21</v>
      </c>
      <c r="I106" s="37">
        <v>0.25</v>
      </c>
      <c r="J106" s="51">
        <f>D106*I106</f>
        <v>45.387500000000003</v>
      </c>
      <c r="K106" s="23"/>
      <c r="L106" s="106">
        <f t="shared" si="3"/>
        <v>0</v>
      </c>
    </row>
    <row r="107" spans="1:12" s="15" customFormat="1" ht="14.4" thickBot="1" x14ac:dyDescent="0.35">
      <c r="A107" s="108">
        <v>105</v>
      </c>
      <c r="B107" s="34"/>
      <c r="C107" s="32"/>
      <c r="D107" s="25"/>
      <c r="E107" s="33"/>
      <c r="F107" s="33"/>
      <c r="G107" s="29" t="s">
        <v>107</v>
      </c>
      <c r="H107" s="32" t="s">
        <v>11</v>
      </c>
      <c r="I107" s="37">
        <v>5.4</v>
      </c>
      <c r="J107" s="51">
        <f>D106*I107</f>
        <v>980.37000000000012</v>
      </c>
      <c r="K107" s="23"/>
      <c r="L107" s="106">
        <f t="shared" si="3"/>
        <v>0</v>
      </c>
    </row>
    <row r="108" spans="1:12" s="15" customFormat="1" x14ac:dyDescent="0.3">
      <c r="A108" s="136">
        <v>106</v>
      </c>
      <c r="B108" s="34"/>
      <c r="C108" s="32"/>
      <c r="D108" s="25"/>
      <c r="E108" s="33"/>
      <c r="F108" s="33"/>
      <c r="G108" s="29" t="s">
        <v>108</v>
      </c>
      <c r="H108" s="32" t="s">
        <v>11</v>
      </c>
      <c r="I108" s="37">
        <v>1.8</v>
      </c>
      <c r="J108" s="51">
        <f>D106*I108</f>
        <v>326.79000000000002</v>
      </c>
      <c r="K108" s="23"/>
      <c r="L108" s="106">
        <f t="shared" si="3"/>
        <v>0</v>
      </c>
    </row>
    <row r="109" spans="1:12" s="15" customFormat="1" x14ac:dyDescent="0.3">
      <c r="A109" s="108">
        <v>107</v>
      </c>
      <c r="B109" s="34" t="s">
        <v>109</v>
      </c>
      <c r="C109" s="32" t="s">
        <v>10</v>
      </c>
      <c r="D109" s="25">
        <v>269.85000000000002</v>
      </c>
      <c r="E109" s="33"/>
      <c r="F109" s="33">
        <f>D109*E109</f>
        <v>0</v>
      </c>
      <c r="G109" s="29" t="s">
        <v>62</v>
      </c>
      <c r="H109" s="32" t="s">
        <v>21</v>
      </c>
      <c r="I109" s="37">
        <v>0.25</v>
      </c>
      <c r="J109" s="51">
        <f>D109*I109</f>
        <v>67.462500000000006</v>
      </c>
      <c r="K109" s="23"/>
      <c r="L109" s="106">
        <f t="shared" si="3"/>
        <v>0</v>
      </c>
    </row>
    <row r="110" spans="1:12" s="15" customFormat="1" ht="14.4" thickBot="1" x14ac:dyDescent="0.35">
      <c r="A110" s="108">
        <v>108</v>
      </c>
      <c r="B110" s="36"/>
      <c r="C110" s="32"/>
      <c r="D110" s="25"/>
      <c r="E110" s="33"/>
      <c r="F110" s="33"/>
      <c r="G110" s="29" t="s">
        <v>110</v>
      </c>
      <c r="H110" s="32" t="s">
        <v>11</v>
      </c>
      <c r="I110" s="37">
        <v>0.3</v>
      </c>
      <c r="J110" s="51">
        <f>D109*I110</f>
        <v>80.954999999999998</v>
      </c>
      <c r="K110" s="23"/>
      <c r="L110" s="106">
        <f t="shared" ref="L110:L141" si="4">J110*K110</f>
        <v>0</v>
      </c>
    </row>
    <row r="111" spans="1:12" s="15" customFormat="1" x14ac:dyDescent="0.3">
      <c r="A111" s="136">
        <v>109</v>
      </c>
      <c r="B111" s="36"/>
      <c r="C111" s="32"/>
      <c r="D111" s="25"/>
      <c r="E111" s="33"/>
      <c r="F111" s="33"/>
      <c r="G111" s="29" t="s">
        <v>111</v>
      </c>
      <c r="H111" s="32" t="s">
        <v>10</v>
      </c>
      <c r="I111" s="37">
        <v>1.1000000000000001</v>
      </c>
      <c r="J111" s="51">
        <f>D109*I111</f>
        <v>296.83500000000004</v>
      </c>
      <c r="K111" s="23"/>
      <c r="L111" s="106">
        <f t="shared" si="4"/>
        <v>0</v>
      </c>
    </row>
    <row r="112" spans="1:12" s="15" customFormat="1" x14ac:dyDescent="0.3">
      <c r="A112" s="108">
        <v>110</v>
      </c>
      <c r="B112" s="36"/>
      <c r="C112" s="32"/>
      <c r="D112" s="25"/>
      <c r="E112" s="33"/>
      <c r="F112" s="33"/>
      <c r="G112" s="29" t="s">
        <v>112</v>
      </c>
      <c r="H112" s="32" t="s">
        <v>11</v>
      </c>
      <c r="I112" s="37">
        <v>1.35</v>
      </c>
      <c r="J112" s="51">
        <f>D109*I112</f>
        <v>364.29750000000007</v>
      </c>
      <c r="K112" s="23"/>
      <c r="L112" s="106">
        <f t="shared" si="4"/>
        <v>0</v>
      </c>
    </row>
    <row r="113" spans="1:12" s="15" customFormat="1" ht="14.4" thickBot="1" x14ac:dyDescent="0.35">
      <c r="A113" s="108">
        <v>111</v>
      </c>
      <c r="B113" s="36"/>
      <c r="C113" s="32"/>
      <c r="D113" s="25"/>
      <c r="E113" s="33"/>
      <c r="F113" s="33"/>
      <c r="G113" s="29" t="s">
        <v>105</v>
      </c>
      <c r="H113" s="32" t="s">
        <v>11</v>
      </c>
      <c r="I113" s="37">
        <v>5.4</v>
      </c>
      <c r="J113" s="51">
        <f>D109*I113</f>
        <v>1457.1900000000003</v>
      </c>
      <c r="K113" s="23"/>
      <c r="L113" s="106">
        <f t="shared" si="4"/>
        <v>0</v>
      </c>
    </row>
    <row r="114" spans="1:12" s="15" customFormat="1" x14ac:dyDescent="0.3">
      <c r="A114" s="136">
        <v>112</v>
      </c>
      <c r="B114" s="36"/>
      <c r="C114" s="32"/>
      <c r="D114" s="25"/>
      <c r="E114" s="33"/>
      <c r="F114" s="33"/>
      <c r="G114" s="29" t="s">
        <v>106</v>
      </c>
      <c r="H114" s="32" t="s">
        <v>11</v>
      </c>
      <c r="I114" s="37">
        <v>1.8</v>
      </c>
      <c r="J114" s="51">
        <f>D109*I114</f>
        <v>485.73000000000008</v>
      </c>
      <c r="K114" s="23"/>
      <c r="L114" s="106">
        <f t="shared" si="4"/>
        <v>0</v>
      </c>
    </row>
    <row r="115" spans="1:12" s="15" customFormat="1" x14ac:dyDescent="0.3">
      <c r="A115" s="108">
        <v>113</v>
      </c>
      <c r="B115" s="34" t="s">
        <v>113</v>
      </c>
      <c r="C115" s="32" t="s">
        <v>15</v>
      </c>
      <c r="D115" s="25">
        <v>65.459999999999994</v>
      </c>
      <c r="E115" s="33"/>
      <c r="F115" s="33">
        <f>D115*E115</f>
        <v>0</v>
      </c>
      <c r="G115" s="29" t="s">
        <v>62</v>
      </c>
      <c r="H115" s="32" t="s">
        <v>21</v>
      </c>
      <c r="I115" s="37">
        <v>0.08</v>
      </c>
      <c r="J115" s="51">
        <f>D115*I115</f>
        <v>5.2367999999999997</v>
      </c>
      <c r="K115" s="23"/>
      <c r="L115" s="106">
        <f t="shared" si="4"/>
        <v>0</v>
      </c>
    </row>
    <row r="116" spans="1:12" s="15" customFormat="1" ht="14.4" thickBot="1" x14ac:dyDescent="0.35">
      <c r="A116" s="108">
        <v>114</v>
      </c>
      <c r="B116" s="36"/>
      <c r="C116" s="32"/>
      <c r="D116" s="25"/>
      <c r="E116" s="33"/>
      <c r="F116" s="33"/>
      <c r="G116" s="29" t="s">
        <v>114</v>
      </c>
      <c r="H116" s="32" t="s">
        <v>10</v>
      </c>
      <c r="I116" s="37">
        <v>1.1000000000000001</v>
      </c>
      <c r="J116" s="51">
        <f>D115*I116</f>
        <v>72.006</v>
      </c>
      <c r="K116" s="23"/>
      <c r="L116" s="106">
        <f t="shared" si="4"/>
        <v>0</v>
      </c>
    </row>
    <row r="117" spans="1:12" s="15" customFormat="1" x14ac:dyDescent="0.3">
      <c r="A117" s="136">
        <v>115</v>
      </c>
      <c r="B117" s="36"/>
      <c r="C117" s="32"/>
      <c r="D117" s="25"/>
      <c r="E117" s="33"/>
      <c r="F117" s="33"/>
      <c r="G117" s="29" t="s">
        <v>107</v>
      </c>
      <c r="H117" s="32" t="s">
        <v>11</v>
      </c>
      <c r="I117" s="37">
        <v>1.6</v>
      </c>
      <c r="J117" s="51">
        <f>D115*I117</f>
        <v>104.73599999999999</v>
      </c>
      <c r="K117" s="23"/>
      <c r="L117" s="106">
        <f t="shared" si="4"/>
        <v>0</v>
      </c>
    </row>
    <row r="118" spans="1:12" s="15" customFormat="1" x14ac:dyDescent="0.3">
      <c r="A118" s="108">
        <v>116</v>
      </c>
      <c r="B118" s="36"/>
      <c r="C118" s="32"/>
      <c r="D118" s="25"/>
      <c r="E118" s="33"/>
      <c r="F118" s="33"/>
      <c r="G118" s="29" t="s">
        <v>108</v>
      </c>
      <c r="H118" s="32" t="s">
        <v>11</v>
      </c>
      <c r="I118" s="37">
        <v>0.5</v>
      </c>
      <c r="J118" s="51">
        <f>D115*I118</f>
        <v>32.729999999999997</v>
      </c>
      <c r="K118" s="23"/>
      <c r="L118" s="106">
        <f t="shared" si="4"/>
        <v>0</v>
      </c>
    </row>
    <row r="119" spans="1:12" s="15" customFormat="1" ht="14.4" thickBot="1" x14ac:dyDescent="0.35">
      <c r="A119" s="108">
        <v>117</v>
      </c>
      <c r="B119" s="34" t="s">
        <v>209</v>
      </c>
      <c r="C119" s="32" t="s">
        <v>15</v>
      </c>
      <c r="D119" s="25">
        <v>408.92</v>
      </c>
      <c r="E119" s="33"/>
      <c r="F119" s="33">
        <f>D119*E119</f>
        <v>0</v>
      </c>
      <c r="G119" s="29" t="s">
        <v>210</v>
      </c>
      <c r="H119" s="32" t="s">
        <v>15</v>
      </c>
      <c r="I119" s="37">
        <v>1.05</v>
      </c>
      <c r="J119" s="51">
        <f>D119*I119</f>
        <v>429.36600000000004</v>
      </c>
      <c r="K119" s="23"/>
      <c r="L119" s="106">
        <f t="shared" si="4"/>
        <v>0</v>
      </c>
    </row>
    <row r="120" spans="1:12" s="15" customFormat="1" x14ac:dyDescent="0.3">
      <c r="A120" s="136">
        <v>118</v>
      </c>
      <c r="B120" s="34" t="s">
        <v>352</v>
      </c>
      <c r="C120" s="32" t="s">
        <v>10</v>
      </c>
      <c r="D120" s="25">
        <v>77.63</v>
      </c>
      <c r="E120" s="33"/>
      <c r="F120" s="33">
        <f>D120*E120</f>
        <v>0</v>
      </c>
      <c r="G120" s="29" t="s">
        <v>62</v>
      </c>
      <c r="H120" s="32" t="s">
        <v>21</v>
      </c>
      <c r="I120" s="37">
        <v>0.2</v>
      </c>
      <c r="J120" s="51">
        <f>D120*I120</f>
        <v>15.526</v>
      </c>
      <c r="K120" s="23"/>
      <c r="L120" s="106">
        <f t="shared" si="4"/>
        <v>0</v>
      </c>
    </row>
    <row r="121" spans="1:12" s="15" customFormat="1" x14ac:dyDescent="0.3">
      <c r="A121" s="108">
        <v>119</v>
      </c>
      <c r="B121" s="34"/>
      <c r="C121" s="32"/>
      <c r="D121" s="25"/>
      <c r="E121" s="33"/>
      <c r="F121" s="33"/>
      <c r="G121" s="29" t="s">
        <v>284</v>
      </c>
      <c r="H121" s="32" t="s">
        <v>11</v>
      </c>
      <c r="I121" s="37">
        <v>0.02</v>
      </c>
      <c r="J121" s="51">
        <f>D120*I121</f>
        <v>1.5526</v>
      </c>
      <c r="K121" s="23"/>
      <c r="L121" s="106">
        <f t="shared" si="4"/>
        <v>0</v>
      </c>
    </row>
    <row r="122" spans="1:12" s="15" customFormat="1" ht="14.4" thickBot="1" x14ac:dyDescent="0.35">
      <c r="A122" s="108">
        <v>120</v>
      </c>
      <c r="B122" s="34" t="s">
        <v>118</v>
      </c>
      <c r="C122" s="32" t="s">
        <v>10</v>
      </c>
      <c r="D122" s="25">
        <v>269.85000000000002</v>
      </c>
      <c r="E122" s="33"/>
      <c r="F122" s="33">
        <f>D122*E122</f>
        <v>0</v>
      </c>
      <c r="G122" s="29" t="s">
        <v>119</v>
      </c>
      <c r="H122" s="32" t="s">
        <v>16</v>
      </c>
      <c r="I122" s="37">
        <v>0.01</v>
      </c>
      <c r="J122" s="51">
        <f>D122*I122</f>
        <v>2.6985000000000001</v>
      </c>
      <c r="K122" s="23"/>
      <c r="L122" s="106">
        <f t="shared" si="4"/>
        <v>0</v>
      </c>
    </row>
    <row r="123" spans="1:12" s="15" customFormat="1" x14ac:dyDescent="0.3">
      <c r="A123" s="136">
        <v>121</v>
      </c>
      <c r="B123" s="36"/>
      <c r="C123" s="32"/>
      <c r="D123" s="25"/>
      <c r="E123" s="33"/>
      <c r="F123" s="33"/>
      <c r="G123" s="29" t="s">
        <v>62</v>
      </c>
      <c r="H123" s="32" t="s">
        <v>21</v>
      </c>
      <c r="I123" s="37">
        <v>0.2</v>
      </c>
      <c r="J123" s="51">
        <f>D122*I123</f>
        <v>53.970000000000006</v>
      </c>
      <c r="K123" s="23"/>
      <c r="L123" s="106">
        <f t="shared" si="4"/>
        <v>0</v>
      </c>
    </row>
    <row r="124" spans="1:12" s="15" customFormat="1" x14ac:dyDescent="0.3">
      <c r="A124" s="108">
        <v>122</v>
      </c>
      <c r="B124" s="36"/>
      <c r="C124" s="32"/>
      <c r="D124" s="25"/>
      <c r="E124" s="33"/>
      <c r="F124" s="33"/>
      <c r="G124" s="29" t="s">
        <v>285</v>
      </c>
      <c r="H124" s="32" t="s">
        <v>21</v>
      </c>
      <c r="I124" s="37">
        <v>0.3</v>
      </c>
      <c r="J124" s="51">
        <f>D122*I124</f>
        <v>80.954999999999998</v>
      </c>
      <c r="K124" s="23"/>
      <c r="L124" s="106">
        <f t="shared" si="4"/>
        <v>0</v>
      </c>
    </row>
    <row r="125" spans="1:12" s="15" customFormat="1" ht="14.4" thickBot="1" x14ac:dyDescent="0.35">
      <c r="A125" s="108">
        <v>123</v>
      </c>
      <c r="B125" s="34" t="s">
        <v>120</v>
      </c>
      <c r="C125" s="32" t="s">
        <v>15</v>
      </c>
      <c r="D125" s="25">
        <v>65.459999999999994</v>
      </c>
      <c r="E125" s="33"/>
      <c r="F125" s="33">
        <f>D125*E125</f>
        <v>0</v>
      </c>
      <c r="G125" s="29" t="s">
        <v>62</v>
      </c>
      <c r="H125" s="32" t="s">
        <v>21</v>
      </c>
      <c r="I125" s="37">
        <v>6.3500000000000001E-2</v>
      </c>
      <c r="J125" s="51">
        <f>D125*I125</f>
        <v>4.1567099999999995</v>
      </c>
      <c r="K125" s="23"/>
      <c r="L125" s="106">
        <f t="shared" si="4"/>
        <v>0</v>
      </c>
    </row>
    <row r="126" spans="1:12" s="15" customFormat="1" x14ac:dyDescent="0.3">
      <c r="A126" s="136">
        <v>124</v>
      </c>
      <c r="B126" s="36"/>
      <c r="C126" s="32"/>
      <c r="D126" s="25"/>
      <c r="E126" s="33"/>
      <c r="F126" s="33"/>
      <c r="G126" s="29" t="s">
        <v>285</v>
      </c>
      <c r="H126" s="32" t="s">
        <v>21</v>
      </c>
      <c r="I126" s="37">
        <v>0.1</v>
      </c>
      <c r="J126" s="51">
        <f>D125*I126</f>
        <v>6.5459999999999994</v>
      </c>
      <c r="K126" s="23"/>
      <c r="L126" s="106">
        <f t="shared" si="4"/>
        <v>0</v>
      </c>
    </row>
    <row r="127" spans="1:12" s="15" customFormat="1" x14ac:dyDescent="0.3">
      <c r="A127" s="108">
        <v>125</v>
      </c>
      <c r="B127" s="34" t="s">
        <v>287</v>
      </c>
      <c r="C127" s="32" t="s">
        <v>10</v>
      </c>
      <c r="D127" s="25">
        <v>58.23</v>
      </c>
      <c r="E127" s="33"/>
      <c r="F127" s="33">
        <f>D127*E127</f>
        <v>0</v>
      </c>
      <c r="G127" s="29" t="s">
        <v>62</v>
      </c>
      <c r="H127" s="32" t="s">
        <v>21</v>
      </c>
      <c r="I127" s="37">
        <v>0.2</v>
      </c>
      <c r="J127" s="51">
        <f>D127*I127</f>
        <v>11.646000000000001</v>
      </c>
      <c r="K127" s="23"/>
      <c r="L127" s="106">
        <f t="shared" si="4"/>
        <v>0</v>
      </c>
    </row>
    <row r="128" spans="1:12" s="15" customFormat="1" ht="14.4" thickBot="1" x14ac:dyDescent="0.35">
      <c r="A128" s="108">
        <v>126</v>
      </c>
      <c r="B128" s="34"/>
      <c r="C128" s="32"/>
      <c r="D128" s="25"/>
      <c r="E128" s="33"/>
      <c r="F128" s="33"/>
      <c r="G128" s="29" t="s">
        <v>123</v>
      </c>
      <c r="H128" s="32" t="s">
        <v>11</v>
      </c>
      <c r="I128" s="37">
        <v>0.5</v>
      </c>
      <c r="J128" s="51">
        <f>D127*I128</f>
        <v>29.114999999999998</v>
      </c>
      <c r="K128" s="23"/>
      <c r="L128" s="106">
        <f t="shared" si="4"/>
        <v>0</v>
      </c>
    </row>
    <row r="129" spans="1:12" s="15" customFormat="1" ht="27.6" x14ac:dyDescent="0.3">
      <c r="A129" s="136">
        <v>127</v>
      </c>
      <c r="B129" s="34"/>
      <c r="C129" s="32"/>
      <c r="D129" s="25"/>
      <c r="E129" s="33"/>
      <c r="F129" s="33"/>
      <c r="G129" s="29" t="s">
        <v>288</v>
      </c>
      <c r="H129" s="32" t="s">
        <v>11</v>
      </c>
      <c r="I129" s="37">
        <v>8</v>
      </c>
      <c r="J129" s="51">
        <f>D127*I129</f>
        <v>465.84</v>
      </c>
      <c r="K129" s="23"/>
      <c r="L129" s="106">
        <f t="shared" si="4"/>
        <v>0</v>
      </c>
    </row>
    <row r="130" spans="1:12" s="15" customFormat="1" x14ac:dyDescent="0.3">
      <c r="A130" s="108">
        <v>128</v>
      </c>
      <c r="B130" s="34"/>
      <c r="C130" s="32"/>
      <c r="D130" s="25"/>
      <c r="E130" s="33"/>
      <c r="F130" s="33"/>
      <c r="G130" s="29" t="s">
        <v>289</v>
      </c>
      <c r="H130" s="32" t="s">
        <v>16</v>
      </c>
      <c r="I130" s="37">
        <v>0.01</v>
      </c>
      <c r="J130" s="51">
        <f>D127*I130</f>
        <v>0.58229999999999993</v>
      </c>
      <c r="K130" s="23"/>
      <c r="L130" s="106">
        <f t="shared" si="4"/>
        <v>0</v>
      </c>
    </row>
    <row r="131" spans="1:12" s="15" customFormat="1" ht="14.4" thickBot="1" x14ac:dyDescent="0.35">
      <c r="A131" s="108">
        <v>129</v>
      </c>
      <c r="B131" s="34" t="s">
        <v>260</v>
      </c>
      <c r="C131" s="32" t="s">
        <v>10</v>
      </c>
      <c r="D131" s="25">
        <v>6.42</v>
      </c>
      <c r="E131" s="33"/>
      <c r="F131" s="33">
        <f>D131*E131</f>
        <v>0</v>
      </c>
      <c r="G131" s="29" t="s">
        <v>62</v>
      </c>
      <c r="H131" s="32" t="s">
        <v>21</v>
      </c>
      <c r="I131" s="37">
        <v>0.1</v>
      </c>
      <c r="J131" s="51">
        <f>D131*I131</f>
        <v>0.64200000000000002</v>
      </c>
      <c r="K131" s="23"/>
      <c r="L131" s="106">
        <f t="shared" si="4"/>
        <v>0</v>
      </c>
    </row>
    <row r="132" spans="1:12" s="15" customFormat="1" x14ac:dyDescent="0.3">
      <c r="A132" s="136">
        <v>130</v>
      </c>
      <c r="B132" s="34"/>
      <c r="C132" s="32"/>
      <c r="D132" s="25"/>
      <c r="E132" s="33"/>
      <c r="F132" s="33"/>
      <c r="G132" s="29" t="s">
        <v>123</v>
      </c>
      <c r="H132" s="32" t="s">
        <v>11</v>
      </c>
      <c r="I132" s="37">
        <v>0.31</v>
      </c>
      <c r="J132" s="51">
        <f>D131*I132</f>
        <v>1.9902</v>
      </c>
      <c r="K132" s="23"/>
      <c r="L132" s="106">
        <f t="shared" si="4"/>
        <v>0</v>
      </c>
    </row>
    <row r="133" spans="1:12" s="15" customFormat="1" x14ac:dyDescent="0.3">
      <c r="A133" s="108">
        <v>131</v>
      </c>
      <c r="B133" s="34"/>
      <c r="C133" s="32"/>
      <c r="D133" s="25"/>
      <c r="E133" s="33"/>
      <c r="F133" s="33"/>
      <c r="G133" s="29" t="s">
        <v>290</v>
      </c>
      <c r="H133" s="32" t="s">
        <v>11</v>
      </c>
      <c r="I133" s="37">
        <v>8</v>
      </c>
      <c r="J133" s="51">
        <f>D131*I133</f>
        <v>51.36</v>
      </c>
      <c r="K133" s="23"/>
      <c r="L133" s="106">
        <f t="shared" si="4"/>
        <v>0</v>
      </c>
    </row>
    <row r="134" spans="1:12" s="15" customFormat="1" ht="14.4" thickBot="1" x14ac:dyDescent="0.35">
      <c r="A134" s="108">
        <v>132</v>
      </c>
      <c r="B134" s="34"/>
      <c r="C134" s="32"/>
      <c r="D134" s="25"/>
      <c r="E134" s="33"/>
      <c r="F134" s="33"/>
      <c r="G134" s="29" t="s">
        <v>63</v>
      </c>
      <c r="H134" s="32" t="s">
        <v>16</v>
      </c>
      <c r="I134" s="37">
        <v>0.01</v>
      </c>
      <c r="J134" s="51">
        <f>D131*I134</f>
        <v>6.4200000000000007E-2</v>
      </c>
      <c r="K134" s="23"/>
      <c r="L134" s="106">
        <f t="shared" si="4"/>
        <v>0</v>
      </c>
    </row>
    <row r="135" spans="1:12" s="15" customFormat="1" x14ac:dyDescent="0.3">
      <c r="A135" s="136">
        <v>133</v>
      </c>
      <c r="B135" s="34"/>
      <c r="C135" s="32"/>
      <c r="D135" s="25"/>
      <c r="E135" s="33"/>
      <c r="F135" s="33"/>
      <c r="G135" s="29" t="s">
        <v>291</v>
      </c>
      <c r="H135" s="32" t="s">
        <v>11</v>
      </c>
      <c r="I135" s="37">
        <v>0.85</v>
      </c>
      <c r="J135" s="51">
        <f>D131*I135</f>
        <v>5.4569999999999999</v>
      </c>
      <c r="K135" s="23"/>
      <c r="L135" s="106">
        <f t="shared" si="4"/>
        <v>0</v>
      </c>
    </row>
    <row r="136" spans="1:12" s="15" customFormat="1" x14ac:dyDescent="0.3">
      <c r="A136" s="108">
        <v>134</v>
      </c>
      <c r="B136" s="34" t="s">
        <v>292</v>
      </c>
      <c r="C136" s="32" t="s">
        <v>293</v>
      </c>
      <c r="D136" s="25">
        <v>60</v>
      </c>
      <c r="E136" s="33"/>
      <c r="F136" s="33">
        <f>D136*E136</f>
        <v>0</v>
      </c>
      <c r="G136" s="29" t="s">
        <v>294</v>
      </c>
      <c r="H136" s="32" t="s">
        <v>16</v>
      </c>
      <c r="I136" s="37">
        <v>0.03</v>
      </c>
      <c r="J136" s="51">
        <f>D136*I136</f>
        <v>1.7999999999999998</v>
      </c>
      <c r="K136" s="23"/>
      <c r="L136" s="106">
        <f t="shared" si="4"/>
        <v>0</v>
      </c>
    </row>
    <row r="137" spans="1:12" s="15" customFormat="1" ht="14.4" thickBot="1" x14ac:dyDescent="0.35">
      <c r="A137" s="108">
        <v>135</v>
      </c>
      <c r="B137" s="34" t="s">
        <v>124</v>
      </c>
      <c r="C137" s="32" t="s">
        <v>15</v>
      </c>
      <c r="D137" s="25">
        <v>64.62</v>
      </c>
      <c r="E137" s="33"/>
      <c r="F137" s="33">
        <f>D137*E137</f>
        <v>0</v>
      </c>
      <c r="G137" s="29" t="s">
        <v>125</v>
      </c>
      <c r="H137" s="32" t="s">
        <v>16</v>
      </c>
      <c r="I137" s="37">
        <v>0.02</v>
      </c>
      <c r="J137" s="51">
        <f>D137*I137</f>
        <v>1.2924000000000002</v>
      </c>
      <c r="K137" s="23"/>
      <c r="L137" s="106">
        <f t="shared" si="4"/>
        <v>0</v>
      </c>
    </row>
    <row r="138" spans="1:12" s="15" customFormat="1" x14ac:dyDescent="0.3">
      <c r="A138" s="136">
        <v>136</v>
      </c>
      <c r="B138" s="34" t="s">
        <v>261</v>
      </c>
      <c r="C138" s="32" t="s">
        <v>10</v>
      </c>
      <c r="D138" s="25">
        <v>3.17</v>
      </c>
      <c r="E138" s="33"/>
      <c r="F138" s="33">
        <f>D138*E138</f>
        <v>0</v>
      </c>
      <c r="G138" s="29" t="s">
        <v>295</v>
      </c>
      <c r="H138" s="32" t="s">
        <v>16</v>
      </c>
      <c r="I138" s="37">
        <v>2</v>
      </c>
      <c r="J138" s="51">
        <f>D138*I138</f>
        <v>6.34</v>
      </c>
      <c r="K138" s="23"/>
      <c r="L138" s="106">
        <f t="shared" si="4"/>
        <v>0</v>
      </c>
    </row>
    <row r="139" spans="1:12" s="15" customFormat="1" ht="13.5" customHeight="1" x14ac:dyDescent="0.3">
      <c r="A139" s="108">
        <v>137</v>
      </c>
      <c r="B139" s="34" t="s">
        <v>126</v>
      </c>
      <c r="C139" s="32" t="s">
        <v>10</v>
      </c>
      <c r="D139" s="25">
        <v>353.27</v>
      </c>
      <c r="E139" s="33"/>
      <c r="F139" s="33">
        <f>D139*E139</f>
        <v>0</v>
      </c>
      <c r="G139" s="29" t="s">
        <v>127</v>
      </c>
      <c r="H139" s="32" t="s">
        <v>15</v>
      </c>
      <c r="I139" s="37">
        <v>2</v>
      </c>
      <c r="J139" s="51">
        <f>D139*I139</f>
        <v>706.54</v>
      </c>
      <c r="K139" s="23"/>
      <c r="L139" s="106">
        <f t="shared" si="4"/>
        <v>0</v>
      </c>
    </row>
    <row r="140" spans="1:12" s="15" customFormat="1" ht="36" customHeight="1" thickBot="1" x14ac:dyDescent="0.35">
      <c r="A140" s="108">
        <v>138</v>
      </c>
      <c r="B140" s="36"/>
      <c r="C140" s="32"/>
      <c r="D140" s="25"/>
      <c r="E140" s="33"/>
      <c r="F140" s="33"/>
      <c r="G140" s="29" t="s">
        <v>128</v>
      </c>
      <c r="H140" s="32" t="s">
        <v>11</v>
      </c>
      <c r="I140" s="37">
        <v>0.15</v>
      </c>
      <c r="J140" s="51">
        <f>D139*I140</f>
        <v>52.990499999999997</v>
      </c>
      <c r="K140" s="23"/>
      <c r="L140" s="106">
        <f t="shared" si="4"/>
        <v>0</v>
      </c>
    </row>
    <row r="141" spans="1:12" s="15" customFormat="1" ht="36" customHeight="1" x14ac:dyDescent="0.3">
      <c r="A141" s="136">
        <v>139</v>
      </c>
      <c r="B141" s="34" t="s">
        <v>272</v>
      </c>
      <c r="C141" s="32" t="s">
        <v>273</v>
      </c>
      <c r="D141" s="25">
        <v>7</v>
      </c>
      <c r="E141" s="33"/>
      <c r="F141" s="33">
        <f>D141*E141</f>
        <v>0</v>
      </c>
      <c r="G141" s="29" t="s">
        <v>97</v>
      </c>
      <c r="H141" s="32" t="s">
        <v>16</v>
      </c>
      <c r="I141" s="37">
        <v>1</v>
      </c>
      <c r="J141" s="51">
        <f>D141*I141</f>
        <v>7</v>
      </c>
      <c r="K141" s="23"/>
      <c r="L141" s="106">
        <f t="shared" si="4"/>
        <v>0</v>
      </c>
    </row>
    <row r="142" spans="1:12" s="15" customFormat="1" x14ac:dyDescent="0.3">
      <c r="A142" s="108">
        <v>140</v>
      </c>
      <c r="B142" s="12" t="s">
        <v>17</v>
      </c>
      <c r="C142" s="13"/>
      <c r="D142" s="21"/>
      <c r="E142" s="21"/>
      <c r="F142" s="21"/>
      <c r="G142" s="14"/>
      <c r="H142" s="13"/>
      <c r="I142" s="21"/>
      <c r="J142" s="21"/>
      <c r="K142" s="21"/>
      <c r="L142" s="98"/>
    </row>
    <row r="143" spans="1:12" s="15" customFormat="1" ht="14.4" thickBot="1" x14ac:dyDescent="0.35">
      <c r="A143" s="108">
        <v>141</v>
      </c>
      <c r="B143" s="30" t="s">
        <v>86</v>
      </c>
      <c r="C143" s="16" t="s">
        <v>10</v>
      </c>
      <c r="D143" s="23">
        <v>129.76</v>
      </c>
      <c r="E143" s="23"/>
      <c r="F143" s="23">
        <f>D143*E143</f>
        <v>0</v>
      </c>
      <c r="G143" s="29" t="s">
        <v>72</v>
      </c>
      <c r="H143" s="32" t="s">
        <v>10</v>
      </c>
      <c r="I143" s="23">
        <v>1.05</v>
      </c>
      <c r="J143" s="23">
        <f>D143*I143</f>
        <v>136.24799999999999</v>
      </c>
      <c r="K143" s="23"/>
      <c r="L143" s="97">
        <f t="shared" ref="L143:L165" si="5">J143*K143</f>
        <v>0</v>
      </c>
    </row>
    <row r="144" spans="1:12" s="15" customFormat="1" x14ac:dyDescent="0.3">
      <c r="A144" s="136">
        <v>142</v>
      </c>
      <c r="B144" s="30"/>
      <c r="C144" s="16"/>
      <c r="D144" s="23"/>
      <c r="E144" s="23"/>
      <c r="F144" s="23"/>
      <c r="G144" s="29" t="s">
        <v>87</v>
      </c>
      <c r="H144" s="32" t="s">
        <v>16</v>
      </c>
      <c r="I144" s="25">
        <v>4</v>
      </c>
      <c r="J144" s="23">
        <f>D143*I144</f>
        <v>519.04</v>
      </c>
      <c r="K144" s="23"/>
      <c r="L144" s="97">
        <f t="shared" si="5"/>
        <v>0</v>
      </c>
    </row>
    <row r="145" spans="1:12" s="15" customFormat="1" x14ac:dyDescent="0.3">
      <c r="A145" s="108">
        <v>143</v>
      </c>
      <c r="B145" s="30"/>
      <c r="C145" s="16"/>
      <c r="D145" s="23"/>
      <c r="E145" s="23"/>
      <c r="F145" s="23"/>
      <c r="G145" s="35" t="s">
        <v>88</v>
      </c>
      <c r="H145" s="16" t="s">
        <v>16</v>
      </c>
      <c r="I145" s="23">
        <v>2</v>
      </c>
      <c r="J145" s="23">
        <f>D143*I145</f>
        <v>259.52</v>
      </c>
      <c r="K145" s="23"/>
      <c r="L145" s="97">
        <f t="shared" si="5"/>
        <v>0</v>
      </c>
    </row>
    <row r="146" spans="1:12" s="15" customFormat="1" ht="14.4" thickBot="1" x14ac:dyDescent="0.35">
      <c r="A146" s="108">
        <v>144</v>
      </c>
      <c r="B146" s="30"/>
      <c r="C146" s="16"/>
      <c r="D146" s="23"/>
      <c r="E146" s="23"/>
      <c r="F146" s="23"/>
      <c r="G146" s="30" t="s">
        <v>89</v>
      </c>
      <c r="H146" s="16" t="s">
        <v>16</v>
      </c>
      <c r="I146" s="23">
        <v>3</v>
      </c>
      <c r="J146" s="23">
        <f>D143*I146</f>
        <v>389.28</v>
      </c>
      <c r="K146" s="23"/>
      <c r="L146" s="97">
        <f t="shared" si="5"/>
        <v>0</v>
      </c>
    </row>
    <row r="147" spans="1:12" s="15" customFormat="1" x14ac:dyDescent="0.3">
      <c r="A147" s="136">
        <v>145</v>
      </c>
      <c r="B147" s="30"/>
      <c r="C147" s="16"/>
      <c r="D147" s="23"/>
      <c r="E147" s="23"/>
      <c r="F147" s="23"/>
      <c r="G147" s="35" t="s">
        <v>75</v>
      </c>
      <c r="H147" s="16" t="s">
        <v>16</v>
      </c>
      <c r="I147" s="23">
        <v>0.03</v>
      </c>
      <c r="J147" s="23">
        <f>D143*I147</f>
        <v>3.8927999999999994</v>
      </c>
      <c r="K147" s="23"/>
      <c r="L147" s="97">
        <f t="shared" si="5"/>
        <v>0</v>
      </c>
    </row>
    <row r="148" spans="1:12" s="15" customFormat="1" x14ac:dyDescent="0.3">
      <c r="A148" s="108">
        <v>146</v>
      </c>
      <c r="B148" s="30"/>
      <c r="C148" s="16"/>
      <c r="D148" s="23"/>
      <c r="E148" s="23"/>
      <c r="F148" s="23"/>
      <c r="G148" s="35" t="s">
        <v>90</v>
      </c>
      <c r="H148" s="16" t="s">
        <v>13</v>
      </c>
      <c r="I148" s="23">
        <v>3.4</v>
      </c>
      <c r="J148" s="23">
        <f>D143*I148</f>
        <v>441.18399999999997</v>
      </c>
      <c r="K148" s="23"/>
      <c r="L148" s="97">
        <f t="shared" si="5"/>
        <v>0</v>
      </c>
    </row>
    <row r="149" spans="1:12" s="15" customFormat="1" ht="14.4" thickBot="1" x14ac:dyDescent="0.35">
      <c r="A149" s="108">
        <v>147</v>
      </c>
      <c r="B149" s="30"/>
      <c r="C149" s="16"/>
      <c r="D149" s="23"/>
      <c r="E149" s="23"/>
      <c r="F149" s="23"/>
      <c r="G149" s="35" t="s">
        <v>91</v>
      </c>
      <c r="H149" s="16" t="s">
        <v>13</v>
      </c>
      <c r="I149" s="23">
        <v>0.6</v>
      </c>
      <c r="J149" s="23">
        <f>D143*I149</f>
        <v>77.855999999999995</v>
      </c>
      <c r="K149" s="23"/>
      <c r="L149" s="97">
        <f t="shared" si="5"/>
        <v>0</v>
      </c>
    </row>
    <row r="150" spans="1:12" s="15" customFormat="1" x14ac:dyDescent="0.3">
      <c r="A150" s="136">
        <v>148</v>
      </c>
      <c r="B150" s="30"/>
      <c r="C150" s="16"/>
      <c r="D150" s="23"/>
      <c r="E150" s="23"/>
      <c r="F150" s="23"/>
      <c r="G150" s="35" t="s">
        <v>79</v>
      </c>
      <c r="H150" s="16" t="s">
        <v>16</v>
      </c>
      <c r="I150" s="25">
        <v>15</v>
      </c>
      <c r="J150" s="23">
        <f>D143*I150</f>
        <v>1946.3999999999999</v>
      </c>
      <c r="K150" s="23"/>
      <c r="L150" s="97">
        <f t="shared" si="5"/>
        <v>0</v>
      </c>
    </row>
    <row r="151" spans="1:12" s="15" customFormat="1" x14ac:dyDescent="0.3">
      <c r="A151" s="108">
        <v>149</v>
      </c>
      <c r="B151" s="30"/>
      <c r="C151" s="16"/>
      <c r="D151" s="23"/>
      <c r="E151" s="23"/>
      <c r="F151" s="23"/>
      <c r="G151" s="35" t="s">
        <v>80</v>
      </c>
      <c r="H151" s="16" t="s">
        <v>16</v>
      </c>
      <c r="I151" s="25">
        <v>4.34</v>
      </c>
      <c r="J151" s="23">
        <f>D143*I151</f>
        <v>563.15839999999992</v>
      </c>
      <c r="K151" s="23"/>
      <c r="L151" s="107">
        <f t="shared" si="5"/>
        <v>0</v>
      </c>
    </row>
    <row r="152" spans="1:12" s="15" customFormat="1" ht="14.4" thickBot="1" x14ac:dyDescent="0.35">
      <c r="A152" s="108">
        <v>150</v>
      </c>
      <c r="B152" s="30"/>
      <c r="C152" s="16"/>
      <c r="D152" s="23"/>
      <c r="E152" s="23"/>
      <c r="F152" s="23"/>
      <c r="G152" s="35" t="s">
        <v>92</v>
      </c>
      <c r="H152" s="16" t="s">
        <v>16</v>
      </c>
      <c r="I152" s="25">
        <v>1</v>
      </c>
      <c r="J152" s="23">
        <f>D143*I152</f>
        <v>129.76</v>
      </c>
      <c r="K152" s="23"/>
      <c r="L152" s="97">
        <f t="shared" si="5"/>
        <v>0</v>
      </c>
    </row>
    <row r="153" spans="1:12" s="15" customFormat="1" ht="24.75" customHeight="1" x14ac:dyDescent="0.3">
      <c r="A153" s="136">
        <v>151</v>
      </c>
      <c r="B153" s="30" t="s">
        <v>93</v>
      </c>
      <c r="C153" s="16" t="s">
        <v>10</v>
      </c>
      <c r="D153" s="23">
        <v>12.66</v>
      </c>
      <c r="E153" s="23"/>
      <c r="F153" s="23">
        <f>D153*E153</f>
        <v>0</v>
      </c>
      <c r="G153" s="29" t="s">
        <v>72</v>
      </c>
      <c r="H153" s="32" t="s">
        <v>10</v>
      </c>
      <c r="I153" s="23">
        <v>1.05</v>
      </c>
      <c r="J153" s="23">
        <f>D153*I153</f>
        <v>13.293000000000001</v>
      </c>
      <c r="K153" s="23"/>
      <c r="L153" s="97">
        <f t="shared" si="5"/>
        <v>0</v>
      </c>
    </row>
    <row r="154" spans="1:12" s="15" customFormat="1" x14ac:dyDescent="0.3">
      <c r="A154" s="108">
        <v>152</v>
      </c>
      <c r="B154" s="30"/>
      <c r="C154" s="16"/>
      <c r="D154" s="23"/>
      <c r="E154" s="23"/>
      <c r="F154" s="23"/>
      <c r="G154" s="35" t="s">
        <v>88</v>
      </c>
      <c r="H154" s="16" t="s">
        <v>16</v>
      </c>
      <c r="I154" s="23">
        <v>2</v>
      </c>
      <c r="J154" s="23">
        <f>D153*I154</f>
        <v>25.32</v>
      </c>
      <c r="K154" s="23"/>
      <c r="L154" s="97">
        <f t="shared" si="5"/>
        <v>0</v>
      </c>
    </row>
    <row r="155" spans="1:12" s="15" customFormat="1" ht="14.4" thickBot="1" x14ac:dyDescent="0.35">
      <c r="A155" s="108">
        <v>153</v>
      </c>
      <c r="B155" s="30"/>
      <c r="C155" s="16"/>
      <c r="D155" s="23"/>
      <c r="E155" s="23"/>
      <c r="F155" s="23"/>
      <c r="G155" s="30" t="s">
        <v>89</v>
      </c>
      <c r="H155" s="16" t="s">
        <v>16</v>
      </c>
      <c r="I155" s="23">
        <v>3</v>
      </c>
      <c r="J155" s="23">
        <f>D153*I155</f>
        <v>37.980000000000004</v>
      </c>
      <c r="K155" s="23"/>
      <c r="L155" s="97">
        <f t="shared" si="5"/>
        <v>0</v>
      </c>
    </row>
    <row r="156" spans="1:12" s="15" customFormat="1" x14ac:dyDescent="0.3">
      <c r="A156" s="136">
        <v>154</v>
      </c>
      <c r="B156" s="30"/>
      <c r="C156" s="16"/>
      <c r="D156" s="23"/>
      <c r="E156" s="23"/>
      <c r="F156" s="23"/>
      <c r="G156" s="35" t="s">
        <v>75</v>
      </c>
      <c r="H156" s="16" t="s">
        <v>16</v>
      </c>
      <c r="I156" s="23">
        <v>0.03</v>
      </c>
      <c r="J156" s="23">
        <f>D153*I156</f>
        <v>0.37979999999999997</v>
      </c>
      <c r="K156" s="23"/>
      <c r="L156" s="97">
        <f t="shared" si="5"/>
        <v>0</v>
      </c>
    </row>
    <row r="157" spans="1:12" s="15" customFormat="1" x14ac:dyDescent="0.3">
      <c r="A157" s="108">
        <v>155</v>
      </c>
      <c r="B157" s="30"/>
      <c r="C157" s="16"/>
      <c r="D157" s="23"/>
      <c r="E157" s="23"/>
      <c r="F157" s="23"/>
      <c r="G157" s="35" t="s">
        <v>90</v>
      </c>
      <c r="H157" s="16" t="s">
        <v>13</v>
      </c>
      <c r="I157" s="23">
        <v>2.5</v>
      </c>
      <c r="J157" s="23">
        <f>D153*I157</f>
        <v>31.65</v>
      </c>
      <c r="K157" s="23"/>
      <c r="L157" s="97">
        <f t="shared" si="5"/>
        <v>0</v>
      </c>
    </row>
    <row r="158" spans="1:12" s="15" customFormat="1" ht="14.4" thickBot="1" x14ac:dyDescent="0.35">
      <c r="A158" s="108">
        <v>156</v>
      </c>
      <c r="B158" s="30"/>
      <c r="C158" s="16"/>
      <c r="D158" s="23"/>
      <c r="E158" s="23"/>
      <c r="F158" s="23"/>
      <c r="G158" s="35" t="s">
        <v>91</v>
      </c>
      <c r="H158" s="16" t="s">
        <v>13</v>
      </c>
      <c r="I158" s="23">
        <v>0.5</v>
      </c>
      <c r="J158" s="23">
        <f>D153*I158</f>
        <v>6.33</v>
      </c>
      <c r="K158" s="23"/>
      <c r="L158" s="97">
        <f t="shared" si="5"/>
        <v>0</v>
      </c>
    </row>
    <row r="159" spans="1:12" s="15" customFormat="1" x14ac:dyDescent="0.3">
      <c r="A159" s="136">
        <v>157</v>
      </c>
      <c r="B159" s="30"/>
      <c r="C159" s="16"/>
      <c r="D159" s="23"/>
      <c r="E159" s="23"/>
      <c r="F159" s="23"/>
      <c r="G159" s="35" t="s">
        <v>79</v>
      </c>
      <c r="H159" s="16" t="s">
        <v>16</v>
      </c>
      <c r="I159" s="25">
        <v>35</v>
      </c>
      <c r="J159" s="23">
        <f>D153*I159</f>
        <v>443.1</v>
      </c>
      <c r="K159" s="23"/>
      <c r="L159" s="97">
        <f t="shared" si="5"/>
        <v>0</v>
      </c>
    </row>
    <row r="160" spans="1:12" s="15" customFormat="1" x14ac:dyDescent="0.3">
      <c r="A160" s="108">
        <v>158</v>
      </c>
      <c r="B160" s="30"/>
      <c r="C160" s="16"/>
      <c r="D160" s="23"/>
      <c r="E160" s="23"/>
      <c r="F160" s="23"/>
      <c r="G160" s="35" t="s">
        <v>80</v>
      </c>
      <c r="H160" s="16" t="s">
        <v>16</v>
      </c>
      <c r="I160" s="25">
        <v>4.34</v>
      </c>
      <c r="J160" s="23">
        <f>D153*I160</f>
        <v>54.944400000000002</v>
      </c>
      <c r="K160" s="23"/>
      <c r="L160" s="107">
        <f t="shared" si="5"/>
        <v>0</v>
      </c>
    </row>
    <row r="161" spans="1:12" s="15" customFormat="1" ht="14.4" thickBot="1" x14ac:dyDescent="0.35">
      <c r="A161" s="108">
        <v>159</v>
      </c>
      <c r="B161" s="30"/>
      <c r="C161" s="16"/>
      <c r="D161" s="23"/>
      <c r="E161" s="23"/>
      <c r="F161" s="23"/>
      <c r="G161" s="35" t="s">
        <v>92</v>
      </c>
      <c r="H161" s="16" t="s">
        <v>16</v>
      </c>
      <c r="I161" s="25">
        <v>1</v>
      </c>
      <c r="J161" s="23">
        <f>D153*I161</f>
        <v>12.66</v>
      </c>
      <c r="K161" s="23"/>
      <c r="L161" s="97">
        <f t="shared" si="5"/>
        <v>0</v>
      </c>
    </row>
    <row r="162" spans="1:12" s="15" customFormat="1" x14ac:dyDescent="0.3">
      <c r="A162" s="136">
        <v>160</v>
      </c>
      <c r="B162" s="30" t="s">
        <v>268</v>
      </c>
      <c r="C162" s="16" t="s">
        <v>10</v>
      </c>
      <c r="D162" s="23">
        <v>32.76</v>
      </c>
      <c r="E162" s="23"/>
      <c r="F162" s="23">
        <f>D162*E162</f>
        <v>0</v>
      </c>
      <c r="G162" s="35" t="s">
        <v>61</v>
      </c>
      <c r="H162" s="16" t="s">
        <v>10</v>
      </c>
      <c r="I162" s="25">
        <v>1.1000000000000001</v>
      </c>
      <c r="J162" s="23">
        <f>D162*I162</f>
        <v>36.036000000000001</v>
      </c>
      <c r="K162" s="33"/>
      <c r="L162" s="97">
        <f t="shared" si="5"/>
        <v>0</v>
      </c>
    </row>
    <row r="163" spans="1:12" s="15" customFormat="1" x14ac:dyDescent="0.3">
      <c r="A163" s="108">
        <v>161</v>
      </c>
      <c r="B163" s="30" t="s">
        <v>269</v>
      </c>
      <c r="C163" s="16" t="s">
        <v>15</v>
      </c>
      <c r="D163" s="23">
        <v>42</v>
      </c>
      <c r="E163" s="23"/>
      <c r="F163" s="23">
        <f>D163*E163</f>
        <v>0</v>
      </c>
      <c r="G163" s="35" t="s">
        <v>270</v>
      </c>
      <c r="H163" s="16" t="s">
        <v>16</v>
      </c>
      <c r="I163" s="25">
        <v>2</v>
      </c>
      <c r="J163" s="23">
        <f>D163*I163</f>
        <v>84</v>
      </c>
      <c r="K163" s="33"/>
      <c r="L163" s="97">
        <f t="shared" si="5"/>
        <v>0</v>
      </c>
    </row>
    <row r="164" spans="1:12" s="15" customFormat="1" ht="14.4" thickBot="1" x14ac:dyDescent="0.35">
      <c r="A164" s="108">
        <v>162</v>
      </c>
      <c r="B164" s="19"/>
      <c r="C164" s="19"/>
      <c r="D164" s="19"/>
      <c r="E164" s="19"/>
      <c r="F164" s="19"/>
      <c r="G164" s="35" t="s">
        <v>271</v>
      </c>
      <c r="H164" s="16" t="s">
        <v>15</v>
      </c>
      <c r="I164" s="25">
        <v>1.1000000000000001</v>
      </c>
      <c r="J164" s="23">
        <f>D163*I164</f>
        <v>46.2</v>
      </c>
      <c r="K164" s="33"/>
      <c r="L164" s="97">
        <f t="shared" si="5"/>
        <v>0</v>
      </c>
    </row>
    <row r="165" spans="1:12" s="15" customFormat="1" x14ac:dyDescent="0.3">
      <c r="A165" s="136">
        <v>163</v>
      </c>
      <c r="B165" s="30"/>
      <c r="C165" s="16"/>
      <c r="D165" s="23"/>
      <c r="E165" s="23"/>
      <c r="F165" s="23"/>
      <c r="G165" s="35" t="s">
        <v>80</v>
      </c>
      <c r="H165" s="16" t="s">
        <v>16</v>
      </c>
      <c r="I165" s="25">
        <v>4</v>
      </c>
      <c r="J165" s="23">
        <f>D163*I165</f>
        <v>168</v>
      </c>
      <c r="K165" s="33"/>
      <c r="L165" s="97">
        <f t="shared" si="5"/>
        <v>0</v>
      </c>
    </row>
    <row r="166" spans="1:12" s="15" customFormat="1" ht="27.6" x14ac:dyDescent="0.3">
      <c r="A166" s="108">
        <v>164</v>
      </c>
      <c r="B166" s="30" t="s">
        <v>94</v>
      </c>
      <c r="C166" s="16" t="s">
        <v>16</v>
      </c>
      <c r="D166" s="23">
        <v>4</v>
      </c>
      <c r="E166" s="23"/>
      <c r="F166" s="23">
        <f>D166*E166</f>
        <v>0</v>
      </c>
      <c r="G166" s="35"/>
      <c r="H166" s="16"/>
      <c r="I166" s="23"/>
      <c r="J166" s="23"/>
      <c r="K166" s="33"/>
      <c r="L166" s="97"/>
    </row>
    <row r="167" spans="1:12" s="15" customFormat="1" ht="14.4" thickBot="1" x14ac:dyDescent="0.35">
      <c r="A167" s="108">
        <v>165</v>
      </c>
      <c r="B167" s="30" t="s">
        <v>237</v>
      </c>
      <c r="C167" s="16" t="s">
        <v>16</v>
      </c>
      <c r="D167" s="23">
        <v>2</v>
      </c>
      <c r="E167" s="23"/>
      <c r="F167" s="23">
        <f>D167*E167</f>
        <v>0</v>
      </c>
      <c r="G167" s="30"/>
      <c r="H167" s="16"/>
      <c r="I167" s="23"/>
      <c r="J167" s="23"/>
      <c r="K167" s="33"/>
      <c r="L167" s="97"/>
    </row>
    <row r="168" spans="1:12" s="15" customFormat="1" x14ac:dyDescent="0.3">
      <c r="A168" s="136">
        <v>166</v>
      </c>
      <c r="B168" s="30" t="s">
        <v>115</v>
      </c>
      <c r="C168" s="16" t="s">
        <v>10</v>
      </c>
      <c r="D168" s="23">
        <v>129.76</v>
      </c>
      <c r="E168" s="23"/>
      <c r="F168" s="23">
        <f>D168*E168</f>
        <v>0</v>
      </c>
      <c r="G168" s="30" t="s">
        <v>62</v>
      </c>
      <c r="H168" s="16" t="s">
        <v>21</v>
      </c>
      <c r="I168" s="23">
        <v>0.25</v>
      </c>
      <c r="J168" s="23">
        <f>D168*I168</f>
        <v>32.44</v>
      </c>
      <c r="K168" s="33"/>
      <c r="L168" s="97">
        <f t="shared" ref="L168:L183" si="6">J168*K168</f>
        <v>0</v>
      </c>
    </row>
    <row r="169" spans="1:12" s="15" customFormat="1" x14ac:dyDescent="0.3">
      <c r="A169" s="108">
        <v>167</v>
      </c>
      <c r="B169" s="30"/>
      <c r="C169" s="16"/>
      <c r="D169" s="23"/>
      <c r="E169" s="23"/>
      <c r="F169" s="23"/>
      <c r="G169" s="30" t="s">
        <v>110</v>
      </c>
      <c r="H169" s="16" t="s">
        <v>11</v>
      </c>
      <c r="I169" s="23">
        <v>0.3</v>
      </c>
      <c r="J169" s="23">
        <f>D168*I169</f>
        <v>38.927999999999997</v>
      </c>
      <c r="K169" s="33"/>
      <c r="L169" s="97">
        <f t="shared" si="6"/>
        <v>0</v>
      </c>
    </row>
    <row r="170" spans="1:12" s="15" customFormat="1" ht="14.4" thickBot="1" x14ac:dyDescent="0.35">
      <c r="A170" s="108">
        <v>168</v>
      </c>
      <c r="B170" s="30"/>
      <c r="C170" s="16"/>
      <c r="D170" s="23"/>
      <c r="E170" s="23"/>
      <c r="F170" s="23"/>
      <c r="G170" s="30" t="s">
        <v>114</v>
      </c>
      <c r="H170" s="16" t="s">
        <v>10</v>
      </c>
      <c r="I170" s="23">
        <v>1.1000000000000001</v>
      </c>
      <c r="J170" s="23">
        <f>D168*I170</f>
        <v>142.73599999999999</v>
      </c>
      <c r="K170" s="33"/>
      <c r="L170" s="97">
        <f t="shared" si="6"/>
        <v>0</v>
      </c>
    </row>
    <row r="171" spans="1:12" s="15" customFormat="1" x14ac:dyDescent="0.3">
      <c r="A171" s="136">
        <v>169</v>
      </c>
      <c r="B171" s="30"/>
      <c r="C171" s="16"/>
      <c r="D171" s="23"/>
      <c r="E171" s="23"/>
      <c r="F171" s="23"/>
      <c r="G171" s="30" t="s">
        <v>117</v>
      </c>
      <c r="H171" s="16" t="s">
        <v>11</v>
      </c>
      <c r="I171" s="23">
        <v>1.4</v>
      </c>
      <c r="J171" s="23">
        <f>D168*I171</f>
        <v>181.66399999999999</v>
      </c>
      <c r="K171" s="33"/>
      <c r="L171" s="97">
        <f t="shared" si="6"/>
        <v>0</v>
      </c>
    </row>
    <row r="172" spans="1:12" s="15" customFormat="1" x14ac:dyDescent="0.3">
      <c r="A172" s="108">
        <v>170</v>
      </c>
      <c r="B172" s="30"/>
      <c r="C172" s="16"/>
      <c r="D172" s="23"/>
      <c r="E172" s="23"/>
      <c r="F172" s="23"/>
      <c r="G172" s="30" t="s">
        <v>107</v>
      </c>
      <c r="H172" s="16" t="s">
        <v>11</v>
      </c>
      <c r="I172" s="23">
        <v>5.4</v>
      </c>
      <c r="J172" s="23">
        <f>D168*I172</f>
        <v>700.70399999999995</v>
      </c>
      <c r="K172" s="33"/>
      <c r="L172" s="97">
        <f t="shared" si="6"/>
        <v>0</v>
      </c>
    </row>
    <row r="173" spans="1:12" s="15" customFormat="1" ht="14.4" thickBot="1" x14ac:dyDescent="0.35">
      <c r="A173" s="108">
        <v>171</v>
      </c>
      <c r="B173" s="30"/>
      <c r="C173" s="16"/>
      <c r="D173" s="23"/>
      <c r="E173" s="23"/>
      <c r="F173" s="23"/>
      <c r="G173" s="30" t="s">
        <v>108</v>
      </c>
      <c r="H173" s="16" t="s">
        <v>11</v>
      </c>
      <c r="I173" s="23">
        <v>1.8</v>
      </c>
      <c r="J173" s="23">
        <f>D168*I173</f>
        <v>233.56799999999998</v>
      </c>
      <c r="K173" s="33"/>
      <c r="L173" s="97">
        <f t="shared" si="6"/>
        <v>0</v>
      </c>
    </row>
    <row r="174" spans="1:12" s="15" customFormat="1" ht="27.6" x14ac:dyDescent="0.3">
      <c r="A174" s="136">
        <v>172</v>
      </c>
      <c r="B174" s="30" t="s">
        <v>116</v>
      </c>
      <c r="C174" s="16" t="s">
        <v>10</v>
      </c>
      <c r="D174" s="23">
        <v>12.67</v>
      </c>
      <c r="E174" s="23"/>
      <c r="F174" s="23">
        <f>D174*E174</f>
        <v>0</v>
      </c>
      <c r="G174" s="30" t="s">
        <v>62</v>
      </c>
      <c r="H174" s="16" t="s">
        <v>21</v>
      </c>
      <c r="I174" s="23">
        <v>0.25</v>
      </c>
      <c r="J174" s="23">
        <f>D174*I174</f>
        <v>3.1675</v>
      </c>
      <c r="K174" s="33"/>
      <c r="L174" s="97">
        <f t="shared" si="6"/>
        <v>0</v>
      </c>
    </row>
    <row r="175" spans="1:12" s="15" customFormat="1" x14ac:dyDescent="0.3">
      <c r="A175" s="108">
        <v>173</v>
      </c>
      <c r="B175" s="30"/>
      <c r="C175" s="16"/>
      <c r="D175" s="23"/>
      <c r="E175" s="23"/>
      <c r="F175" s="23"/>
      <c r="G175" s="30" t="s">
        <v>110</v>
      </c>
      <c r="H175" s="16" t="s">
        <v>11</v>
      </c>
      <c r="I175" s="23">
        <v>0.3</v>
      </c>
      <c r="J175" s="23">
        <f>D174*I175</f>
        <v>3.8009999999999997</v>
      </c>
      <c r="K175" s="33"/>
      <c r="L175" s="97">
        <f t="shared" si="6"/>
        <v>0</v>
      </c>
    </row>
    <row r="176" spans="1:12" s="15" customFormat="1" ht="14.4" thickBot="1" x14ac:dyDescent="0.35">
      <c r="A176" s="108">
        <v>174</v>
      </c>
      <c r="B176" s="30"/>
      <c r="C176" s="16"/>
      <c r="D176" s="23"/>
      <c r="E176" s="23"/>
      <c r="F176" s="23"/>
      <c r="G176" s="30" t="s">
        <v>114</v>
      </c>
      <c r="H176" s="16" t="s">
        <v>10</v>
      </c>
      <c r="I176" s="23">
        <v>1.1000000000000001</v>
      </c>
      <c r="J176" s="23">
        <f>D174*I176</f>
        <v>13.937000000000001</v>
      </c>
      <c r="K176" s="33"/>
      <c r="L176" s="97">
        <f t="shared" si="6"/>
        <v>0</v>
      </c>
    </row>
    <row r="177" spans="1:12" s="15" customFormat="1" x14ac:dyDescent="0.3">
      <c r="A177" s="136">
        <v>175</v>
      </c>
      <c r="B177" s="30"/>
      <c r="C177" s="16"/>
      <c r="D177" s="23"/>
      <c r="E177" s="23"/>
      <c r="F177" s="23"/>
      <c r="G177" s="30" t="s">
        <v>117</v>
      </c>
      <c r="H177" s="16" t="s">
        <v>11</v>
      </c>
      <c r="I177" s="23">
        <v>1.4</v>
      </c>
      <c r="J177" s="23">
        <f>D174*I177</f>
        <v>17.738</v>
      </c>
      <c r="K177" s="33"/>
      <c r="L177" s="97">
        <f t="shared" si="6"/>
        <v>0</v>
      </c>
    </row>
    <row r="178" spans="1:12" s="15" customFormat="1" x14ac:dyDescent="0.3">
      <c r="A178" s="108">
        <v>176</v>
      </c>
      <c r="B178" s="30"/>
      <c r="C178" s="16"/>
      <c r="D178" s="23"/>
      <c r="E178" s="23"/>
      <c r="F178" s="23"/>
      <c r="G178" s="30" t="s">
        <v>107</v>
      </c>
      <c r="H178" s="16" t="s">
        <v>11</v>
      </c>
      <c r="I178" s="23">
        <v>5.4</v>
      </c>
      <c r="J178" s="23">
        <f>D174*I178</f>
        <v>68.418000000000006</v>
      </c>
      <c r="K178" s="33"/>
      <c r="L178" s="97">
        <f t="shared" si="6"/>
        <v>0</v>
      </c>
    </row>
    <row r="179" spans="1:12" s="15" customFormat="1" ht="14.4" thickBot="1" x14ac:dyDescent="0.35">
      <c r="A179" s="108">
        <v>177</v>
      </c>
      <c r="B179" s="30"/>
      <c r="C179" s="16"/>
      <c r="D179" s="23"/>
      <c r="E179" s="23"/>
      <c r="F179" s="23"/>
      <c r="G179" s="30" t="s">
        <v>108</v>
      </c>
      <c r="H179" s="16" t="s">
        <v>11</v>
      </c>
      <c r="I179" s="23">
        <v>1.8</v>
      </c>
      <c r="J179" s="23">
        <f>D174*I179</f>
        <v>22.806000000000001</v>
      </c>
      <c r="K179" s="33"/>
      <c r="L179" s="97">
        <f t="shared" si="6"/>
        <v>0</v>
      </c>
    </row>
    <row r="180" spans="1:12" s="15" customFormat="1" x14ac:dyDescent="0.3">
      <c r="A180" s="136">
        <v>178</v>
      </c>
      <c r="B180" s="34" t="s">
        <v>209</v>
      </c>
      <c r="C180" s="32" t="s">
        <v>15</v>
      </c>
      <c r="D180" s="25">
        <v>408.92</v>
      </c>
      <c r="E180" s="33"/>
      <c r="F180" s="33">
        <f>D180*E180</f>
        <v>0</v>
      </c>
      <c r="G180" s="29" t="s">
        <v>210</v>
      </c>
      <c r="H180" s="32" t="s">
        <v>15</v>
      </c>
      <c r="I180" s="37">
        <v>1.05</v>
      </c>
      <c r="J180" s="51">
        <f>D180*I180</f>
        <v>429.36600000000004</v>
      </c>
      <c r="K180" s="23"/>
      <c r="L180" s="106">
        <f t="shared" si="6"/>
        <v>0</v>
      </c>
    </row>
    <row r="181" spans="1:12" s="15" customFormat="1" x14ac:dyDescent="0.3">
      <c r="A181" s="108">
        <v>179</v>
      </c>
      <c r="B181" s="30" t="s">
        <v>121</v>
      </c>
      <c r="C181" s="16" t="s">
        <v>10</v>
      </c>
      <c r="D181" s="23">
        <v>149.91</v>
      </c>
      <c r="E181" s="23"/>
      <c r="F181" s="23">
        <f>D181*E181</f>
        <v>0</v>
      </c>
      <c r="G181" s="30" t="s">
        <v>62</v>
      </c>
      <c r="H181" s="16" t="s">
        <v>21</v>
      </c>
      <c r="I181" s="23">
        <v>0.2</v>
      </c>
      <c r="J181" s="23">
        <f>D181*I181</f>
        <v>29.981999999999999</v>
      </c>
      <c r="K181" s="33"/>
      <c r="L181" s="97">
        <f t="shared" si="6"/>
        <v>0</v>
      </c>
    </row>
    <row r="182" spans="1:12" s="15" customFormat="1" ht="14.4" thickBot="1" x14ac:dyDescent="0.35">
      <c r="A182" s="108">
        <v>180</v>
      </c>
      <c r="B182" s="30"/>
      <c r="C182" s="16"/>
      <c r="D182" s="23"/>
      <c r="E182" s="23"/>
      <c r="F182" s="23"/>
      <c r="G182" s="30" t="s">
        <v>122</v>
      </c>
      <c r="H182" s="16" t="s">
        <v>16</v>
      </c>
      <c r="I182" s="23">
        <v>0.01</v>
      </c>
      <c r="J182" s="23">
        <f>D181*I182</f>
        <v>1.4991000000000001</v>
      </c>
      <c r="K182" s="33"/>
      <c r="L182" s="97">
        <f t="shared" si="6"/>
        <v>0</v>
      </c>
    </row>
    <row r="183" spans="1:12" s="15" customFormat="1" x14ac:dyDescent="0.3">
      <c r="A183" s="136">
        <v>181</v>
      </c>
      <c r="B183" s="30"/>
      <c r="C183" s="16"/>
      <c r="D183" s="23"/>
      <c r="E183" s="23"/>
      <c r="F183" s="23"/>
      <c r="G183" s="29" t="s">
        <v>286</v>
      </c>
      <c r="H183" s="16" t="s">
        <v>21</v>
      </c>
      <c r="I183" s="23">
        <v>0.17</v>
      </c>
      <c r="J183" s="23">
        <f>D181*I183</f>
        <v>25.4847</v>
      </c>
      <c r="K183" s="33"/>
      <c r="L183" s="97">
        <f t="shared" si="6"/>
        <v>0</v>
      </c>
    </row>
    <row r="184" spans="1:12" s="15" customFormat="1" x14ac:dyDescent="0.3">
      <c r="A184" s="108">
        <v>182</v>
      </c>
      <c r="B184" s="12" t="s">
        <v>24</v>
      </c>
      <c r="C184" s="13"/>
      <c r="D184" s="21"/>
      <c r="E184" s="21"/>
      <c r="F184" s="21"/>
      <c r="G184" s="11"/>
      <c r="H184" s="11"/>
      <c r="I184" s="21"/>
      <c r="J184" s="21"/>
      <c r="K184" s="21"/>
      <c r="L184" s="98"/>
    </row>
    <row r="185" spans="1:12" s="15" customFormat="1" x14ac:dyDescent="0.3">
      <c r="A185" s="108">
        <v>194</v>
      </c>
      <c r="B185" s="12" t="s">
        <v>18</v>
      </c>
      <c r="C185" s="13"/>
      <c r="D185" s="21"/>
      <c r="E185" s="21"/>
      <c r="F185" s="21"/>
      <c r="G185" s="11"/>
      <c r="H185" s="11"/>
      <c r="I185" s="21"/>
      <c r="J185" s="21"/>
      <c r="K185" s="21"/>
      <c r="L185" s="98"/>
    </row>
    <row r="186" spans="1:12" s="15" customFormat="1" ht="14.4" thickBot="1" x14ac:dyDescent="0.35">
      <c r="A186" s="108">
        <v>195</v>
      </c>
      <c r="B186" s="39" t="s">
        <v>296</v>
      </c>
      <c r="C186" s="40" t="s">
        <v>16</v>
      </c>
      <c r="D186" s="41">
        <v>1</v>
      </c>
      <c r="E186" s="41"/>
      <c r="F186" s="23">
        <f>D186*E186</f>
        <v>0</v>
      </c>
      <c r="G186" s="35" t="s">
        <v>95</v>
      </c>
      <c r="H186" s="32" t="s">
        <v>16</v>
      </c>
      <c r="I186" s="41"/>
      <c r="J186" s="41">
        <v>4</v>
      </c>
      <c r="K186" s="38"/>
      <c r="L186" s="97">
        <f t="shared" ref="L186:L225" si="7">J186*K186</f>
        <v>0</v>
      </c>
    </row>
    <row r="187" spans="1:12" s="15" customFormat="1" x14ac:dyDescent="0.3">
      <c r="A187" s="136">
        <v>196</v>
      </c>
      <c r="B187" s="39" t="s">
        <v>129</v>
      </c>
      <c r="C187" s="40" t="s">
        <v>16</v>
      </c>
      <c r="D187" s="41">
        <v>1</v>
      </c>
      <c r="E187" s="41"/>
      <c r="F187" s="23">
        <f>D187*E187</f>
        <v>0</v>
      </c>
      <c r="G187" s="35" t="s">
        <v>95</v>
      </c>
      <c r="H187" s="32" t="s">
        <v>16</v>
      </c>
      <c r="I187" s="41"/>
      <c r="J187" s="41">
        <v>4</v>
      </c>
      <c r="K187" s="38"/>
      <c r="L187" s="97">
        <f t="shared" si="7"/>
        <v>0</v>
      </c>
    </row>
    <row r="188" spans="1:12" s="15" customFormat="1" x14ac:dyDescent="0.3">
      <c r="A188" s="108">
        <v>197</v>
      </c>
      <c r="B188" s="39"/>
      <c r="C188" s="40"/>
      <c r="D188" s="41"/>
      <c r="E188" s="41"/>
      <c r="F188" s="23"/>
      <c r="G188" s="35" t="s">
        <v>136</v>
      </c>
      <c r="H188" s="32" t="s">
        <v>16</v>
      </c>
      <c r="I188" s="41"/>
      <c r="J188" s="41">
        <v>1</v>
      </c>
      <c r="K188" s="38"/>
      <c r="L188" s="97">
        <f t="shared" si="7"/>
        <v>0</v>
      </c>
    </row>
    <row r="189" spans="1:12" s="15" customFormat="1" ht="14.4" thickBot="1" x14ac:dyDescent="0.35">
      <c r="A189" s="108">
        <v>198</v>
      </c>
      <c r="B189" s="39" t="s">
        <v>130</v>
      </c>
      <c r="C189" s="40" t="s">
        <v>16</v>
      </c>
      <c r="D189" s="41">
        <v>14</v>
      </c>
      <c r="E189" s="41"/>
      <c r="F189" s="23">
        <f>D189*E189</f>
        <v>0</v>
      </c>
      <c r="G189" s="35" t="s">
        <v>131</v>
      </c>
      <c r="H189" s="32" t="s">
        <v>16</v>
      </c>
      <c r="I189" s="41"/>
      <c r="J189" s="41">
        <f>D189</f>
        <v>14</v>
      </c>
      <c r="K189" s="38"/>
      <c r="L189" s="97">
        <f t="shared" si="7"/>
        <v>0</v>
      </c>
    </row>
    <row r="190" spans="1:12" s="15" customFormat="1" x14ac:dyDescent="0.3">
      <c r="A190" s="136">
        <v>199</v>
      </c>
      <c r="B190" s="39" t="s">
        <v>133</v>
      </c>
      <c r="C190" s="40" t="s">
        <v>16</v>
      </c>
      <c r="D190" s="41">
        <v>37</v>
      </c>
      <c r="E190" s="41"/>
      <c r="F190" s="23">
        <f>D190*E190</f>
        <v>0</v>
      </c>
      <c r="G190" s="35" t="s">
        <v>137</v>
      </c>
      <c r="H190" s="32" t="s">
        <v>16</v>
      </c>
      <c r="I190" s="37"/>
      <c r="J190" s="28">
        <v>11</v>
      </c>
      <c r="K190" s="33"/>
      <c r="L190" s="97">
        <f t="shared" si="7"/>
        <v>0</v>
      </c>
    </row>
    <row r="191" spans="1:12" s="15" customFormat="1" x14ac:dyDescent="0.3">
      <c r="A191" s="108">
        <v>200</v>
      </c>
      <c r="B191" s="19"/>
      <c r="C191" s="19"/>
      <c r="D191" s="22"/>
      <c r="E191" s="22"/>
      <c r="F191" s="23"/>
      <c r="G191" s="35" t="s">
        <v>138</v>
      </c>
      <c r="H191" s="32" t="s">
        <v>16</v>
      </c>
      <c r="I191" s="37"/>
      <c r="J191" s="28">
        <v>24</v>
      </c>
      <c r="K191" s="33"/>
      <c r="L191" s="97">
        <f t="shared" si="7"/>
        <v>0</v>
      </c>
    </row>
    <row r="192" spans="1:12" s="15" customFormat="1" ht="14.4" thickBot="1" x14ac:dyDescent="0.35">
      <c r="A192" s="108">
        <v>201</v>
      </c>
      <c r="B192" s="19"/>
      <c r="C192" s="19"/>
      <c r="D192" s="22"/>
      <c r="E192" s="22"/>
      <c r="F192" s="23"/>
      <c r="G192" s="35" t="s">
        <v>297</v>
      </c>
      <c r="H192" s="32" t="s">
        <v>16</v>
      </c>
      <c r="I192" s="37"/>
      <c r="J192" s="28">
        <v>2</v>
      </c>
      <c r="K192" s="33"/>
      <c r="L192" s="97">
        <f t="shared" si="7"/>
        <v>0</v>
      </c>
    </row>
    <row r="193" spans="1:12" s="15" customFormat="1" x14ac:dyDescent="0.3">
      <c r="A193" s="136">
        <v>202</v>
      </c>
      <c r="B193" s="39" t="s">
        <v>132</v>
      </c>
      <c r="C193" s="40" t="s">
        <v>16</v>
      </c>
      <c r="D193" s="41">
        <v>1</v>
      </c>
      <c r="E193" s="41"/>
      <c r="F193" s="23">
        <f>D193*E193</f>
        <v>0</v>
      </c>
      <c r="G193" s="35" t="s">
        <v>139</v>
      </c>
      <c r="H193" s="32" t="s">
        <v>16</v>
      </c>
      <c r="I193" s="37"/>
      <c r="J193" s="28">
        <v>1</v>
      </c>
      <c r="K193" s="33"/>
      <c r="L193" s="97">
        <f t="shared" si="7"/>
        <v>0</v>
      </c>
    </row>
    <row r="194" spans="1:12" s="15" customFormat="1" x14ac:dyDescent="0.3">
      <c r="A194" s="108">
        <v>203</v>
      </c>
      <c r="B194" s="39" t="s">
        <v>134</v>
      </c>
      <c r="C194" s="40" t="s">
        <v>16</v>
      </c>
      <c r="D194" s="41">
        <v>16</v>
      </c>
      <c r="E194" s="41"/>
      <c r="F194" s="23">
        <f>D194*E194</f>
        <v>0</v>
      </c>
      <c r="G194" s="52" t="s">
        <v>135</v>
      </c>
      <c r="H194" s="32" t="s">
        <v>16</v>
      </c>
      <c r="I194" s="37"/>
      <c r="J194" s="28">
        <f>D194</f>
        <v>16</v>
      </c>
      <c r="K194" s="33"/>
      <c r="L194" s="97">
        <f t="shared" si="7"/>
        <v>0</v>
      </c>
    </row>
    <row r="195" spans="1:12" s="15" customFormat="1" ht="14.4" thickBot="1" x14ac:dyDescent="0.35">
      <c r="A195" s="108">
        <v>204</v>
      </c>
      <c r="B195" s="39" t="s">
        <v>140</v>
      </c>
      <c r="C195" s="40" t="s">
        <v>141</v>
      </c>
      <c r="D195" s="41">
        <v>296</v>
      </c>
      <c r="E195" s="41"/>
      <c r="F195" s="23">
        <f>D195*E195</f>
        <v>0</v>
      </c>
      <c r="G195" s="39" t="s">
        <v>142</v>
      </c>
      <c r="H195" s="40" t="s">
        <v>13</v>
      </c>
      <c r="I195" s="41"/>
      <c r="J195" s="41">
        <v>126</v>
      </c>
      <c r="K195" s="38"/>
      <c r="L195" s="97">
        <f t="shared" si="7"/>
        <v>0</v>
      </c>
    </row>
    <row r="196" spans="1:12" s="15" customFormat="1" x14ac:dyDescent="0.3">
      <c r="A196" s="136">
        <v>205</v>
      </c>
      <c r="B196" s="39"/>
      <c r="C196" s="40"/>
      <c r="D196" s="41"/>
      <c r="E196" s="41"/>
      <c r="F196" s="23"/>
      <c r="G196" s="39" t="s">
        <v>143</v>
      </c>
      <c r="H196" s="40" t="s">
        <v>13</v>
      </c>
      <c r="I196" s="41"/>
      <c r="J196" s="41">
        <v>170</v>
      </c>
      <c r="K196" s="38"/>
      <c r="L196" s="97">
        <f t="shared" si="7"/>
        <v>0</v>
      </c>
    </row>
    <row r="197" spans="1:12" s="15" customFormat="1" ht="27.6" x14ac:dyDescent="0.3">
      <c r="A197" s="108">
        <v>206</v>
      </c>
      <c r="B197" s="39" t="s">
        <v>144</v>
      </c>
      <c r="C197" s="40" t="s">
        <v>141</v>
      </c>
      <c r="D197" s="41">
        <v>2255</v>
      </c>
      <c r="E197" s="41"/>
      <c r="F197" s="23">
        <f>D197*E197</f>
        <v>0</v>
      </c>
      <c r="G197" s="39" t="s">
        <v>183</v>
      </c>
      <c r="H197" s="40" t="s">
        <v>11</v>
      </c>
      <c r="I197" s="41">
        <v>0.2</v>
      </c>
      <c r="J197" s="41">
        <f>D197*I197</f>
        <v>451</v>
      </c>
      <c r="K197" s="38"/>
      <c r="L197" s="97">
        <f t="shared" si="7"/>
        <v>0</v>
      </c>
    </row>
    <row r="198" spans="1:12" s="15" customFormat="1" ht="14.4" thickBot="1" x14ac:dyDescent="0.35">
      <c r="A198" s="108">
        <v>207</v>
      </c>
      <c r="B198" s="39"/>
      <c r="C198" s="40"/>
      <c r="D198" s="41"/>
      <c r="E198" s="41"/>
      <c r="F198" s="23"/>
      <c r="G198" s="39" t="s">
        <v>145</v>
      </c>
      <c r="H198" s="40" t="s">
        <v>13</v>
      </c>
      <c r="I198" s="41"/>
      <c r="J198" s="41">
        <v>1175</v>
      </c>
      <c r="K198" s="38"/>
      <c r="L198" s="97">
        <f t="shared" si="7"/>
        <v>0</v>
      </c>
    </row>
    <row r="199" spans="1:12" s="15" customFormat="1" x14ac:dyDescent="0.3">
      <c r="A199" s="136">
        <v>208</v>
      </c>
      <c r="B199" s="39"/>
      <c r="C199" s="40"/>
      <c r="D199" s="41"/>
      <c r="E199" s="41"/>
      <c r="F199" s="23"/>
      <c r="G199" s="39" t="s">
        <v>146</v>
      </c>
      <c r="H199" s="40" t="s">
        <v>13</v>
      </c>
      <c r="I199" s="41"/>
      <c r="J199" s="41">
        <v>1080</v>
      </c>
      <c r="K199" s="38"/>
      <c r="L199" s="97">
        <f t="shared" si="7"/>
        <v>0</v>
      </c>
    </row>
    <row r="200" spans="1:12" s="15" customFormat="1" x14ac:dyDescent="0.3">
      <c r="A200" s="108">
        <v>209</v>
      </c>
      <c r="B200" s="39"/>
      <c r="C200" s="40"/>
      <c r="D200" s="41"/>
      <c r="E200" s="41"/>
      <c r="F200" s="23"/>
      <c r="G200" s="39" t="s">
        <v>148</v>
      </c>
      <c r="H200" s="40" t="s">
        <v>16</v>
      </c>
      <c r="I200" s="41"/>
      <c r="J200" s="41">
        <v>67.650000000000006</v>
      </c>
      <c r="K200" s="38"/>
      <c r="L200" s="97">
        <f t="shared" si="7"/>
        <v>0</v>
      </c>
    </row>
    <row r="201" spans="1:12" s="15" customFormat="1" ht="14.4" thickBot="1" x14ac:dyDescent="0.35">
      <c r="A201" s="108">
        <v>210</v>
      </c>
      <c r="B201" s="39"/>
      <c r="C201" s="40"/>
      <c r="D201" s="41"/>
      <c r="E201" s="41"/>
      <c r="F201" s="23"/>
      <c r="G201" s="39" t="s">
        <v>383</v>
      </c>
      <c r="H201" s="40" t="s">
        <v>16</v>
      </c>
      <c r="I201" s="41"/>
      <c r="J201" s="41">
        <v>2255</v>
      </c>
      <c r="K201" s="38"/>
      <c r="L201" s="97">
        <f t="shared" si="7"/>
        <v>0</v>
      </c>
    </row>
    <row r="202" spans="1:12" s="15" customFormat="1" x14ac:dyDescent="0.3">
      <c r="A202" s="136">
        <v>211</v>
      </c>
      <c r="B202" s="39"/>
      <c r="C202" s="40"/>
      <c r="D202" s="41"/>
      <c r="E202" s="41"/>
      <c r="F202" s="23"/>
      <c r="G202" s="39" t="s">
        <v>149</v>
      </c>
      <c r="H202" s="40" t="s">
        <v>16</v>
      </c>
      <c r="I202" s="41"/>
      <c r="J202" s="41">
        <v>2255</v>
      </c>
      <c r="K202" s="38"/>
      <c r="L202" s="97">
        <f t="shared" si="7"/>
        <v>0</v>
      </c>
    </row>
    <row r="203" spans="1:12" s="15" customFormat="1" ht="27.6" x14ac:dyDescent="0.3">
      <c r="A203" s="108">
        <v>212</v>
      </c>
      <c r="B203" s="39" t="s">
        <v>298</v>
      </c>
      <c r="C203" s="40" t="s">
        <v>141</v>
      </c>
      <c r="D203" s="41">
        <v>45</v>
      </c>
      <c r="E203" s="41"/>
      <c r="F203" s="23">
        <f>D203*E203</f>
        <v>0</v>
      </c>
      <c r="G203" s="39" t="s">
        <v>183</v>
      </c>
      <c r="H203" s="40" t="s">
        <v>11</v>
      </c>
      <c r="I203" s="41">
        <v>0.2</v>
      </c>
      <c r="J203" s="41">
        <f>D203*I203</f>
        <v>9</v>
      </c>
      <c r="K203" s="38"/>
      <c r="L203" s="97">
        <f t="shared" si="7"/>
        <v>0</v>
      </c>
    </row>
    <row r="204" spans="1:12" s="15" customFormat="1" ht="14.4" thickBot="1" x14ac:dyDescent="0.35">
      <c r="A204" s="108">
        <v>213</v>
      </c>
      <c r="B204" s="39"/>
      <c r="C204" s="40"/>
      <c r="D204" s="41"/>
      <c r="E204" s="41"/>
      <c r="F204" s="23"/>
      <c r="G204" s="39" t="s">
        <v>147</v>
      </c>
      <c r="H204" s="40" t="s">
        <v>13</v>
      </c>
      <c r="I204" s="41"/>
      <c r="J204" s="41">
        <v>45</v>
      </c>
      <c r="K204" s="38"/>
      <c r="L204" s="97">
        <f t="shared" si="7"/>
        <v>0</v>
      </c>
    </row>
    <row r="205" spans="1:12" s="15" customFormat="1" x14ac:dyDescent="0.3">
      <c r="A205" s="136">
        <v>214</v>
      </c>
      <c r="B205" s="39"/>
      <c r="C205" s="40"/>
      <c r="D205" s="41"/>
      <c r="E205" s="41"/>
      <c r="F205" s="23"/>
      <c r="G205" s="39" t="s">
        <v>148</v>
      </c>
      <c r="H205" s="40" t="s">
        <v>16</v>
      </c>
      <c r="I205" s="41"/>
      <c r="J205" s="41">
        <v>13.5</v>
      </c>
      <c r="K205" s="38"/>
      <c r="L205" s="97">
        <f t="shared" si="7"/>
        <v>0</v>
      </c>
    </row>
    <row r="206" spans="1:12" s="15" customFormat="1" x14ac:dyDescent="0.3">
      <c r="A206" s="108">
        <v>215</v>
      </c>
      <c r="B206" s="39"/>
      <c r="C206" s="40"/>
      <c r="D206" s="41"/>
      <c r="E206" s="41"/>
      <c r="F206" s="23"/>
      <c r="G206" s="39" t="s">
        <v>299</v>
      </c>
      <c r="H206" s="40" t="s">
        <v>16</v>
      </c>
      <c r="I206" s="41"/>
      <c r="J206" s="41">
        <v>45</v>
      </c>
      <c r="K206" s="38"/>
      <c r="L206" s="97">
        <f t="shared" si="7"/>
        <v>0</v>
      </c>
    </row>
    <row r="207" spans="1:12" s="15" customFormat="1" ht="14.4" thickBot="1" x14ac:dyDescent="0.35">
      <c r="A207" s="108">
        <v>216</v>
      </c>
      <c r="B207" s="39"/>
      <c r="C207" s="40"/>
      <c r="D207" s="41"/>
      <c r="E207" s="41"/>
      <c r="F207" s="23"/>
      <c r="G207" s="39" t="s">
        <v>149</v>
      </c>
      <c r="H207" s="40" t="s">
        <v>16</v>
      </c>
      <c r="I207" s="41"/>
      <c r="J207" s="41">
        <v>45</v>
      </c>
      <c r="K207" s="38"/>
      <c r="L207" s="97">
        <f t="shared" si="7"/>
        <v>0</v>
      </c>
    </row>
    <row r="208" spans="1:12" s="15" customFormat="1" ht="27.6" x14ac:dyDescent="0.3">
      <c r="A208" s="136">
        <v>217</v>
      </c>
      <c r="B208" s="39" t="s">
        <v>150</v>
      </c>
      <c r="C208" s="40" t="s">
        <v>15</v>
      </c>
      <c r="D208" s="41">
        <v>186</v>
      </c>
      <c r="E208" s="41"/>
      <c r="F208" s="23">
        <f>D208*E208</f>
        <v>0</v>
      </c>
      <c r="G208" s="39" t="s">
        <v>183</v>
      </c>
      <c r="H208" s="40" t="s">
        <v>11</v>
      </c>
      <c r="I208" s="41">
        <v>0.2</v>
      </c>
      <c r="J208" s="41">
        <f>D208*I208</f>
        <v>37.200000000000003</v>
      </c>
      <c r="K208" s="38"/>
      <c r="L208" s="97">
        <f t="shared" si="7"/>
        <v>0</v>
      </c>
    </row>
    <row r="209" spans="1:12" s="15" customFormat="1" x14ac:dyDescent="0.3">
      <c r="A209" s="108">
        <v>218</v>
      </c>
      <c r="B209" s="39" t="s">
        <v>151</v>
      </c>
      <c r="C209" s="40" t="s">
        <v>15</v>
      </c>
      <c r="D209" s="41">
        <v>186</v>
      </c>
      <c r="E209" s="41"/>
      <c r="F209" s="41">
        <f>D209*E209</f>
        <v>0</v>
      </c>
      <c r="G209" s="10" t="s">
        <v>33</v>
      </c>
      <c r="H209" s="17" t="s">
        <v>16</v>
      </c>
      <c r="I209" s="41">
        <v>0.05</v>
      </c>
      <c r="J209" s="41">
        <f>D209*I209</f>
        <v>9.3000000000000007</v>
      </c>
      <c r="K209" s="38"/>
      <c r="L209" s="97">
        <f t="shared" si="7"/>
        <v>0</v>
      </c>
    </row>
    <row r="210" spans="1:12" s="15" customFormat="1" ht="14.4" thickBot="1" x14ac:dyDescent="0.35">
      <c r="A210" s="108">
        <v>219</v>
      </c>
      <c r="B210" s="29"/>
      <c r="C210" s="42"/>
      <c r="D210" s="37"/>
      <c r="E210" s="37"/>
      <c r="F210" s="41"/>
      <c r="G210" s="10" t="s">
        <v>34</v>
      </c>
      <c r="H210" s="17" t="s">
        <v>16</v>
      </c>
      <c r="I210" s="41">
        <v>7.0000000000000007E-2</v>
      </c>
      <c r="J210" s="41">
        <f>D209*I210</f>
        <v>13.020000000000001</v>
      </c>
      <c r="K210" s="38"/>
      <c r="L210" s="97">
        <f t="shared" si="7"/>
        <v>0</v>
      </c>
    </row>
    <row r="211" spans="1:12" s="15" customFormat="1" ht="27.6" x14ac:dyDescent="0.3">
      <c r="A211" s="136">
        <v>220</v>
      </c>
      <c r="B211" s="29" t="s">
        <v>152</v>
      </c>
      <c r="C211" s="40" t="s">
        <v>15</v>
      </c>
      <c r="D211" s="41">
        <v>2.5</v>
      </c>
      <c r="E211" s="41"/>
      <c r="F211" s="41">
        <f>D211*E211</f>
        <v>0</v>
      </c>
      <c r="G211" s="10" t="s">
        <v>33</v>
      </c>
      <c r="H211" s="17" t="s">
        <v>16</v>
      </c>
      <c r="I211" s="41">
        <v>0.05</v>
      </c>
      <c r="J211" s="41">
        <f>D211*I211</f>
        <v>0.125</v>
      </c>
      <c r="K211" s="38"/>
      <c r="L211" s="97">
        <f t="shared" si="7"/>
        <v>0</v>
      </c>
    </row>
    <row r="212" spans="1:12" s="15" customFormat="1" x14ac:dyDescent="0.3">
      <c r="A212" s="108">
        <v>221</v>
      </c>
      <c r="B212" s="27"/>
      <c r="C212" s="8"/>
      <c r="D212" s="28"/>
      <c r="E212" s="23"/>
      <c r="F212" s="41"/>
      <c r="G212" s="10" t="s">
        <v>34</v>
      </c>
      <c r="H212" s="17" t="s">
        <v>16</v>
      </c>
      <c r="I212" s="41">
        <v>0.1</v>
      </c>
      <c r="J212" s="41">
        <f>D211*I212</f>
        <v>0.25</v>
      </c>
      <c r="K212" s="38"/>
      <c r="L212" s="97">
        <f t="shared" si="7"/>
        <v>0</v>
      </c>
    </row>
    <row r="213" spans="1:12" s="15" customFormat="1" ht="14.4" thickBot="1" x14ac:dyDescent="0.35">
      <c r="A213" s="108">
        <v>222</v>
      </c>
      <c r="B213" s="27" t="s">
        <v>200</v>
      </c>
      <c r="C213" s="40" t="s">
        <v>16</v>
      </c>
      <c r="D213" s="41">
        <v>107</v>
      </c>
      <c r="E213" s="41"/>
      <c r="F213" s="41">
        <f>D213*E213</f>
        <v>0</v>
      </c>
      <c r="G213" s="43" t="s">
        <v>153</v>
      </c>
      <c r="H213" s="40" t="s">
        <v>16</v>
      </c>
      <c r="I213" s="41">
        <v>0.02</v>
      </c>
      <c r="J213" s="41">
        <f>D213*I213</f>
        <v>2.14</v>
      </c>
      <c r="K213" s="38"/>
      <c r="L213" s="97">
        <f t="shared" si="7"/>
        <v>0</v>
      </c>
    </row>
    <row r="214" spans="1:12" s="15" customFormat="1" ht="27.6" x14ac:dyDescent="0.3">
      <c r="A214" s="136">
        <v>223</v>
      </c>
      <c r="B214" s="27"/>
      <c r="C214" s="8"/>
      <c r="D214" s="28"/>
      <c r="E214" s="23"/>
      <c r="F214" s="41"/>
      <c r="G214" s="39" t="s">
        <v>183</v>
      </c>
      <c r="H214" s="40" t="s">
        <v>11</v>
      </c>
      <c r="I214" s="41">
        <v>0.1</v>
      </c>
      <c r="J214" s="41">
        <f>D213*I214</f>
        <v>10.700000000000001</v>
      </c>
      <c r="K214" s="38"/>
      <c r="L214" s="97">
        <f t="shared" si="7"/>
        <v>0</v>
      </c>
    </row>
    <row r="215" spans="1:12" s="15" customFormat="1" x14ac:dyDescent="0.3">
      <c r="A215" s="108">
        <v>224</v>
      </c>
      <c r="B215" s="27"/>
      <c r="C215" s="8"/>
      <c r="D215" s="28"/>
      <c r="E215" s="23"/>
      <c r="F215" s="41"/>
      <c r="G215" s="43" t="s">
        <v>154</v>
      </c>
      <c r="H215" s="40" t="s">
        <v>16</v>
      </c>
      <c r="I215" s="41">
        <v>1</v>
      </c>
      <c r="J215" s="41">
        <f>D213*I215</f>
        <v>107</v>
      </c>
      <c r="K215" s="38"/>
      <c r="L215" s="97">
        <f t="shared" si="7"/>
        <v>0</v>
      </c>
    </row>
    <row r="216" spans="1:12" s="15" customFormat="1" ht="14.4" thickBot="1" x14ac:dyDescent="0.35">
      <c r="A216" s="108">
        <v>225</v>
      </c>
      <c r="B216" s="27" t="s">
        <v>155</v>
      </c>
      <c r="C216" s="8" t="s">
        <v>16</v>
      </c>
      <c r="D216" s="28">
        <v>13</v>
      </c>
      <c r="E216" s="23"/>
      <c r="F216" s="41">
        <f>D216*E216</f>
        <v>0</v>
      </c>
      <c r="G216" s="43" t="s">
        <v>153</v>
      </c>
      <c r="H216" s="40" t="s">
        <v>16</v>
      </c>
      <c r="I216" s="41">
        <v>0.02</v>
      </c>
      <c r="J216" s="41">
        <f>D216*I216</f>
        <v>0.26</v>
      </c>
      <c r="K216" s="38"/>
      <c r="L216" s="97">
        <f t="shared" si="7"/>
        <v>0</v>
      </c>
    </row>
    <row r="217" spans="1:12" s="15" customFormat="1" ht="27.6" x14ac:dyDescent="0.3">
      <c r="A217" s="136">
        <v>226</v>
      </c>
      <c r="B217" s="27"/>
      <c r="C217" s="8"/>
      <c r="D217" s="28"/>
      <c r="E217" s="23"/>
      <c r="F217" s="41"/>
      <c r="G217" s="39" t="s">
        <v>183</v>
      </c>
      <c r="H217" s="40" t="s">
        <v>11</v>
      </c>
      <c r="I217" s="41">
        <v>0.1</v>
      </c>
      <c r="J217" s="41">
        <f>D216*I217</f>
        <v>1.3</v>
      </c>
      <c r="K217" s="38"/>
      <c r="L217" s="97">
        <f t="shared" si="7"/>
        <v>0</v>
      </c>
    </row>
    <row r="218" spans="1:12" s="15" customFormat="1" x14ac:dyDescent="0.3">
      <c r="A218" s="108">
        <v>227</v>
      </c>
      <c r="B218" s="27"/>
      <c r="C218" s="8"/>
      <c r="D218" s="28"/>
      <c r="E218" s="23"/>
      <c r="F218" s="41"/>
      <c r="G218" s="43" t="s">
        <v>154</v>
      </c>
      <c r="H218" s="40" t="s">
        <v>16</v>
      </c>
      <c r="I218" s="41">
        <v>1</v>
      </c>
      <c r="J218" s="41">
        <f>D216*I218</f>
        <v>13</v>
      </c>
      <c r="K218" s="38"/>
      <c r="L218" s="97">
        <f t="shared" si="7"/>
        <v>0</v>
      </c>
    </row>
    <row r="219" spans="1:12" s="15" customFormat="1" ht="28.2" thickBot="1" x14ac:dyDescent="0.35">
      <c r="A219" s="108">
        <v>228</v>
      </c>
      <c r="B219" s="29" t="s">
        <v>156</v>
      </c>
      <c r="C219" s="8" t="s">
        <v>16</v>
      </c>
      <c r="D219" s="28">
        <v>7</v>
      </c>
      <c r="E219" s="23"/>
      <c r="F219" s="41">
        <f>D219*E219</f>
        <v>0</v>
      </c>
      <c r="G219" s="44" t="s">
        <v>157</v>
      </c>
      <c r="H219" s="40" t="s">
        <v>16</v>
      </c>
      <c r="I219" s="41">
        <v>3</v>
      </c>
      <c r="J219" s="41">
        <f>D219*I219</f>
        <v>21</v>
      </c>
      <c r="K219" s="28"/>
      <c r="L219" s="97">
        <f t="shared" si="7"/>
        <v>0</v>
      </c>
    </row>
    <row r="220" spans="1:12" s="15" customFormat="1" x14ac:dyDescent="0.3">
      <c r="A220" s="136">
        <v>229</v>
      </c>
      <c r="B220" s="27" t="s">
        <v>158</v>
      </c>
      <c r="C220" s="8" t="s">
        <v>16</v>
      </c>
      <c r="D220" s="28">
        <v>1</v>
      </c>
      <c r="E220" s="23"/>
      <c r="F220" s="41">
        <f>D220*E220</f>
        <v>0</v>
      </c>
      <c r="G220" s="44" t="s">
        <v>157</v>
      </c>
      <c r="H220" s="40" t="s">
        <v>16</v>
      </c>
      <c r="I220" s="41">
        <v>3</v>
      </c>
      <c r="J220" s="41">
        <f>D220*I220</f>
        <v>3</v>
      </c>
      <c r="K220" s="28"/>
      <c r="L220" s="97">
        <f t="shared" si="7"/>
        <v>0</v>
      </c>
    </row>
    <row r="221" spans="1:12" s="15" customFormat="1" x14ac:dyDescent="0.3">
      <c r="A221" s="108">
        <v>230</v>
      </c>
      <c r="B221" s="27" t="s">
        <v>300</v>
      </c>
      <c r="C221" s="8" t="s">
        <v>16</v>
      </c>
      <c r="D221" s="28">
        <v>2</v>
      </c>
      <c r="E221" s="23"/>
      <c r="F221" s="41">
        <f>D221*E221</f>
        <v>0</v>
      </c>
      <c r="G221" s="44" t="s">
        <v>157</v>
      </c>
      <c r="H221" s="40" t="s">
        <v>16</v>
      </c>
      <c r="I221" s="41">
        <v>3</v>
      </c>
      <c r="J221" s="41">
        <f>D221*I221</f>
        <v>6</v>
      </c>
      <c r="K221" s="28"/>
      <c r="L221" s="97">
        <f t="shared" si="7"/>
        <v>0</v>
      </c>
    </row>
    <row r="222" spans="1:12" s="15" customFormat="1" ht="14.4" thickBot="1" x14ac:dyDescent="0.35">
      <c r="A222" s="108">
        <v>231</v>
      </c>
      <c r="B222" s="27" t="s">
        <v>301</v>
      </c>
      <c r="C222" s="8" t="s">
        <v>16</v>
      </c>
      <c r="D222" s="28">
        <v>5</v>
      </c>
      <c r="E222" s="23"/>
      <c r="F222" s="41">
        <f>D222*E222</f>
        <v>0</v>
      </c>
      <c r="G222" s="44" t="s">
        <v>157</v>
      </c>
      <c r="H222" s="40" t="s">
        <v>16</v>
      </c>
      <c r="I222" s="41">
        <v>3</v>
      </c>
      <c r="J222" s="41">
        <f>D222*I222</f>
        <v>15</v>
      </c>
      <c r="K222" s="28"/>
      <c r="L222" s="97">
        <f t="shared" si="7"/>
        <v>0</v>
      </c>
    </row>
    <row r="223" spans="1:12" s="15" customFormat="1" x14ac:dyDescent="0.3">
      <c r="A223" s="136">
        <v>232</v>
      </c>
      <c r="B223" s="27" t="s">
        <v>159</v>
      </c>
      <c r="C223" s="8" t="s">
        <v>10</v>
      </c>
      <c r="D223" s="28">
        <v>45.63</v>
      </c>
      <c r="E223" s="23"/>
      <c r="F223" s="41">
        <f>D223*E223</f>
        <v>0</v>
      </c>
      <c r="G223" s="43" t="s">
        <v>160</v>
      </c>
      <c r="H223" s="40" t="s">
        <v>10</v>
      </c>
      <c r="I223" s="41">
        <v>1</v>
      </c>
      <c r="J223" s="41">
        <f>D223*I223</f>
        <v>45.63</v>
      </c>
      <c r="K223" s="28"/>
      <c r="L223" s="97">
        <f t="shared" si="7"/>
        <v>0</v>
      </c>
    </row>
    <row r="224" spans="1:12" s="15" customFormat="1" x14ac:dyDescent="0.3">
      <c r="A224" s="108">
        <v>233</v>
      </c>
      <c r="B224" s="27"/>
      <c r="C224" s="8"/>
      <c r="D224" s="28"/>
      <c r="E224" s="23"/>
      <c r="F224" s="41"/>
      <c r="G224" s="43" t="s">
        <v>211</v>
      </c>
      <c r="H224" s="40" t="s">
        <v>13</v>
      </c>
      <c r="I224" s="41">
        <v>1</v>
      </c>
      <c r="J224" s="41">
        <f>D223*I224</f>
        <v>45.63</v>
      </c>
      <c r="K224" s="28"/>
      <c r="L224" s="97">
        <f t="shared" si="7"/>
        <v>0</v>
      </c>
    </row>
    <row r="225" spans="1:12" s="15" customFormat="1" ht="14.4" thickBot="1" x14ac:dyDescent="0.35">
      <c r="A225" s="108">
        <v>234</v>
      </c>
      <c r="B225" s="27" t="s">
        <v>221</v>
      </c>
      <c r="C225" s="8" t="s">
        <v>16</v>
      </c>
      <c r="D225" s="28">
        <v>7</v>
      </c>
      <c r="E225" s="23"/>
      <c r="F225" s="41">
        <f t="shared" ref="F225:F232" si="8">D225*E225</f>
        <v>0</v>
      </c>
      <c r="G225" s="43" t="s">
        <v>161</v>
      </c>
      <c r="H225" s="40" t="s">
        <v>16</v>
      </c>
      <c r="I225" s="41">
        <v>1</v>
      </c>
      <c r="J225" s="41">
        <f>D225*I225</f>
        <v>7</v>
      </c>
      <c r="K225" s="28"/>
      <c r="L225" s="97">
        <f t="shared" si="7"/>
        <v>0</v>
      </c>
    </row>
    <row r="226" spans="1:12" s="15" customFormat="1" x14ac:dyDescent="0.3">
      <c r="A226" s="136">
        <v>235</v>
      </c>
      <c r="B226" s="27" t="s">
        <v>241</v>
      </c>
      <c r="C226" s="8" t="s">
        <v>16</v>
      </c>
      <c r="D226" s="28">
        <v>19</v>
      </c>
      <c r="E226" s="23"/>
      <c r="F226" s="41">
        <f t="shared" si="8"/>
        <v>0</v>
      </c>
      <c r="G226" s="44"/>
      <c r="H226" s="40"/>
      <c r="I226" s="41"/>
      <c r="J226" s="41"/>
      <c r="K226" s="28"/>
      <c r="L226" s="97"/>
    </row>
    <row r="227" spans="1:12" s="15" customFormat="1" ht="27.6" x14ac:dyDescent="0.3">
      <c r="A227" s="108">
        <v>236</v>
      </c>
      <c r="B227" s="29" t="s">
        <v>243</v>
      </c>
      <c r="C227" s="8" t="s">
        <v>16</v>
      </c>
      <c r="D227" s="28">
        <v>6</v>
      </c>
      <c r="E227" s="23"/>
      <c r="F227" s="41">
        <f t="shared" si="8"/>
        <v>0</v>
      </c>
      <c r="G227" s="43" t="s">
        <v>157</v>
      </c>
      <c r="H227" s="40" t="s">
        <v>12</v>
      </c>
      <c r="I227" s="41">
        <v>3</v>
      </c>
      <c r="J227" s="41">
        <f>D227*I227</f>
        <v>18</v>
      </c>
      <c r="K227" s="28"/>
      <c r="L227" s="97">
        <f>J227*K227</f>
        <v>0</v>
      </c>
    </row>
    <row r="228" spans="1:12" s="15" customFormat="1" ht="42" thickBot="1" x14ac:dyDescent="0.35">
      <c r="A228" s="108">
        <v>237</v>
      </c>
      <c r="B228" s="29" t="s">
        <v>242</v>
      </c>
      <c r="C228" s="8" t="s">
        <v>16</v>
      </c>
      <c r="D228" s="28">
        <v>66</v>
      </c>
      <c r="E228" s="23"/>
      <c r="F228" s="41">
        <f t="shared" si="8"/>
        <v>0</v>
      </c>
      <c r="G228" s="43" t="s">
        <v>157</v>
      </c>
      <c r="H228" s="40" t="s">
        <v>12</v>
      </c>
      <c r="I228" s="41">
        <v>3</v>
      </c>
      <c r="J228" s="41">
        <f>D228*I228</f>
        <v>198</v>
      </c>
      <c r="K228" s="28"/>
      <c r="L228" s="97">
        <f>J228*K228</f>
        <v>0</v>
      </c>
    </row>
    <row r="229" spans="1:12" s="15" customFormat="1" ht="27.6" x14ac:dyDescent="0.3">
      <c r="A229" s="136">
        <v>238</v>
      </c>
      <c r="B229" s="29" t="s">
        <v>302</v>
      </c>
      <c r="C229" s="8" t="s">
        <v>16</v>
      </c>
      <c r="D229" s="28">
        <v>10</v>
      </c>
      <c r="E229" s="23"/>
      <c r="F229" s="41">
        <f t="shared" si="8"/>
        <v>0</v>
      </c>
      <c r="G229" s="43" t="s">
        <v>157</v>
      </c>
      <c r="H229" s="40" t="s">
        <v>12</v>
      </c>
      <c r="I229" s="41">
        <v>3</v>
      </c>
      <c r="J229" s="41">
        <f>D229*I229</f>
        <v>30</v>
      </c>
      <c r="K229" s="28"/>
      <c r="L229" s="97">
        <f>J229*K229</f>
        <v>0</v>
      </c>
    </row>
    <row r="230" spans="1:12" s="15" customFormat="1" x14ac:dyDescent="0.3">
      <c r="A230" s="108">
        <v>239</v>
      </c>
      <c r="B230" s="27" t="s">
        <v>212</v>
      </c>
      <c r="C230" s="8" t="s">
        <v>16</v>
      </c>
      <c r="D230" s="28">
        <v>10</v>
      </c>
      <c r="E230" s="23"/>
      <c r="F230" s="41">
        <f t="shared" si="8"/>
        <v>0</v>
      </c>
      <c r="G230" s="43"/>
      <c r="H230" s="40"/>
      <c r="I230" s="41"/>
      <c r="J230" s="41"/>
      <c r="K230" s="28"/>
      <c r="L230" s="97"/>
    </row>
    <row r="231" spans="1:12" s="15" customFormat="1" ht="28.2" thickBot="1" x14ac:dyDescent="0.35">
      <c r="A231" s="108">
        <v>240</v>
      </c>
      <c r="B231" s="29" t="s">
        <v>244</v>
      </c>
      <c r="C231" s="8" t="s">
        <v>13</v>
      </c>
      <c r="D231" s="28">
        <v>45.59</v>
      </c>
      <c r="E231" s="23"/>
      <c r="F231" s="41">
        <f t="shared" si="8"/>
        <v>0</v>
      </c>
      <c r="G231" s="44" t="s">
        <v>157</v>
      </c>
      <c r="H231" s="40" t="s">
        <v>16</v>
      </c>
      <c r="I231" s="41">
        <v>3</v>
      </c>
      <c r="J231" s="41">
        <f>D231*I231</f>
        <v>136.77000000000001</v>
      </c>
      <c r="K231" s="28"/>
      <c r="L231" s="97">
        <f>J231*K231</f>
        <v>0</v>
      </c>
    </row>
    <row r="232" spans="1:12" s="15" customFormat="1" x14ac:dyDescent="0.3">
      <c r="A232" s="136">
        <v>241</v>
      </c>
      <c r="B232" s="27" t="s">
        <v>162</v>
      </c>
      <c r="C232" s="8" t="s">
        <v>16</v>
      </c>
      <c r="D232" s="28">
        <v>67</v>
      </c>
      <c r="E232" s="23"/>
      <c r="F232" s="41">
        <f t="shared" si="8"/>
        <v>0</v>
      </c>
      <c r="G232" s="43" t="s">
        <v>163</v>
      </c>
      <c r="H232" s="40" t="s">
        <v>16</v>
      </c>
      <c r="I232" s="41">
        <v>1</v>
      </c>
      <c r="J232" s="41">
        <f>D232*I232</f>
        <v>67</v>
      </c>
      <c r="K232" s="28"/>
      <c r="L232" s="97">
        <f>J232*K232</f>
        <v>0</v>
      </c>
    </row>
    <row r="233" spans="1:12" s="15" customFormat="1" x14ac:dyDescent="0.3">
      <c r="A233" s="108">
        <v>242</v>
      </c>
      <c r="B233" s="12" t="s">
        <v>164</v>
      </c>
      <c r="C233" s="13"/>
      <c r="D233" s="21"/>
      <c r="E233" s="21"/>
      <c r="F233" s="21"/>
      <c r="G233" s="11"/>
      <c r="H233" s="11"/>
      <c r="I233" s="21"/>
      <c r="J233" s="21"/>
      <c r="K233" s="21"/>
      <c r="L233" s="98"/>
    </row>
    <row r="234" spans="1:12" s="15" customFormat="1" ht="14.4" thickBot="1" x14ac:dyDescent="0.35">
      <c r="A234" s="108">
        <v>243</v>
      </c>
      <c r="B234" s="27" t="s">
        <v>165</v>
      </c>
      <c r="C234" s="8" t="s">
        <v>13</v>
      </c>
      <c r="D234" s="28">
        <v>26.3</v>
      </c>
      <c r="E234" s="23"/>
      <c r="F234" s="41">
        <f>D234*E234</f>
        <v>0</v>
      </c>
      <c r="G234" s="10" t="s">
        <v>125</v>
      </c>
      <c r="H234" s="17" t="s">
        <v>248</v>
      </c>
      <c r="I234" s="41">
        <v>0.05</v>
      </c>
      <c r="J234" s="41">
        <f>D234*I234</f>
        <v>1.3150000000000002</v>
      </c>
      <c r="K234" s="38"/>
      <c r="L234" s="97">
        <f>K234*J234</f>
        <v>0</v>
      </c>
    </row>
    <row r="235" spans="1:12" s="15" customFormat="1" x14ac:dyDescent="0.3">
      <c r="A235" s="136">
        <v>244</v>
      </c>
      <c r="B235" s="27" t="s">
        <v>166</v>
      </c>
      <c r="C235" s="8" t="s">
        <v>16</v>
      </c>
      <c r="D235" s="28">
        <v>2</v>
      </c>
      <c r="E235" s="23"/>
      <c r="F235" s="41">
        <f>D235*E235</f>
        <v>0</v>
      </c>
      <c r="G235" s="44"/>
      <c r="H235" s="40"/>
      <c r="I235" s="41"/>
      <c r="J235" s="41"/>
      <c r="K235" s="33"/>
      <c r="L235" s="97"/>
    </row>
    <row r="236" spans="1:12" s="15" customFormat="1" x14ac:dyDescent="0.3">
      <c r="A236" s="108">
        <v>245</v>
      </c>
      <c r="B236" s="58" t="s">
        <v>213</v>
      </c>
      <c r="C236" s="59" t="s">
        <v>386</v>
      </c>
      <c r="D236" s="60">
        <v>1</v>
      </c>
      <c r="E236" s="55"/>
      <c r="F236" s="54">
        <f>D236*E236</f>
        <v>0</v>
      </c>
      <c r="G236" s="10" t="s">
        <v>303</v>
      </c>
      <c r="H236" s="17" t="s">
        <v>13</v>
      </c>
      <c r="I236" s="41">
        <v>3</v>
      </c>
      <c r="J236" s="41">
        <f>D236*I236</f>
        <v>3</v>
      </c>
      <c r="K236" s="38"/>
      <c r="L236" s="97">
        <f t="shared" ref="L236:L265" si="9">K236*J236</f>
        <v>0</v>
      </c>
    </row>
    <row r="237" spans="1:12" s="15" customFormat="1" ht="14.4" thickBot="1" x14ac:dyDescent="0.35">
      <c r="A237" s="108">
        <v>246</v>
      </c>
      <c r="B237" s="58"/>
      <c r="C237" s="59"/>
      <c r="D237" s="60"/>
      <c r="E237" s="55"/>
      <c r="F237" s="54"/>
      <c r="G237" s="10" t="s">
        <v>305</v>
      </c>
      <c r="H237" s="17" t="s">
        <v>16</v>
      </c>
      <c r="I237" s="41">
        <v>1</v>
      </c>
      <c r="J237" s="41">
        <f>D236*I237</f>
        <v>1</v>
      </c>
      <c r="K237" s="38"/>
      <c r="L237" s="97">
        <f t="shared" si="9"/>
        <v>0</v>
      </c>
    </row>
    <row r="238" spans="1:12" s="15" customFormat="1" x14ac:dyDescent="0.3">
      <c r="A238" s="136">
        <v>247</v>
      </c>
      <c r="B238" s="27"/>
      <c r="C238" s="8"/>
      <c r="D238" s="28"/>
      <c r="E238" s="23"/>
      <c r="F238" s="41"/>
      <c r="G238" s="10" t="s">
        <v>304</v>
      </c>
      <c r="H238" s="17" t="s">
        <v>98</v>
      </c>
      <c r="I238" s="41">
        <v>1</v>
      </c>
      <c r="J238" s="41">
        <f>D236*I238</f>
        <v>1</v>
      </c>
      <c r="K238" s="38"/>
      <c r="L238" s="97">
        <f t="shared" si="9"/>
        <v>0</v>
      </c>
    </row>
    <row r="239" spans="1:12" s="15" customFormat="1" ht="27.6" x14ac:dyDescent="0.3">
      <c r="A239" s="108">
        <v>248</v>
      </c>
      <c r="B239" s="29" t="s">
        <v>167</v>
      </c>
      <c r="C239" s="8" t="s">
        <v>16</v>
      </c>
      <c r="D239" s="28">
        <v>1</v>
      </c>
      <c r="E239" s="23"/>
      <c r="F239" s="41">
        <f>D239*E239</f>
        <v>0</v>
      </c>
      <c r="G239" s="44" t="s">
        <v>306</v>
      </c>
      <c r="H239" s="40" t="s">
        <v>16</v>
      </c>
      <c r="I239" s="41">
        <v>0.1</v>
      </c>
      <c r="J239" s="41">
        <f>D239*I239</f>
        <v>0.1</v>
      </c>
      <c r="K239" s="33"/>
      <c r="L239" s="97">
        <f t="shared" si="9"/>
        <v>0</v>
      </c>
    </row>
    <row r="240" spans="1:12" s="15" customFormat="1" ht="14.4" thickBot="1" x14ac:dyDescent="0.35">
      <c r="A240" s="108">
        <v>249</v>
      </c>
      <c r="B240" s="27" t="s">
        <v>168</v>
      </c>
      <c r="C240" s="8" t="s">
        <v>16</v>
      </c>
      <c r="D240" s="28">
        <v>12</v>
      </c>
      <c r="E240" s="23"/>
      <c r="F240" s="41">
        <f>D240*E240</f>
        <v>0</v>
      </c>
      <c r="G240" s="44" t="s">
        <v>309</v>
      </c>
      <c r="H240" s="40" t="s">
        <v>16</v>
      </c>
      <c r="I240" s="41">
        <v>2</v>
      </c>
      <c r="J240" s="41">
        <f>D240*I240</f>
        <v>24</v>
      </c>
      <c r="K240" s="33"/>
      <c r="L240" s="97">
        <f t="shared" si="9"/>
        <v>0</v>
      </c>
    </row>
    <row r="241" spans="1:12" s="15" customFormat="1" x14ac:dyDescent="0.3">
      <c r="A241" s="136">
        <v>250</v>
      </c>
      <c r="B241" s="27"/>
      <c r="C241" s="8"/>
      <c r="D241" s="28"/>
      <c r="E241" s="23"/>
      <c r="F241" s="41"/>
      <c r="G241" s="44" t="s">
        <v>307</v>
      </c>
      <c r="H241" s="40" t="s">
        <v>98</v>
      </c>
      <c r="I241" s="41">
        <v>1</v>
      </c>
      <c r="J241" s="41">
        <f>D240*I241</f>
        <v>12</v>
      </c>
      <c r="K241" s="33"/>
      <c r="L241" s="97">
        <f t="shared" si="9"/>
        <v>0</v>
      </c>
    </row>
    <row r="242" spans="1:12" s="15" customFormat="1" x14ac:dyDescent="0.3">
      <c r="A242" s="108">
        <v>251</v>
      </c>
      <c r="B242" s="27" t="s">
        <v>169</v>
      </c>
      <c r="C242" s="8" t="s">
        <v>16</v>
      </c>
      <c r="D242" s="28">
        <v>2</v>
      </c>
      <c r="E242" s="23"/>
      <c r="F242" s="41">
        <f>D242*E242</f>
        <v>0</v>
      </c>
      <c r="G242" s="44" t="s">
        <v>310</v>
      </c>
      <c r="H242" s="40" t="s">
        <v>16</v>
      </c>
      <c r="I242" s="41">
        <v>2</v>
      </c>
      <c r="J242" s="41">
        <f>D242*I242</f>
        <v>4</v>
      </c>
      <c r="K242" s="33"/>
      <c r="L242" s="97">
        <f t="shared" si="9"/>
        <v>0</v>
      </c>
    </row>
    <row r="243" spans="1:12" s="15" customFormat="1" ht="14.4" thickBot="1" x14ac:dyDescent="0.35">
      <c r="A243" s="108">
        <v>252</v>
      </c>
      <c r="B243" s="27"/>
      <c r="C243" s="8"/>
      <c r="D243" s="28"/>
      <c r="E243" s="23"/>
      <c r="F243" s="41"/>
      <c r="G243" s="44" t="s">
        <v>304</v>
      </c>
      <c r="H243" s="40" t="s">
        <v>98</v>
      </c>
      <c r="I243" s="41">
        <v>1</v>
      </c>
      <c r="J243" s="41">
        <f>D242*I243</f>
        <v>2</v>
      </c>
      <c r="K243" s="33"/>
      <c r="L243" s="97">
        <f t="shared" si="9"/>
        <v>0</v>
      </c>
    </row>
    <row r="244" spans="1:12" s="15" customFormat="1" x14ac:dyDescent="0.3">
      <c r="A244" s="136">
        <v>253</v>
      </c>
      <c r="B244" s="45" t="s">
        <v>311</v>
      </c>
      <c r="C244" s="8" t="s">
        <v>16</v>
      </c>
      <c r="D244" s="28">
        <v>2</v>
      </c>
      <c r="E244" s="23"/>
      <c r="F244" s="41">
        <f>D244*E244</f>
        <v>0</v>
      </c>
      <c r="G244" s="44" t="s">
        <v>312</v>
      </c>
      <c r="H244" s="40" t="s">
        <v>16</v>
      </c>
      <c r="I244" s="41">
        <v>1</v>
      </c>
      <c r="J244" s="41">
        <f>D244*I244</f>
        <v>2</v>
      </c>
      <c r="K244" s="33"/>
      <c r="L244" s="97">
        <f t="shared" si="9"/>
        <v>0</v>
      </c>
    </row>
    <row r="245" spans="1:12" s="15" customFormat="1" x14ac:dyDescent="0.3">
      <c r="A245" s="108">
        <v>254</v>
      </c>
      <c r="B245" s="45"/>
      <c r="C245" s="8"/>
      <c r="D245" s="28"/>
      <c r="E245" s="23"/>
      <c r="F245" s="41"/>
      <c r="G245" s="44" t="s">
        <v>305</v>
      </c>
      <c r="H245" s="40" t="s">
        <v>16</v>
      </c>
      <c r="I245" s="41">
        <v>1</v>
      </c>
      <c r="J245" s="41">
        <f>D244*I245</f>
        <v>2</v>
      </c>
      <c r="K245" s="33"/>
      <c r="L245" s="97">
        <f t="shared" si="9"/>
        <v>0</v>
      </c>
    </row>
    <row r="246" spans="1:12" s="15" customFormat="1" ht="14.4" thickBot="1" x14ac:dyDescent="0.35">
      <c r="A246" s="108">
        <v>255</v>
      </c>
      <c r="B246" s="27" t="s">
        <v>170</v>
      </c>
      <c r="C246" s="8" t="s">
        <v>13</v>
      </c>
      <c r="D246" s="28">
        <v>28.3</v>
      </c>
      <c r="E246" s="23"/>
      <c r="F246" s="41">
        <f>D246*E246</f>
        <v>0</v>
      </c>
      <c r="G246" s="44" t="s">
        <v>309</v>
      </c>
      <c r="H246" s="40" t="s">
        <v>16</v>
      </c>
      <c r="I246" s="41">
        <v>1</v>
      </c>
      <c r="J246" s="41">
        <f>D246*I246</f>
        <v>28.3</v>
      </c>
      <c r="K246" s="33"/>
      <c r="L246" s="97">
        <f t="shared" si="9"/>
        <v>0</v>
      </c>
    </row>
    <row r="247" spans="1:12" s="15" customFormat="1" x14ac:dyDescent="0.3">
      <c r="A247" s="136">
        <v>256</v>
      </c>
      <c r="B247" s="27"/>
      <c r="C247" s="8"/>
      <c r="D247" s="28"/>
      <c r="E247" s="23"/>
      <c r="F247" s="41"/>
      <c r="G247" s="44" t="s">
        <v>313</v>
      </c>
      <c r="H247" s="40" t="s">
        <v>13</v>
      </c>
      <c r="I247" s="41">
        <v>1</v>
      </c>
      <c r="J247" s="41">
        <f>D246*I247</f>
        <v>28.3</v>
      </c>
      <c r="K247" s="33"/>
      <c r="L247" s="97">
        <f t="shared" si="9"/>
        <v>0</v>
      </c>
    </row>
    <row r="248" spans="1:12" s="15" customFormat="1" x14ac:dyDescent="0.3">
      <c r="A248" s="108">
        <v>257</v>
      </c>
      <c r="B248" s="27"/>
      <c r="C248" s="8"/>
      <c r="D248" s="28"/>
      <c r="E248" s="23"/>
      <c r="F248" s="41"/>
      <c r="G248" s="44" t="s">
        <v>307</v>
      </c>
      <c r="H248" s="40" t="s">
        <v>98</v>
      </c>
      <c r="I248" s="41">
        <v>1</v>
      </c>
      <c r="J248" s="41">
        <f>D246*I248</f>
        <v>28.3</v>
      </c>
      <c r="K248" s="33"/>
      <c r="L248" s="97">
        <f t="shared" si="9"/>
        <v>0</v>
      </c>
    </row>
    <row r="249" spans="1:12" s="15" customFormat="1" ht="14.4" thickBot="1" x14ac:dyDescent="0.35">
      <c r="A249" s="108">
        <v>258</v>
      </c>
      <c r="B249" s="39" t="s">
        <v>171</v>
      </c>
      <c r="C249" s="40" t="s">
        <v>15</v>
      </c>
      <c r="D249" s="41">
        <v>8.6</v>
      </c>
      <c r="E249" s="41"/>
      <c r="F249" s="41">
        <f>D249*E249</f>
        <v>0</v>
      </c>
      <c r="G249" s="44" t="s">
        <v>308</v>
      </c>
      <c r="H249" s="40" t="s">
        <v>16</v>
      </c>
      <c r="I249" s="41">
        <v>1</v>
      </c>
      <c r="J249" s="41">
        <f>D249*I249</f>
        <v>8.6</v>
      </c>
      <c r="K249" s="33"/>
      <c r="L249" s="97">
        <f t="shared" si="9"/>
        <v>0</v>
      </c>
    </row>
    <row r="250" spans="1:12" s="15" customFormat="1" x14ac:dyDescent="0.3">
      <c r="A250" s="136">
        <v>259</v>
      </c>
      <c r="B250" s="39"/>
      <c r="C250" s="40"/>
      <c r="D250" s="41"/>
      <c r="E250" s="41"/>
      <c r="F250" s="41"/>
      <c r="G250" s="44" t="s">
        <v>303</v>
      </c>
      <c r="H250" s="40" t="s">
        <v>13</v>
      </c>
      <c r="I250" s="41">
        <v>1</v>
      </c>
      <c r="J250" s="41">
        <f>D249*I250</f>
        <v>8.6</v>
      </c>
      <c r="K250" s="33"/>
      <c r="L250" s="97">
        <f t="shared" si="9"/>
        <v>0</v>
      </c>
    </row>
    <row r="251" spans="1:12" s="15" customFormat="1" x14ac:dyDescent="0.3">
      <c r="A251" s="108">
        <v>260</v>
      </c>
      <c r="B251" s="39"/>
      <c r="C251" s="40"/>
      <c r="D251" s="41"/>
      <c r="E251" s="41"/>
      <c r="F251" s="41"/>
      <c r="G251" s="44" t="s">
        <v>304</v>
      </c>
      <c r="H251" s="40" t="s">
        <v>98</v>
      </c>
      <c r="I251" s="41">
        <v>1</v>
      </c>
      <c r="J251" s="41">
        <f>D249*I251</f>
        <v>8.6</v>
      </c>
      <c r="K251" s="33"/>
      <c r="L251" s="97">
        <f t="shared" si="9"/>
        <v>0</v>
      </c>
    </row>
    <row r="252" spans="1:12" s="15" customFormat="1" ht="14.4" thickBot="1" x14ac:dyDescent="0.35">
      <c r="A252" s="108">
        <v>261</v>
      </c>
      <c r="B252" s="39" t="s">
        <v>172</v>
      </c>
      <c r="C252" s="40" t="s">
        <v>13</v>
      </c>
      <c r="D252" s="41">
        <v>63.26</v>
      </c>
      <c r="E252" s="41"/>
      <c r="F252" s="41">
        <f>D252*E252</f>
        <v>0</v>
      </c>
      <c r="G252" s="44" t="s">
        <v>316</v>
      </c>
      <c r="H252" s="40" t="s">
        <v>16</v>
      </c>
      <c r="I252" s="41">
        <v>1</v>
      </c>
      <c r="J252" s="41">
        <f>D252*I252</f>
        <v>63.26</v>
      </c>
      <c r="K252" s="33"/>
      <c r="L252" s="97">
        <f t="shared" si="9"/>
        <v>0</v>
      </c>
    </row>
    <row r="253" spans="1:12" s="15" customFormat="1" x14ac:dyDescent="0.3">
      <c r="A253" s="136">
        <v>262</v>
      </c>
      <c r="B253" s="39"/>
      <c r="C253" s="40"/>
      <c r="D253" s="41"/>
      <c r="E253" s="41"/>
      <c r="F253" s="41"/>
      <c r="G253" s="44" t="s">
        <v>314</v>
      </c>
      <c r="H253" s="40" t="s">
        <v>16</v>
      </c>
      <c r="I253" s="41">
        <v>0.5</v>
      </c>
      <c r="J253" s="41">
        <f>D252*I253</f>
        <v>31.63</v>
      </c>
      <c r="K253" s="33"/>
      <c r="L253" s="97">
        <f t="shared" si="9"/>
        <v>0</v>
      </c>
    </row>
    <row r="254" spans="1:12" s="15" customFormat="1" x14ac:dyDescent="0.3">
      <c r="A254" s="108">
        <v>263</v>
      </c>
      <c r="B254" s="39"/>
      <c r="C254" s="40"/>
      <c r="D254" s="41"/>
      <c r="E254" s="41"/>
      <c r="F254" s="41"/>
      <c r="G254" s="44" t="s">
        <v>317</v>
      </c>
      <c r="H254" s="40" t="s">
        <v>13</v>
      </c>
      <c r="I254" s="41">
        <v>1</v>
      </c>
      <c r="J254" s="41">
        <f>D252*I254</f>
        <v>63.26</v>
      </c>
      <c r="K254" s="33"/>
      <c r="L254" s="97">
        <f t="shared" si="9"/>
        <v>0</v>
      </c>
    </row>
    <row r="255" spans="1:12" s="15" customFormat="1" ht="14.4" thickBot="1" x14ac:dyDescent="0.35">
      <c r="A255" s="108">
        <v>264</v>
      </c>
      <c r="B255" s="39"/>
      <c r="C255" s="40"/>
      <c r="D255" s="41"/>
      <c r="E255" s="41"/>
      <c r="F255" s="41"/>
      <c r="G255" s="44" t="s">
        <v>315</v>
      </c>
      <c r="H255" s="40" t="s">
        <v>98</v>
      </c>
      <c r="I255" s="41">
        <v>1</v>
      </c>
      <c r="J255" s="41">
        <f>D252*I255</f>
        <v>63.26</v>
      </c>
      <c r="K255" s="33"/>
      <c r="L255" s="97">
        <f t="shared" si="9"/>
        <v>0</v>
      </c>
    </row>
    <row r="256" spans="1:12" s="15" customFormat="1" x14ac:dyDescent="0.3">
      <c r="A256" s="136">
        <v>265</v>
      </c>
      <c r="B256" s="27" t="s">
        <v>173</v>
      </c>
      <c r="C256" s="8" t="s">
        <v>13</v>
      </c>
      <c r="D256" s="41">
        <v>28.6</v>
      </c>
      <c r="E256" s="23"/>
      <c r="F256" s="41">
        <f>D256*E256</f>
        <v>0</v>
      </c>
      <c r="G256" s="44" t="s">
        <v>320</v>
      </c>
      <c r="H256" s="40" t="s">
        <v>16</v>
      </c>
      <c r="I256" s="41">
        <v>1</v>
      </c>
      <c r="J256" s="41">
        <f>D256*I256</f>
        <v>28.6</v>
      </c>
      <c r="K256" s="33"/>
      <c r="L256" s="97">
        <f t="shared" si="9"/>
        <v>0</v>
      </c>
    </row>
    <row r="257" spans="1:12" s="15" customFormat="1" x14ac:dyDescent="0.3">
      <c r="A257" s="108">
        <v>266</v>
      </c>
      <c r="B257" s="27"/>
      <c r="C257" s="8"/>
      <c r="D257" s="41"/>
      <c r="E257" s="23"/>
      <c r="F257" s="41"/>
      <c r="G257" s="44" t="s">
        <v>318</v>
      </c>
      <c r="H257" s="40" t="s">
        <v>16</v>
      </c>
      <c r="I257" s="41">
        <v>0.5</v>
      </c>
      <c r="J257" s="41">
        <f>D256*I257</f>
        <v>14.3</v>
      </c>
      <c r="K257" s="33"/>
      <c r="L257" s="97">
        <f t="shared" si="9"/>
        <v>0</v>
      </c>
    </row>
    <row r="258" spans="1:12" s="15" customFormat="1" ht="14.4" thickBot="1" x14ac:dyDescent="0.35">
      <c r="A258" s="108">
        <v>267</v>
      </c>
      <c r="B258" s="27"/>
      <c r="C258" s="8"/>
      <c r="D258" s="41"/>
      <c r="E258" s="23"/>
      <c r="F258" s="41"/>
      <c r="G258" s="44" t="s">
        <v>321</v>
      </c>
      <c r="H258" s="40" t="s">
        <v>13</v>
      </c>
      <c r="I258" s="41">
        <v>1</v>
      </c>
      <c r="J258" s="41">
        <f>D256*I258</f>
        <v>28.6</v>
      </c>
      <c r="K258" s="33"/>
      <c r="L258" s="97">
        <f t="shared" si="9"/>
        <v>0</v>
      </c>
    </row>
    <row r="259" spans="1:12" s="15" customFormat="1" x14ac:dyDescent="0.3">
      <c r="A259" s="136">
        <v>268</v>
      </c>
      <c r="B259" s="27"/>
      <c r="C259" s="8"/>
      <c r="D259" s="41"/>
      <c r="E259" s="23"/>
      <c r="F259" s="41"/>
      <c r="G259" s="44" t="s">
        <v>319</v>
      </c>
      <c r="H259" s="40" t="s">
        <v>98</v>
      </c>
      <c r="I259" s="41">
        <v>1</v>
      </c>
      <c r="J259" s="41">
        <f>D256*I259</f>
        <v>28.6</v>
      </c>
      <c r="K259" s="33"/>
      <c r="L259" s="97">
        <f t="shared" si="9"/>
        <v>0</v>
      </c>
    </row>
    <row r="260" spans="1:12" s="15" customFormat="1" x14ac:dyDescent="0.3">
      <c r="A260" s="108">
        <v>269</v>
      </c>
      <c r="B260" s="27" t="s">
        <v>174</v>
      </c>
      <c r="C260" s="8" t="s">
        <v>13</v>
      </c>
      <c r="D260" s="41">
        <v>91.86</v>
      </c>
      <c r="E260" s="23"/>
      <c r="F260" s="41">
        <f>D260*E260</f>
        <v>0</v>
      </c>
      <c r="G260" s="44" t="s">
        <v>322</v>
      </c>
      <c r="H260" s="40" t="s">
        <v>13</v>
      </c>
      <c r="I260" s="41">
        <v>0.22</v>
      </c>
      <c r="J260" s="41">
        <f>D260*I260</f>
        <v>20.209199999999999</v>
      </c>
      <c r="K260" s="33"/>
      <c r="L260" s="97">
        <f t="shared" si="9"/>
        <v>0</v>
      </c>
    </row>
    <row r="261" spans="1:12" s="15" customFormat="1" ht="14.4" thickBot="1" x14ac:dyDescent="0.35">
      <c r="A261" s="108">
        <v>270</v>
      </c>
      <c r="B261" s="27"/>
      <c r="C261" s="8"/>
      <c r="D261" s="41"/>
      <c r="E261" s="23"/>
      <c r="F261" s="41"/>
      <c r="G261" s="44" t="s">
        <v>323</v>
      </c>
      <c r="H261" s="40" t="s">
        <v>13</v>
      </c>
      <c r="I261" s="41">
        <v>1</v>
      </c>
      <c r="J261" s="41">
        <f>D260*I261</f>
        <v>91.86</v>
      </c>
      <c r="K261" s="33"/>
      <c r="L261" s="97">
        <f t="shared" si="9"/>
        <v>0</v>
      </c>
    </row>
    <row r="262" spans="1:12" s="15" customFormat="1" x14ac:dyDescent="0.3">
      <c r="A262" s="136">
        <v>271</v>
      </c>
      <c r="B262" s="27" t="s">
        <v>247</v>
      </c>
      <c r="C262" s="8" t="s">
        <v>16</v>
      </c>
      <c r="D262" s="41">
        <v>4</v>
      </c>
      <c r="E262" s="23"/>
      <c r="F262" s="41">
        <f>D262*E262</f>
        <v>0</v>
      </c>
      <c r="G262" s="44" t="s">
        <v>325</v>
      </c>
      <c r="H262" s="40" t="s">
        <v>16</v>
      </c>
      <c r="I262" s="41">
        <v>2</v>
      </c>
      <c r="J262" s="41">
        <f>D262*I262</f>
        <v>8</v>
      </c>
      <c r="K262" s="33"/>
      <c r="L262" s="97">
        <f t="shared" si="9"/>
        <v>0</v>
      </c>
    </row>
    <row r="263" spans="1:12" s="15" customFormat="1" x14ac:dyDescent="0.3">
      <c r="A263" s="108">
        <v>272</v>
      </c>
      <c r="B263" s="27"/>
      <c r="C263" s="8"/>
      <c r="D263" s="41"/>
      <c r="E263" s="23"/>
      <c r="F263" s="41"/>
      <c r="G263" s="44" t="s">
        <v>326</v>
      </c>
      <c r="H263" s="40" t="s">
        <v>98</v>
      </c>
      <c r="I263" s="41">
        <v>1</v>
      </c>
      <c r="J263" s="41">
        <f>D262*I263</f>
        <v>4</v>
      </c>
      <c r="K263" s="33"/>
      <c r="L263" s="97">
        <f t="shared" si="9"/>
        <v>0</v>
      </c>
    </row>
    <row r="264" spans="1:12" s="15" customFormat="1" ht="14.4" thickBot="1" x14ac:dyDescent="0.35">
      <c r="A264" s="108">
        <v>273</v>
      </c>
      <c r="B264" s="27"/>
      <c r="C264" s="8"/>
      <c r="D264" s="41"/>
      <c r="E264" s="23"/>
      <c r="F264" s="41"/>
      <c r="G264" s="44" t="s">
        <v>327</v>
      </c>
      <c r="H264" s="40" t="s">
        <v>16</v>
      </c>
      <c r="I264" s="41">
        <v>4</v>
      </c>
      <c r="J264" s="41">
        <f>D262*I264</f>
        <v>16</v>
      </c>
      <c r="K264" s="33"/>
      <c r="L264" s="97">
        <f t="shared" si="9"/>
        <v>0</v>
      </c>
    </row>
    <row r="265" spans="1:12" s="15" customFormat="1" x14ac:dyDescent="0.3">
      <c r="A265" s="136">
        <v>274</v>
      </c>
      <c r="B265" s="27"/>
      <c r="C265" s="8"/>
      <c r="D265" s="41"/>
      <c r="E265" s="23"/>
      <c r="F265" s="41"/>
      <c r="G265" s="44" t="s">
        <v>324</v>
      </c>
      <c r="H265" s="40" t="s">
        <v>98</v>
      </c>
      <c r="I265" s="41">
        <v>3</v>
      </c>
      <c r="J265" s="41">
        <f>D262*I265</f>
        <v>12</v>
      </c>
      <c r="K265" s="33"/>
      <c r="L265" s="97">
        <f t="shared" si="9"/>
        <v>0</v>
      </c>
    </row>
    <row r="266" spans="1:12" s="15" customFormat="1" ht="27.6" x14ac:dyDescent="0.3">
      <c r="A266" s="108">
        <v>275</v>
      </c>
      <c r="B266" s="29" t="s">
        <v>175</v>
      </c>
      <c r="C266" s="42" t="s">
        <v>16</v>
      </c>
      <c r="D266" s="37">
        <v>9</v>
      </c>
      <c r="E266" s="37"/>
      <c r="F266" s="41">
        <f>D266*E266</f>
        <v>0</v>
      </c>
      <c r="G266" s="39"/>
      <c r="H266" s="42"/>
      <c r="I266" s="37"/>
      <c r="J266" s="23"/>
      <c r="K266" s="25"/>
      <c r="L266" s="97"/>
    </row>
    <row r="267" spans="1:12" s="15" customFormat="1" ht="14.4" thickBot="1" x14ac:dyDescent="0.35">
      <c r="A267" s="108">
        <v>276</v>
      </c>
      <c r="B267" s="29" t="s">
        <v>176</v>
      </c>
      <c r="C267" s="42" t="s">
        <v>16</v>
      </c>
      <c r="D267" s="37">
        <v>2</v>
      </c>
      <c r="E267" s="37"/>
      <c r="F267" s="41">
        <f>D267*E267</f>
        <v>0</v>
      </c>
      <c r="G267" s="44" t="s">
        <v>328</v>
      </c>
      <c r="H267" s="40" t="s">
        <v>16</v>
      </c>
      <c r="I267" s="37">
        <v>2</v>
      </c>
      <c r="J267" s="41">
        <f>D267*I267</f>
        <v>4</v>
      </c>
      <c r="K267" s="25"/>
      <c r="L267" s="97">
        <f t="shared" ref="L267:L290" si="10">K267*J267</f>
        <v>0</v>
      </c>
    </row>
    <row r="268" spans="1:12" s="15" customFormat="1" x14ac:dyDescent="0.3">
      <c r="A268" s="136">
        <v>277</v>
      </c>
      <c r="B268" s="29"/>
      <c r="C268" s="42"/>
      <c r="D268" s="37"/>
      <c r="E268" s="37"/>
      <c r="F268" s="41"/>
      <c r="G268" s="44" t="s">
        <v>329</v>
      </c>
      <c r="H268" s="40" t="s">
        <v>98</v>
      </c>
      <c r="I268" s="37">
        <v>1</v>
      </c>
      <c r="J268" s="41">
        <f>D267*I268</f>
        <v>2</v>
      </c>
      <c r="K268" s="25"/>
      <c r="L268" s="97">
        <f t="shared" si="10"/>
        <v>0</v>
      </c>
    </row>
    <row r="269" spans="1:12" s="15" customFormat="1" x14ac:dyDescent="0.3">
      <c r="A269" s="108">
        <v>278</v>
      </c>
      <c r="B269" s="29"/>
      <c r="C269" s="42"/>
      <c r="D269" s="37"/>
      <c r="E269" s="37"/>
      <c r="F269" s="41"/>
      <c r="G269" s="44" t="s">
        <v>330</v>
      </c>
      <c r="H269" s="40" t="s">
        <v>16</v>
      </c>
      <c r="I269" s="37">
        <v>2</v>
      </c>
      <c r="J269" s="41">
        <f>D267*I269</f>
        <v>4</v>
      </c>
      <c r="K269" s="25"/>
      <c r="L269" s="97">
        <f t="shared" si="10"/>
        <v>0</v>
      </c>
    </row>
    <row r="270" spans="1:12" s="15" customFormat="1" ht="14.4" thickBot="1" x14ac:dyDescent="0.35">
      <c r="A270" s="108">
        <v>279</v>
      </c>
      <c r="B270" s="29" t="s">
        <v>177</v>
      </c>
      <c r="C270" s="42" t="s">
        <v>16</v>
      </c>
      <c r="D270" s="37">
        <v>3</v>
      </c>
      <c r="E270" s="37"/>
      <c r="F270" s="41">
        <f>D270*E270</f>
        <v>0</v>
      </c>
      <c r="G270" s="44" t="s">
        <v>331</v>
      </c>
      <c r="H270" s="40" t="s">
        <v>16</v>
      </c>
      <c r="I270" s="37">
        <v>0.5</v>
      </c>
      <c r="J270" s="41">
        <f>D270*I270</f>
        <v>1.5</v>
      </c>
      <c r="K270" s="25"/>
      <c r="L270" s="97">
        <f t="shared" si="10"/>
        <v>0</v>
      </c>
    </row>
    <row r="271" spans="1:12" s="15" customFormat="1" x14ac:dyDescent="0.3">
      <c r="A271" s="136">
        <v>280</v>
      </c>
      <c r="B271" s="29"/>
      <c r="C271" s="42"/>
      <c r="D271" s="37"/>
      <c r="E271" s="37"/>
      <c r="F271" s="41"/>
      <c r="G271" s="44" t="s">
        <v>332</v>
      </c>
      <c r="H271" s="40" t="s">
        <v>16</v>
      </c>
      <c r="I271" s="37">
        <v>2</v>
      </c>
      <c r="J271" s="41">
        <f>D270*I271</f>
        <v>6</v>
      </c>
      <c r="K271" s="25"/>
      <c r="L271" s="97">
        <f t="shared" si="10"/>
        <v>0</v>
      </c>
    </row>
    <row r="272" spans="1:12" s="15" customFormat="1" x14ac:dyDescent="0.3">
      <c r="A272" s="108">
        <v>281</v>
      </c>
      <c r="B272" s="29"/>
      <c r="C272" s="42"/>
      <c r="D272" s="37"/>
      <c r="E272" s="37"/>
      <c r="F272" s="41"/>
      <c r="G272" s="44" t="s">
        <v>333</v>
      </c>
      <c r="H272" s="40" t="s">
        <v>98</v>
      </c>
      <c r="I272" s="37">
        <v>1</v>
      </c>
      <c r="J272" s="41">
        <f>D270*I272</f>
        <v>3</v>
      </c>
      <c r="K272" s="25"/>
      <c r="L272" s="97">
        <f t="shared" si="10"/>
        <v>0</v>
      </c>
    </row>
    <row r="273" spans="1:12" s="15" customFormat="1" ht="14.4" thickBot="1" x14ac:dyDescent="0.35">
      <c r="A273" s="108">
        <v>282</v>
      </c>
      <c r="B273" s="29"/>
      <c r="C273" s="42"/>
      <c r="D273" s="37"/>
      <c r="E273" s="37"/>
      <c r="F273" s="41"/>
      <c r="G273" s="44" t="s">
        <v>334</v>
      </c>
      <c r="H273" s="40" t="s">
        <v>16</v>
      </c>
      <c r="I273" s="37">
        <v>1</v>
      </c>
      <c r="J273" s="41">
        <f>D270*I273</f>
        <v>3</v>
      </c>
      <c r="K273" s="25"/>
      <c r="L273" s="97">
        <f t="shared" si="10"/>
        <v>0</v>
      </c>
    </row>
    <row r="274" spans="1:12" s="15" customFormat="1" x14ac:dyDescent="0.3">
      <c r="A274" s="136">
        <v>283</v>
      </c>
      <c r="B274" s="29"/>
      <c r="C274" s="42"/>
      <c r="D274" s="37"/>
      <c r="E274" s="37"/>
      <c r="F274" s="41"/>
      <c r="G274" s="44" t="s">
        <v>335</v>
      </c>
      <c r="H274" s="40" t="s">
        <v>16</v>
      </c>
      <c r="I274" s="37">
        <v>1</v>
      </c>
      <c r="J274" s="41">
        <f>D270*I274</f>
        <v>3</v>
      </c>
      <c r="K274" s="25"/>
      <c r="L274" s="97">
        <f t="shared" si="10"/>
        <v>0</v>
      </c>
    </row>
    <row r="275" spans="1:12" s="15" customFormat="1" x14ac:dyDescent="0.3">
      <c r="A275" s="108">
        <v>284</v>
      </c>
      <c r="B275" s="29" t="s">
        <v>214</v>
      </c>
      <c r="C275" s="42" t="s">
        <v>16</v>
      </c>
      <c r="D275" s="37">
        <v>1</v>
      </c>
      <c r="E275" s="37"/>
      <c r="F275" s="23">
        <f>D275*E275</f>
        <v>0</v>
      </c>
      <c r="G275" s="44" t="s">
        <v>331</v>
      </c>
      <c r="H275" s="40" t="s">
        <v>16</v>
      </c>
      <c r="I275" s="37">
        <f>0.5*I274</f>
        <v>0.5</v>
      </c>
      <c r="J275" s="41">
        <f>D275*I275</f>
        <v>0.5</v>
      </c>
      <c r="K275" s="25"/>
      <c r="L275" s="97">
        <f t="shared" si="10"/>
        <v>0</v>
      </c>
    </row>
    <row r="276" spans="1:12" s="15" customFormat="1" ht="14.4" thickBot="1" x14ac:dyDescent="0.35">
      <c r="A276" s="108">
        <v>285</v>
      </c>
      <c r="B276" s="29"/>
      <c r="C276" s="42"/>
      <c r="D276" s="37"/>
      <c r="E276" s="37"/>
      <c r="F276" s="23"/>
      <c r="G276" s="44" t="s">
        <v>336</v>
      </c>
      <c r="H276" s="40" t="s">
        <v>13</v>
      </c>
      <c r="I276" s="37">
        <f>2.5*I274</f>
        <v>2.5</v>
      </c>
      <c r="J276" s="41">
        <f>D275*I276</f>
        <v>2.5</v>
      </c>
      <c r="K276" s="25"/>
      <c r="L276" s="97">
        <f t="shared" si="10"/>
        <v>0</v>
      </c>
    </row>
    <row r="277" spans="1:12" s="15" customFormat="1" x14ac:dyDescent="0.3">
      <c r="A277" s="136">
        <v>286</v>
      </c>
      <c r="B277" s="29"/>
      <c r="C277" s="42"/>
      <c r="D277" s="37"/>
      <c r="E277" s="37"/>
      <c r="F277" s="23"/>
      <c r="G277" s="44" t="s">
        <v>334</v>
      </c>
      <c r="H277" s="40" t="s">
        <v>16</v>
      </c>
      <c r="I277" s="37">
        <f>1*I274</f>
        <v>1</v>
      </c>
      <c r="J277" s="41">
        <f>D275*I277</f>
        <v>1</v>
      </c>
      <c r="K277" s="25"/>
      <c r="L277" s="97">
        <f t="shared" si="10"/>
        <v>0</v>
      </c>
    </row>
    <row r="278" spans="1:12" s="15" customFormat="1" x14ac:dyDescent="0.3">
      <c r="A278" s="108">
        <v>287</v>
      </c>
      <c r="B278" s="29"/>
      <c r="C278" s="42"/>
      <c r="D278" s="37"/>
      <c r="E278" s="37"/>
      <c r="F278" s="23"/>
      <c r="G278" s="44" t="s">
        <v>337</v>
      </c>
      <c r="H278" s="40" t="s">
        <v>16</v>
      </c>
      <c r="I278" s="37">
        <f>1*I274</f>
        <v>1</v>
      </c>
      <c r="J278" s="41">
        <f>D275*I278</f>
        <v>1</v>
      </c>
      <c r="K278" s="25"/>
      <c r="L278" s="97">
        <f t="shared" si="10"/>
        <v>0</v>
      </c>
    </row>
    <row r="279" spans="1:12" s="15" customFormat="1" ht="14.4" thickBot="1" x14ac:dyDescent="0.35">
      <c r="A279" s="108">
        <v>288</v>
      </c>
      <c r="B279" s="29" t="s">
        <v>178</v>
      </c>
      <c r="C279" s="42" t="s">
        <v>16</v>
      </c>
      <c r="D279" s="37">
        <v>1</v>
      </c>
      <c r="E279" s="37"/>
      <c r="F279" s="41">
        <f>D279*E279</f>
        <v>0</v>
      </c>
      <c r="G279" s="44" t="s">
        <v>99</v>
      </c>
      <c r="H279" s="40" t="s">
        <v>16</v>
      </c>
      <c r="I279" s="37">
        <f>0.7*I278</f>
        <v>0.7</v>
      </c>
      <c r="J279" s="41">
        <f>D279*I279</f>
        <v>0.7</v>
      </c>
      <c r="K279" s="25"/>
      <c r="L279" s="97">
        <f t="shared" si="10"/>
        <v>0</v>
      </c>
    </row>
    <row r="280" spans="1:12" s="15" customFormat="1" x14ac:dyDescent="0.3">
      <c r="A280" s="136">
        <v>289</v>
      </c>
      <c r="B280" s="29"/>
      <c r="C280" s="42"/>
      <c r="D280" s="37"/>
      <c r="E280" s="37"/>
      <c r="F280" s="41"/>
      <c r="G280" s="44" t="s">
        <v>338</v>
      </c>
      <c r="H280" s="40" t="s">
        <v>13</v>
      </c>
      <c r="I280" s="37">
        <f>2*I278</f>
        <v>2</v>
      </c>
      <c r="J280" s="41">
        <f>D279*I280</f>
        <v>2</v>
      </c>
      <c r="K280" s="25"/>
      <c r="L280" s="97">
        <f t="shared" si="10"/>
        <v>0</v>
      </c>
    </row>
    <row r="281" spans="1:12" s="15" customFormat="1" x14ac:dyDescent="0.3">
      <c r="A281" s="108">
        <v>290</v>
      </c>
      <c r="B281" s="29"/>
      <c r="C281" s="42"/>
      <c r="D281" s="37"/>
      <c r="E281" s="37"/>
      <c r="F281" s="41"/>
      <c r="G281" s="44" t="s">
        <v>339</v>
      </c>
      <c r="H281" s="40" t="s">
        <v>16</v>
      </c>
      <c r="I281" s="37">
        <f>2*I278</f>
        <v>2</v>
      </c>
      <c r="J281" s="41">
        <f>D279*I281</f>
        <v>2</v>
      </c>
      <c r="K281" s="25"/>
      <c r="L281" s="97">
        <f t="shared" si="10"/>
        <v>0</v>
      </c>
    </row>
    <row r="282" spans="1:12" s="15" customFormat="1" ht="14.4" thickBot="1" x14ac:dyDescent="0.35">
      <c r="A282" s="108">
        <v>291</v>
      </c>
      <c r="B282" s="29" t="s">
        <v>340</v>
      </c>
      <c r="C282" s="42" t="s">
        <v>16</v>
      </c>
      <c r="D282" s="37">
        <v>1</v>
      </c>
      <c r="E282" s="37"/>
      <c r="F282" s="41">
        <f>D282*E282</f>
        <v>0</v>
      </c>
      <c r="G282" s="44" t="s">
        <v>99</v>
      </c>
      <c r="H282" s="40" t="s">
        <v>16</v>
      </c>
      <c r="I282" s="37">
        <v>1</v>
      </c>
      <c r="J282" s="41">
        <f>D282*I282</f>
        <v>1</v>
      </c>
      <c r="K282" s="25"/>
      <c r="L282" s="97">
        <f t="shared" si="10"/>
        <v>0</v>
      </c>
    </row>
    <row r="283" spans="1:12" s="15" customFormat="1" x14ac:dyDescent="0.3">
      <c r="A283" s="136">
        <v>292</v>
      </c>
      <c r="B283" s="29"/>
      <c r="C283" s="42"/>
      <c r="D283" s="37"/>
      <c r="E283" s="37"/>
      <c r="F283" s="41"/>
      <c r="G283" s="44" t="s">
        <v>96</v>
      </c>
      <c r="H283" s="40" t="s">
        <v>16</v>
      </c>
      <c r="I283" s="37">
        <v>2</v>
      </c>
      <c r="J283" s="41">
        <f>D282*I283</f>
        <v>2</v>
      </c>
      <c r="K283" s="25"/>
      <c r="L283" s="97">
        <f t="shared" si="10"/>
        <v>0</v>
      </c>
    </row>
    <row r="284" spans="1:12" s="15" customFormat="1" x14ac:dyDescent="0.3">
      <c r="A284" s="108">
        <v>293</v>
      </c>
      <c r="B284" s="29"/>
      <c r="C284" s="42"/>
      <c r="D284" s="37"/>
      <c r="E284" s="37"/>
      <c r="F284" s="41"/>
      <c r="G284" s="44" t="s">
        <v>339</v>
      </c>
      <c r="H284" s="40" t="s">
        <v>16</v>
      </c>
      <c r="I284" s="37">
        <v>2</v>
      </c>
      <c r="J284" s="41">
        <f>D282*I284</f>
        <v>2</v>
      </c>
      <c r="K284" s="25"/>
      <c r="L284" s="97">
        <f t="shared" si="10"/>
        <v>0</v>
      </c>
    </row>
    <row r="285" spans="1:12" s="15" customFormat="1" ht="14.4" thickBot="1" x14ac:dyDescent="0.35">
      <c r="A285" s="108">
        <v>294</v>
      </c>
      <c r="B285" s="29"/>
      <c r="C285" s="42"/>
      <c r="D285" s="37"/>
      <c r="E285" s="37"/>
      <c r="F285" s="41"/>
      <c r="G285" s="44" t="s">
        <v>341</v>
      </c>
      <c r="H285" s="40" t="s">
        <v>16</v>
      </c>
      <c r="I285" s="37">
        <v>1</v>
      </c>
      <c r="J285" s="41">
        <f>D282*I285</f>
        <v>1</v>
      </c>
      <c r="K285" s="25"/>
      <c r="L285" s="97">
        <f t="shared" si="10"/>
        <v>0</v>
      </c>
    </row>
    <row r="286" spans="1:12" s="15" customFormat="1" x14ac:dyDescent="0.3">
      <c r="A286" s="136">
        <v>295</v>
      </c>
      <c r="B286" s="29"/>
      <c r="C286" s="42"/>
      <c r="D286" s="37"/>
      <c r="E286" s="37"/>
      <c r="F286" s="41"/>
      <c r="G286" s="44" t="s">
        <v>342</v>
      </c>
      <c r="H286" s="40" t="s">
        <v>16</v>
      </c>
      <c r="I286" s="37">
        <v>1</v>
      </c>
      <c r="J286" s="41">
        <f>D282*I286</f>
        <v>1</v>
      </c>
      <c r="K286" s="25"/>
      <c r="L286" s="97">
        <f t="shared" si="10"/>
        <v>0</v>
      </c>
    </row>
    <row r="287" spans="1:12" s="15" customFormat="1" x14ac:dyDescent="0.3">
      <c r="A287" s="108">
        <v>296</v>
      </c>
      <c r="B287" s="29" t="s">
        <v>179</v>
      </c>
      <c r="C287" s="42" t="s">
        <v>16</v>
      </c>
      <c r="D287" s="37">
        <v>2</v>
      </c>
      <c r="E287" s="37"/>
      <c r="F287" s="41">
        <f>D287*E287</f>
        <v>0</v>
      </c>
      <c r="G287" s="44" t="s">
        <v>343</v>
      </c>
      <c r="H287" s="40" t="s">
        <v>16</v>
      </c>
      <c r="I287" s="37">
        <v>1</v>
      </c>
      <c r="J287" s="41">
        <f>D287*I287</f>
        <v>2</v>
      </c>
      <c r="K287" s="25"/>
      <c r="L287" s="97">
        <f t="shared" si="10"/>
        <v>0</v>
      </c>
    </row>
    <row r="288" spans="1:12" s="15" customFormat="1" ht="14.4" thickBot="1" x14ac:dyDescent="0.35">
      <c r="A288" s="108">
        <v>297</v>
      </c>
      <c r="B288" s="29"/>
      <c r="C288" s="42"/>
      <c r="D288" s="37"/>
      <c r="E288" s="37"/>
      <c r="F288" s="41"/>
      <c r="G288" s="44" t="s">
        <v>353</v>
      </c>
      <c r="H288" s="40" t="s">
        <v>16</v>
      </c>
      <c r="I288" s="37">
        <v>0.5</v>
      </c>
      <c r="J288" s="41">
        <f>D287*I288</f>
        <v>1</v>
      </c>
      <c r="K288" s="25"/>
      <c r="L288" s="97">
        <f t="shared" si="10"/>
        <v>0</v>
      </c>
    </row>
    <row r="289" spans="1:12" s="15" customFormat="1" x14ac:dyDescent="0.3">
      <c r="A289" s="136">
        <v>298</v>
      </c>
      <c r="B289" s="29"/>
      <c r="C289" s="42"/>
      <c r="D289" s="37"/>
      <c r="E289" s="37"/>
      <c r="F289" s="41"/>
      <c r="G289" s="44" t="s">
        <v>354</v>
      </c>
      <c r="H289" s="40" t="s">
        <v>16</v>
      </c>
      <c r="I289" s="37">
        <v>1</v>
      </c>
      <c r="J289" s="41">
        <f>D287*I289</f>
        <v>2</v>
      </c>
      <c r="K289" s="25"/>
      <c r="L289" s="97">
        <f t="shared" si="10"/>
        <v>0</v>
      </c>
    </row>
    <row r="290" spans="1:12" s="15" customFormat="1" x14ac:dyDescent="0.3">
      <c r="A290" s="108">
        <v>299</v>
      </c>
      <c r="B290" s="29" t="s">
        <v>180</v>
      </c>
      <c r="C290" s="42" t="s">
        <v>16</v>
      </c>
      <c r="D290" s="37">
        <v>2</v>
      </c>
      <c r="E290" s="37"/>
      <c r="F290" s="41">
        <f>D290*E290</f>
        <v>0</v>
      </c>
      <c r="G290" s="44" t="s">
        <v>355</v>
      </c>
      <c r="H290" s="40" t="s">
        <v>16</v>
      </c>
      <c r="I290" s="37">
        <v>2</v>
      </c>
      <c r="J290" s="41">
        <f>D290*I290</f>
        <v>4</v>
      </c>
      <c r="K290" s="25"/>
      <c r="L290" s="97">
        <f t="shared" si="10"/>
        <v>0</v>
      </c>
    </row>
    <row r="291" spans="1:12" s="15" customFormat="1" ht="14.4" thickBot="1" x14ac:dyDescent="0.35">
      <c r="A291" s="108">
        <v>300</v>
      </c>
      <c r="B291" s="29" t="s">
        <v>181</v>
      </c>
      <c r="C291" s="42" t="s">
        <v>16</v>
      </c>
      <c r="D291" s="37">
        <v>2</v>
      </c>
      <c r="E291" s="37"/>
      <c r="F291" s="41">
        <f>D291*E291</f>
        <v>0</v>
      </c>
      <c r="G291" s="19"/>
      <c r="H291" s="46"/>
      <c r="I291" s="22"/>
      <c r="J291" s="33"/>
      <c r="K291" s="33"/>
      <c r="L291" s="97"/>
    </row>
    <row r="292" spans="1:12" s="15" customFormat="1" x14ac:dyDescent="0.3">
      <c r="A292" s="136">
        <v>301</v>
      </c>
      <c r="B292" s="29" t="s">
        <v>344</v>
      </c>
      <c r="C292" s="42" t="s">
        <v>16</v>
      </c>
      <c r="D292" s="37">
        <v>1</v>
      </c>
      <c r="E292" s="37"/>
      <c r="F292" s="41">
        <f>D292*E292</f>
        <v>0</v>
      </c>
      <c r="G292" s="19"/>
      <c r="H292" s="46"/>
      <c r="I292" s="22"/>
      <c r="J292" s="33"/>
      <c r="K292" s="33"/>
      <c r="L292" s="97"/>
    </row>
    <row r="293" spans="1:12" s="15" customFormat="1" x14ac:dyDescent="0.3">
      <c r="A293" s="108">
        <v>302</v>
      </c>
      <c r="B293" s="29" t="s">
        <v>182</v>
      </c>
      <c r="C293" s="42" t="s">
        <v>16</v>
      </c>
      <c r="D293" s="37">
        <v>4</v>
      </c>
      <c r="E293" s="37"/>
      <c r="F293" s="41">
        <f>D293*E293</f>
        <v>0</v>
      </c>
      <c r="G293" s="44" t="s">
        <v>356</v>
      </c>
      <c r="H293" s="40" t="s">
        <v>11</v>
      </c>
      <c r="I293" s="37">
        <v>1</v>
      </c>
      <c r="J293" s="41">
        <f>D293*I293</f>
        <v>4</v>
      </c>
      <c r="K293" s="25"/>
      <c r="L293" s="97">
        <f t="shared" ref="L293:L301" si="11">K293*J293</f>
        <v>0</v>
      </c>
    </row>
    <row r="294" spans="1:12" s="15" customFormat="1" ht="14.4" thickBot="1" x14ac:dyDescent="0.35">
      <c r="A294" s="108">
        <v>303</v>
      </c>
      <c r="B294" s="29"/>
      <c r="C294" s="42"/>
      <c r="D294" s="37"/>
      <c r="E294" s="37"/>
      <c r="F294" s="41"/>
      <c r="G294" s="44" t="s">
        <v>357</v>
      </c>
      <c r="H294" s="40" t="s">
        <v>16</v>
      </c>
      <c r="I294" s="37">
        <v>3</v>
      </c>
      <c r="J294" s="41">
        <f>D293*I294</f>
        <v>12</v>
      </c>
      <c r="K294" s="25"/>
      <c r="L294" s="97">
        <f t="shared" si="11"/>
        <v>0</v>
      </c>
    </row>
    <row r="295" spans="1:12" s="15" customFormat="1" x14ac:dyDescent="0.3">
      <c r="A295" s="136">
        <v>304</v>
      </c>
      <c r="B295" s="29"/>
      <c r="C295" s="42"/>
      <c r="D295" s="37"/>
      <c r="E295" s="37"/>
      <c r="F295" s="41"/>
      <c r="G295" s="44" t="s">
        <v>358</v>
      </c>
      <c r="H295" s="40" t="s">
        <v>16</v>
      </c>
      <c r="I295" s="37">
        <v>3</v>
      </c>
      <c r="J295" s="41">
        <f>D293*I295</f>
        <v>12</v>
      </c>
      <c r="K295" s="25"/>
      <c r="L295" s="97">
        <f t="shared" si="11"/>
        <v>0</v>
      </c>
    </row>
    <row r="296" spans="1:12" s="15" customFormat="1" x14ac:dyDescent="0.3">
      <c r="A296" s="108">
        <v>305</v>
      </c>
      <c r="B296" s="29"/>
      <c r="C296" s="42"/>
      <c r="D296" s="37"/>
      <c r="E296" s="37"/>
      <c r="F296" s="41"/>
      <c r="G296" s="44" t="s">
        <v>359</v>
      </c>
      <c r="H296" s="40" t="s">
        <v>16</v>
      </c>
      <c r="I296" s="37">
        <v>3</v>
      </c>
      <c r="J296" s="41">
        <f>D293*I296</f>
        <v>12</v>
      </c>
      <c r="K296" s="25"/>
      <c r="L296" s="97">
        <f t="shared" si="11"/>
        <v>0</v>
      </c>
    </row>
    <row r="297" spans="1:12" s="15" customFormat="1" ht="14.4" thickBot="1" x14ac:dyDescent="0.35">
      <c r="A297" s="108">
        <v>306</v>
      </c>
      <c r="B297" s="29" t="s">
        <v>245</v>
      </c>
      <c r="C297" s="42" t="s">
        <v>16</v>
      </c>
      <c r="D297" s="37">
        <v>1</v>
      </c>
      <c r="E297" s="37"/>
      <c r="F297" s="23">
        <f>D297*E297</f>
        <v>0</v>
      </c>
      <c r="G297" s="44" t="s">
        <v>356</v>
      </c>
      <c r="H297" s="40" t="s">
        <v>11</v>
      </c>
      <c r="I297" s="37">
        <v>1</v>
      </c>
      <c r="J297" s="41">
        <f>D297*I297</f>
        <v>1</v>
      </c>
      <c r="K297" s="25"/>
      <c r="L297" s="97">
        <f t="shared" si="11"/>
        <v>0</v>
      </c>
    </row>
    <row r="298" spans="1:12" s="15" customFormat="1" x14ac:dyDescent="0.3">
      <c r="A298" s="136">
        <v>307</v>
      </c>
      <c r="B298" s="29"/>
      <c r="C298" s="42"/>
      <c r="D298" s="37"/>
      <c r="E298" s="37"/>
      <c r="F298" s="23"/>
      <c r="G298" s="44" t="s">
        <v>357</v>
      </c>
      <c r="H298" s="40" t="s">
        <v>16</v>
      </c>
      <c r="I298" s="37">
        <v>3</v>
      </c>
      <c r="J298" s="41">
        <f>D297*I298</f>
        <v>3</v>
      </c>
      <c r="K298" s="25"/>
      <c r="L298" s="97">
        <f t="shared" si="11"/>
        <v>0</v>
      </c>
    </row>
    <row r="299" spans="1:12" s="15" customFormat="1" x14ac:dyDescent="0.3">
      <c r="A299" s="108">
        <v>308</v>
      </c>
      <c r="B299" s="29"/>
      <c r="C299" s="42"/>
      <c r="D299" s="37"/>
      <c r="E299" s="37"/>
      <c r="F299" s="23"/>
      <c r="G299" s="44" t="s">
        <v>360</v>
      </c>
      <c r="H299" s="40" t="s">
        <v>16</v>
      </c>
      <c r="I299" s="37">
        <v>1</v>
      </c>
      <c r="J299" s="41">
        <f>D297*I299</f>
        <v>1</v>
      </c>
      <c r="K299" s="25"/>
      <c r="L299" s="97">
        <f t="shared" si="11"/>
        <v>0</v>
      </c>
    </row>
    <row r="300" spans="1:12" s="15" customFormat="1" ht="14.4" thickBot="1" x14ac:dyDescent="0.35">
      <c r="A300" s="108">
        <v>309</v>
      </c>
      <c r="B300" s="29"/>
      <c r="C300" s="42"/>
      <c r="D300" s="37"/>
      <c r="E300" s="37"/>
      <c r="F300" s="23"/>
      <c r="G300" s="44" t="s">
        <v>358</v>
      </c>
      <c r="H300" s="40" t="s">
        <v>16</v>
      </c>
      <c r="I300" s="37">
        <v>3</v>
      </c>
      <c r="J300" s="41">
        <f>D297*I300</f>
        <v>3</v>
      </c>
      <c r="K300" s="25"/>
      <c r="L300" s="97">
        <f t="shared" si="11"/>
        <v>0</v>
      </c>
    </row>
    <row r="301" spans="1:12" s="15" customFormat="1" x14ac:dyDescent="0.3">
      <c r="A301" s="136">
        <v>310</v>
      </c>
      <c r="B301" s="29"/>
      <c r="C301" s="42"/>
      <c r="D301" s="37"/>
      <c r="E301" s="37"/>
      <c r="F301" s="23"/>
      <c r="G301" s="44" t="s">
        <v>359</v>
      </c>
      <c r="H301" s="40" t="s">
        <v>16</v>
      </c>
      <c r="I301" s="37">
        <v>3</v>
      </c>
      <c r="J301" s="41">
        <f>D297*I301</f>
        <v>3</v>
      </c>
      <c r="K301" s="25"/>
      <c r="L301" s="97">
        <f t="shared" si="11"/>
        <v>0</v>
      </c>
    </row>
    <row r="302" spans="1:12" s="15" customFormat="1" x14ac:dyDescent="0.3">
      <c r="A302" s="108">
        <v>311</v>
      </c>
      <c r="B302" s="29" t="s">
        <v>184</v>
      </c>
      <c r="C302" s="42" t="s">
        <v>16</v>
      </c>
      <c r="D302" s="37">
        <v>2</v>
      </c>
      <c r="E302" s="37"/>
      <c r="F302" s="41">
        <f>D302*E302</f>
        <v>0</v>
      </c>
      <c r="G302" s="39"/>
      <c r="H302" s="42"/>
      <c r="I302" s="37"/>
      <c r="J302" s="41"/>
      <c r="K302" s="25"/>
      <c r="L302" s="97"/>
    </row>
    <row r="303" spans="1:12" s="15" customFormat="1" ht="14.4" thickBot="1" x14ac:dyDescent="0.35">
      <c r="A303" s="108">
        <v>312</v>
      </c>
      <c r="B303" s="29" t="s">
        <v>246</v>
      </c>
      <c r="C303" s="42" t="s">
        <v>16</v>
      </c>
      <c r="D303" s="37">
        <v>2</v>
      </c>
      <c r="E303" s="37"/>
      <c r="F303" s="41">
        <f>D303*E303</f>
        <v>0</v>
      </c>
      <c r="G303" s="44" t="s">
        <v>361</v>
      </c>
      <c r="H303" s="40" t="s">
        <v>16</v>
      </c>
      <c r="I303" s="37">
        <v>1</v>
      </c>
      <c r="J303" s="41">
        <f>D303*I303</f>
        <v>2</v>
      </c>
      <c r="K303" s="25"/>
      <c r="L303" s="97">
        <f t="shared" ref="L303:L326" si="12">K303*J303</f>
        <v>0</v>
      </c>
    </row>
    <row r="304" spans="1:12" s="15" customFormat="1" x14ac:dyDescent="0.3">
      <c r="A304" s="136">
        <v>313</v>
      </c>
      <c r="B304" s="29"/>
      <c r="C304" s="42"/>
      <c r="D304" s="37"/>
      <c r="E304" s="37"/>
      <c r="F304" s="41"/>
      <c r="G304" s="44" t="s">
        <v>99</v>
      </c>
      <c r="H304" s="40" t="s">
        <v>16</v>
      </c>
      <c r="I304" s="37">
        <v>0.5</v>
      </c>
      <c r="J304" s="41">
        <f>D303*I304</f>
        <v>1</v>
      </c>
      <c r="K304" s="25"/>
      <c r="L304" s="97">
        <f t="shared" si="12"/>
        <v>0</v>
      </c>
    </row>
    <row r="305" spans="1:12" s="15" customFormat="1" x14ac:dyDescent="0.3">
      <c r="A305" s="108">
        <v>314</v>
      </c>
      <c r="B305" s="29"/>
      <c r="C305" s="42"/>
      <c r="D305" s="37"/>
      <c r="E305" s="37"/>
      <c r="F305" s="41"/>
      <c r="G305" s="44" t="s">
        <v>362</v>
      </c>
      <c r="H305" s="40" t="s">
        <v>16</v>
      </c>
      <c r="I305" s="37">
        <v>4</v>
      </c>
      <c r="J305" s="41">
        <f>D303*I305</f>
        <v>8</v>
      </c>
      <c r="K305" s="25"/>
      <c r="L305" s="97">
        <f t="shared" si="12"/>
        <v>0</v>
      </c>
    </row>
    <row r="306" spans="1:12" s="15" customFormat="1" ht="14.4" thickBot="1" x14ac:dyDescent="0.35">
      <c r="A306" s="108">
        <v>315</v>
      </c>
      <c r="B306" s="29"/>
      <c r="C306" s="42"/>
      <c r="D306" s="37"/>
      <c r="E306" s="37"/>
      <c r="F306" s="41"/>
      <c r="G306" s="44" t="s">
        <v>363</v>
      </c>
      <c r="H306" s="40" t="s">
        <v>16</v>
      </c>
      <c r="I306" s="37">
        <v>2</v>
      </c>
      <c r="J306" s="41">
        <f>D303*I306</f>
        <v>4</v>
      </c>
      <c r="K306" s="25"/>
      <c r="L306" s="97">
        <f t="shared" si="12"/>
        <v>0</v>
      </c>
    </row>
    <row r="307" spans="1:12" s="15" customFormat="1" x14ac:dyDescent="0.3">
      <c r="A307" s="136">
        <v>316</v>
      </c>
      <c r="B307" s="29" t="s">
        <v>185</v>
      </c>
      <c r="C307" s="42" t="s">
        <v>16</v>
      </c>
      <c r="D307" s="37">
        <v>4</v>
      </c>
      <c r="E307" s="37"/>
      <c r="F307" s="41">
        <f>D307*E307</f>
        <v>0</v>
      </c>
      <c r="G307" s="44" t="s">
        <v>364</v>
      </c>
      <c r="H307" s="40" t="s">
        <v>16</v>
      </c>
      <c r="I307" s="37">
        <v>1</v>
      </c>
      <c r="J307" s="41">
        <v>4</v>
      </c>
      <c r="K307" s="25"/>
      <c r="L307" s="97">
        <f t="shared" si="12"/>
        <v>0</v>
      </c>
    </row>
    <row r="308" spans="1:12" s="15" customFormat="1" x14ac:dyDescent="0.3">
      <c r="A308" s="108">
        <v>317</v>
      </c>
      <c r="B308" s="29" t="s">
        <v>345</v>
      </c>
      <c r="C308" s="42" t="s">
        <v>16</v>
      </c>
      <c r="D308" s="37">
        <v>4</v>
      </c>
      <c r="E308" s="37"/>
      <c r="F308" s="41">
        <f>D308*E308</f>
        <v>0</v>
      </c>
      <c r="G308" s="44" t="s">
        <v>365</v>
      </c>
      <c r="H308" s="40" t="s">
        <v>16</v>
      </c>
      <c r="I308" s="37">
        <v>1</v>
      </c>
      <c r="J308" s="41">
        <v>4</v>
      </c>
      <c r="K308" s="25"/>
      <c r="L308" s="97">
        <f t="shared" si="12"/>
        <v>0</v>
      </c>
    </row>
    <row r="309" spans="1:12" s="15" customFormat="1" ht="14.4" thickBot="1" x14ac:dyDescent="0.35">
      <c r="A309" s="108">
        <v>318</v>
      </c>
      <c r="B309" s="29" t="s">
        <v>186</v>
      </c>
      <c r="C309" s="42" t="s">
        <v>16</v>
      </c>
      <c r="D309" s="37">
        <v>24</v>
      </c>
      <c r="E309" s="37"/>
      <c r="F309" s="41">
        <f>D309*E309</f>
        <v>0</v>
      </c>
      <c r="G309" s="44" t="s">
        <v>366</v>
      </c>
      <c r="H309" s="40" t="s">
        <v>16</v>
      </c>
      <c r="I309" s="37">
        <v>1</v>
      </c>
      <c r="J309" s="41">
        <f>D309*I309</f>
        <v>24</v>
      </c>
      <c r="K309" s="25"/>
      <c r="L309" s="97">
        <f t="shared" si="12"/>
        <v>0</v>
      </c>
    </row>
    <row r="310" spans="1:12" s="15" customFormat="1" x14ac:dyDescent="0.3">
      <c r="A310" s="136">
        <v>319</v>
      </c>
      <c r="B310" s="29"/>
      <c r="C310" s="42"/>
      <c r="D310" s="37"/>
      <c r="E310" s="37"/>
      <c r="F310" s="41"/>
      <c r="G310" s="44" t="s">
        <v>367</v>
      </c>
      <c r="H310" s="40" t="s">
        <v>16</v>
      </c>
      <c r="I310" s="37">
        <v>1</v>
      </c>
      <c r="J310" s="41">
        <f>D309*I310</f>
        <v>24</v>
      </c>
      <c r="K310" s="25"/>
      <c r="L310" s="97">
        <f t="shared" si="12"/>
        <v>0</v>
      </c>
    </row>
    <row r="311" spans="1:12" s="15" customFormat="1" x14ac:dyDescent="0.3">
      <c r="A311" s="108">
        <v>320</v>
      </c>
      <c r="B311" s="29"/>
      <c r="C311" s="42"/>
      <c r="D311" s="37"/>
      <c r="E311" s="37"/>
      <c r="F311" s="41"/>
      <c r="G311" s="44" t="s">
        <v>368</v>
      </c>
      <c r="H311" s="40" t="s">
        <v>16</v>
      </c>
      <c r="I311" s="37">
        <v>1</v>
      </c>
      <c r="J311" s="41">
        <f>D309*I311</f>
        <v>24</v>
      </c>
      <c r="K311" s="25"/>
      <c r="L311" s="97">
        <f t="shared" si="12"/>
        <v>0</v>
      </c>
    </row>
    <row r="312" spans="1:12" s="15" customFormat="1" ht="14.4" thickBot="1" x14ac:dyDescent="0.35">
      <c r="A312" s="108">
        <v>321</v>
      </c>
      <c r="B312" s="29"/>
      <c r="C312" s="42"/>
      <c r="D312" s="37"/>
      <c r="E312" s="37"/>
      <c r="F312" s="41"/>
      <c r="G312" s="44" t="s">
        <v>369</v>
      </c>
      <c r="H312" s="40" t="s">
        <v>13</v>
      </c>
      <c r="I312" s="37">
        <v>1</v>
      </c>
      <c r="J312" s="41">
        <f>D309*I312</f>
        <v>24</v>
      </c>
      <c r="K312" s="25"/>
      <c r="L312" s="97">
        <f t="shared" si="12"/>
        <v>0</v>
      </c>
    </row>
    <row r="313" spans="1:12" s="15" customFormat="1" x14ac:dyDescent="0.3">
      <c r="A313" s="136">
        <v>322</v>
      </c>
      <c r="B313" s="29" t="s">
        <v>215</v>
      </c>
      <c r="C313" s="42" t="s">
        <v>16</v>
      </c>
      <c r="D313" s="37">
        <v>16</v>
      </c>
      <c r="E313" s="37"/>
      <c r="F313" s="41">
        <f>D313*E313</f>
        <v>0</v>
      </c>
      <c r="G313" s="44" t="s">
        <v>370</v>
      </c>
      <c r="H313" s="40" t="s">
        <v>16</v>
      </c>
      <c r="I313" s="37">
        <v>1</v>
      </c>
      <c r="J313" s="41">
        <v>16</v>
      </c>
      <c r="K313" s="25"/>
      <c r="L313" s="97">
        <f t="shared" si="12"/>
        <v>0</v>
      </c>
    </row>
    <row r="314" spans="1:12" s="15" customFormat="1" x14ac:dyDescent="0.3">
      <c r="A314" s="108">
        <v>323</v>
      </c>
      <c r="B314" s="29" t="s">
        <v>187</v>
      </c>
      <c r="C314" s="42" t="s">
        <v>16</v>
      </c>
      <c r="D314" s="37">
        <v>8</v>
      </c>
      <c r="E314" s="37"/>
      <c r="F314" s="41">
        <f>D314*E314</f>
        <v>0</v>
      </c>
      <c r="G314" s="44" t="s">
        <v>371</v>
      </c>
      <c r="H314" s="40" t="s">
        <v>16</v>
      </c>
      <c r="I314" s="37">
        <v>1</v>
      </c>
      <c r="J314" s="41">
        <v>8</v>
      </c>
      <c r="K314" s="25"/>
      <c r="L314" s="97">
        <f t="shared" si="12"/>
        <v>0</v>
      </c>
    </row>
    <row r="315" spans="1:12" s="15" customFormat="1" ht="14.4" thickBot="1" x14ac:dyDescent="0.35">
      <c r="A315" s="108">
        <v>324</v>
      </c>
      <c r="B315" s="29" t="s">
        <v>346</v>
      </c>
      <c r="C315" s="42" t="s">
        <v>16</v>
      </c>
      <c r="D315" s="37">
        <v>2</v>
      </c>
      <c r="E315" s="37"/>
      <c r="F315" s="41">
        <f>D315*E315</f>
        <v>0</v>
      </c>
      <c r="G315" s="44" t="s">
        <v>372</v>
      </c>
      <c r="H315" s="40" t="s">
        <v>16</v>
      </c>
      <c r="I315" s="37">
        <v>1</v>
      </c>
      <c r="J315" s="41">
        <v>2</v>
      </c>
      <c r="K315" s="25"/>
      <c r="L315" s="97">
        <f t="shared" si="12"/>
        <v>0</v>
      </c>
    </row>
    <row r="316" spans="1:12" s="15" customFormat="1" x14ac:dyDescent="0.3">
      <c r="A316" s="136">
        <v>325</v>
      </c>
      <c r="B316" s="29" t="s">
        <v>347</v>
      </c>
      <c r="C316" s="42" t="s">
        <v>16</v>
      </c>
      <c r="D316" s="37">
        <v>2</v>
      </c>
      <c r="E316" s="37"/>
      <c r="F316" s="41">
        <f>D316*E316</f>
        <v>0</v>
      </c>
      <c r="G316" s="44" t="s">
        <v>373</v>
      </c>
      <c r="H316" s="40" t="s">
        <v>16</v>
      </c>
      <c r="I316" s="37">
        <v>1</v>
      </c>
      <c r="J316" s="41">
        <f>D316*I316</f>
        <v>2</v>
      </c>
      <c r="K316" s="25"/>
      <c r="L316" s="97">
        <f t="shared" si="12"/>
        <v>0</v>
      </c>
    </row>
    <row r="317" spans="1:12" s="15" customFormat="1" x14ac:dyDescent="0.3">
      <c r="A317" s="108">
        <v>326</v>
      </c>
      <c r="B317" s="29"/>
      <c r="C317" s="42"/>
      <c r="D317" s="37"/>
      <c r="E317" s="37"/>
      <c r="F317" s="41"/>
      <c r="G317" s="44" t="s">
        <v>374</v>
      </c>
      <c r="H317" s="40" t="s">
        <v>16</v>
      </c>
      <c r="I317" s="37">
        <v>1</v>
      </c>
      <c r="J317" s="41">
        <f>D316*I317</f>
        <v>2</v>
      </c>
      <c r="K317" s="25"/>
      <c r="L317" s="97">
        <f t="shared" si="12"/>
        <v>0</v>
      </c>
    </row>
    <row r="318" spans="1:12" s="15" customFormat="1" ht="14.4" thickBot="1" x14ac:dyDescent="0.35">
      <c r="A318" s="108">
        <v>327</v>
      </c>
      <c r="B318" s="29"/>
      <c r="C318" s="42"/>
      <c r="D318" s="37"/>
      <c r="E318" s="37"/>
      <c r="F318" s="41"/>
      <c r="G318" s="44" t="s">
        <v>375</v>
      </c>
      <c r="H318" s="40" t="s">
        <v>16</v>
      </c>
      <c r="I318" s="37">
        <v>1</v>
      </c>
      <c r="J318" s="41">
        <f>D316*I318</f>
        <v>2</v>
      </c>
      <c r="K318" s="25"/>
      <c r="L318" s="97">
        <f t="shared" si="12"/>
        <v>0</v>
      </c>
    </row>
    <row r="319" spans="1:12" s="15" customFormat="1" x14ac:dyDescent="0.3">
      <c r="A319" s="136">
        <v>328</v>
      </c>
      <c r="B319" s="29" t="s">
        <v>188</v>
      </c>
      <c r="C319" s="42" t="s">
        <v>16</v>
      </c>
      <c r="D319" s="37">
        <v>1</v>
      </c>
      <c r="E319" s="37"/>
      <c r="F319" s="41">
        <f>D319*E319</f>
        <v>0</v>
      </c>
      <c r="G319" s="44" t="s">
        <v>376</v>
      </c>
      <c r="H319" s="40" t="s">
        <v>16</v>
      </c>
      <c r="I319" s="37">
        <f>1*I318</f>
        <v>1</v>
      </c>
      <c r="J319" s="41">
        <v>1</v>
      </c>
      <c r="K319" s="25"/>
      <c r="L319" s="97">
        <f t="shared" si="12"/>
        <v>0</v>
      </c>
    </row>
    <row r="320" spans="1:12" s="15" customFormat="1" x14ac:dyDescent="0.3">
      <c r="A320" s="108">
        <v>329</v>
      </c>
      <c r="B320" s="29"/>
      <c r="C320" s="42"/>
      <c r="D320" s="37"/>
      <c r="E320" s="37"/>
      <c r="F320" s="41"/>
      <c r="G320" s="44" t="s">
        <v>358</v>
      </c>
      <c r="H320" s="40" t="s">
        <v>16</v>
      </c>
      <c r="I320" s="37">
        <f>1*I318</f>
        <v>1</v>
      </c>
      <c r="J320" s="41">
        <v>1</v>
      </c>
      <c r="K320" s="25"/>
      <c r="L320" s="97">
        <f t="shared" si="12"/>
        <v>0</v>
      </c>
    </row>
    <row r="321" spans="1:12" s="15" customFormat="1" ht="14.4" thickBot="1" x14ac:dyDescent="0.35">
      <c r="A321" s="108">
        <v>330</v>
      </c>
      <c r="B321" s="29"/>
      <c r="C321" s="42"/>
      <c r="D321" s="37"/>
      <c r="E321" s="37"/>
      <c r="F321" s="41"/>
      <c r="G321" s="44" t="s">
        <v>375</v>
      </c>
      <c r="H321" s="40" t="s">
        <v>16</v>
      </c>
      <c r="I321" s="37">
        <f>1*I318</f>
        <v>1</v>
      </c>
      <c r="J321" s="41">
        <v>1</v>
      </c>
      <c r="K321" s="25"/>
      <c r="L321" s="97">
        <f t="shared" si="12"/>
        <v>0</v>
      </c>
    </row>
    <row r="322" spans="1:12" s="15" customFormat="1" x14ac:dyDescent="0.3">
      <c r="A322" s="136">
        <v>331</v>
      </c>
      <c r="B322" s="29" t="s">
        <v>222</v>
      </c>
      <c r="C322" s="42" t="s">
        <v>16</v>
      </c>
      <c r="D322" s="37">
        <v>1</v>
      </c>
      <c r="E322" s="37"/>
      <c r="F322" s="41">
        <f>D322*E322</f>
        <v>0</v>
      </c>
      <c r="G322" s="44" t="s">
        <v>355</v>
      </c>
      <c r="H322" s="40" t="s">
        <v>16</v>
      </c>
      <c r="I322" s="37">
        <v>2</v>
      </c>
      <c r="J322" s="41">
        <v>2</v>
      </c>
      <c r="K322" s="25"/>
      <c r="L322" s="97">
        <f t="shared" si="12"/>
        <v>0</v>
      </c>
    </row>
    <row r="323" spans="1:12" s="15" customFormat="1" x14ac:dyDescent="0.3">
      <c r="A323" s="108">
        <v>332</v>
      </c>
      <c r="B323" s="29"/>
      <c r="C323" s="42"/>
      <c r="D323" s="37"/>
      <c r="E323" s="37"/>
      <c r="F323" s="41"/>
      <c r="G323" s="44" t="s">
        <v>377</v>
      </c>
      <c r="H323" s="40" t="s">
        <v>16</v>
      </c>
      <c r="I323" s="37">
        <v>1</v>
      </c>
      <c r="J323" s="41">
        <v>1</v>
      </c>
      <c r="K323" s="25"/>
      <c r="L323" s="97">
        <f t="shared" si="12"/>
        <v>0</v>
      </c>
    </row>
    <row r="324" spans="1:12" s="15" customFormat="1" ht="14.4" thickBot="1" x14ac:dyDescent="0.35">
      <c r="A324" s="108">
        <v>333</v>
      </c>
      <c r="B324" s="29"/>
      <c r="C324" s="42"/>
      <c r="D324" s="37"/>
      <c r="E324" s="37"/>
      <c r="F324" s="41"/>
      <c r="G324" s="44" t="s">
        <v>378</v>
      </c>
      <c r="H324" s="40" t="s">
        <v>16</v>
      </c>
      <c r="I324" s="37">
        <v>1</v>
      </c>
      <c r="J324" s="41">
        <v>1</v>
      </c>
      <c r="K324" s="25"/>
      <c r="L324" s="97">
        <f t="shared" si="12"/>
        <v>0</v>
      </c>
    </row>
    <row r="325" spans="1:12" s="15" customFormat="1" x14ac:dyDescent="0.3">
      <c r="A325" s="136">
        <v>334</v>
      </c>
      <c r="B325" s="29" t="s">
        <v>348</v>
      </c>
      <c r="C325" s="42" t="s">
        <v>16</v>
      </c>
      <c r="D325" s="37">
        <v>1</v>
      </c>
      <c r="E325" s="37"/>
      <c r="F325" s="41">
        <f>D325*E325</f>
        <v>0</v>
      </c>
      <c r="G325" s="44" t="s">
        <v>363</v>
      </c>
      <c r="H325" s="40" t="s">
        <v>16</v>
      </c>
      <c r="I325" s="37">
        <f>6*I324</f>
        <v>6</v>
      </c>
      <c r="J325" s="41">
        <v>6</v>
      </c>
      <c r="K325" s="25"/>
      <c r="L325" s="97">
        <f t="shared" si="12"/>
        <v>0</v>
      </c>
    </row>
    <row r="326" spans="1:12" s="15" customFormat="1" x14ac:dyDescent="0.3">
      <c r="A326" s="108">
        <v>335</v>
      </c>
      <c r="B326" s="29"/>
      <c r="C326" s="42"/>
      <c r="D326" s="37"/>
      <c r="E326" s="37"/>
      <c r="F326" s="41"/>
      <c r="G326" s="44" t="s">
        <v>379</v>
      </c>
      <c r="H326" s="40" t="s">
        <v>98</v>
      </c>
      <c r="I326" s="37">
        <f>2*I324</f>
        <v>2</v>
      </c>
      <c r="J326" s="41">
        <v>2</v>
      </c>
      <c r="K326" s="25"/>
      <c r="L326" s="97">
        <f t="shared" si="12"/>
        <v>0</v>
      </c>
    </row>
    <row r="327" spans="1:12" s="15" customFormat="1" ht="14.4" thickBot="1" x14ac:dyDescent="0.35">
      <c r="A327" s="108">
        <v>336</v>
      </c>
      <c r="B327" s="29" t="s">
        <v>220</v>
      </c>
      <c r="C327" s="42" t="s">
        <v>16</v>
      </c>
      <c r="D327" s="37">
        <v>1</v>
      </c>
      <c r="E327" s="37"/>
      <c r="F327" s="41">
        <f t="shared" ref="F327:F336" si="13">D327*E327</f>
        <v>0</v>
      </c>
      <c r="G327" s="44"/>
      <c r="H327" s="40"/>
      <c r="I327" s="37"/>
      <c r="J327" s="41"/>
      <c r="K327" s="25"/>
      <c r="L327" s="97"/>
    </row>
    <row r="328" spans="1:12" s="15" customFormat="1" x14ac:dyDescent="0.3">
      <c r="A328" s="136">
        <v>337</v>
      </c>
      <c r="B328" s="29" t="s">
        <v>349</v>
      </c>
      <c r="C328" s="42" t="s">
        <v>98</v>
      </c>
      <c r="D328" s="37">
        <v>1</v>
      </c>
      <c r="E328" s="37"/>
      <c r="F328" s="41">
        <f t="shared" si="13"/>
        <v>0</v>
      </c>
      <c r="G328" s="44"/>
      <c r="H328" s="40"/>
      <c r="I328" s="37"/>
      <c r="J328" s="41"/>
      <c r="K328" s="25"/>
      <c r="L328" s="97"/>
    </row>
    <row r="329" spans="1:12" s="15" customFormat="1" x14ac:dyDescent="0.3">
      <c r="A329" s="108">
        <v>338</v>
      </c>
      <c r="B329" s="29" t="s">
        <v>350</v>
      </c>
      <c r="C329" s="42" t="s">
        <v>195</v>
      </c>
      <c r="D329" s="37">
        <v>1</v>
      </c>
      <c r="E329" s="37"/>
      <c r="F329" s="41">
        <f t="shared" si="13"/>
        <v>0</v>
      </c>
      <c r="G329" s="44"/>
      <c r="H329" s="40"/>
      <c r="I329" s="37"/>
      <c r="J329" s="41"/>
      <c r="K329" s="25"/>
      <c r="L329" s="97"/>
    </row>
    <row r="330" spans="1:12" s="15" customFormat="1" ht="14.4" thickBot="1" x14ac:dyDescent="0.35">
      <c r="A330" s="108">
        <v>339</v>
      </c>
      <c r="B330" s="29" t="s">
        <v>351</v>
      </c>
      <c r="C330" s="42" t="s">
        <v>98</v>
      </c>
      <c r="D330" s="37">
        <v>1</v>
      </c>
      <c r="E330" s="37"/>
      <c r="F330" s="41">
        <f t="shared" si="13"/>
        <v>0</v>
      </c>
      <c r="G330" s="44"/>
      <c r="H330" s="40"/>
      <c r="I330" s="37"/>
      <c r="J330" s="41"/>
      <c r="K330" s="25"/>
      <c r="L330" s="97"/>
    </row>
    <row r="331" spans="1:12" s="15" customFormat="1" x14ac:dyDescent="0.3">
      <c r="A331" s="136">
        <v>340</v>
      </c>
      <c r="B331" s="29" t="s">
        <v>189</v>
      </c>
      <c r="C331" s="42" t="s">
        <v>16</v>
      </c>
      <c r="D331" s="37">
        <v>2</v>
      </c>
      <c r="E331" s="37"/>
      <c r="F331" s="41">
        <f t="shared" si="13"/>
        <v>0</v>
      </c>
      <c r="G331" s="39"/>
      <c r="H331" s="42"/>
      <c r="I331" s="37"/>
      <c r="J331" s="23"/>
      <c r="K331" s="25"/>
      <c r="L331" s="97"/>
    </row>
    <row r="332" spans="1:12" s="15" customFormat="1" x14ac:dyDescent="0.3">
      <c r="A332" s="108">
        <v>341</v>
      </c>
      <c r="B332" s="29" t="s">
        <v>190</v>
      </c>
      <c r="C332" s="42" t="s">
        <v>16</v>
      </c>
      <c r="D332" s="37">
        <v>2</v>
      </c>
      <c r="E332" s="37"/>
      <c r="F332" s="41">
        <f t="shared" si="13"/>
        <v>0</v>
      </c>
      <c r="G332" s="39"/>
      <c r="H332" s="42"/>
      <c r="I332" s="37"/>
      <c r="J332" s="23"/>
      <c r="K332" s="25"/>
      <c r="L332" s="97"/>
    </row>
    <row r="333" spans="1:12" s="15" customFormat="1" ht="14.4" thickBot="1" x14ac:dyDescent="0.35">
      <c r="A333" s="108">
        <v>342</v>
      </c>
      <c r="B333" s="29" t="s">
        <v>191</v>
      </c>
      <c r="C333" s="42" t="s">
        <v>16</v>
      </c>
      <c r="D333" s="37">
        <v>6</v>
      </c>
      <c r="E333" s="37"/>
      <c r="F333" s="41">
        <f t="shared" si="13"/>
        <v>0</v>
      </c>
      <c r="G333" s="39"/>
      <c r="H333" s="42"/>
      <c r="I333" s="37"/>
      <c r="J333" s="23"/>
      <c r="K333" s="25"/>
      <c r="L333" s="97"/>
    </row>
    <row r="334" spans="1:12" s="15" customFormat="1" x14ac:dyDescent="0.3">
      <c r="A334" s="136">
        <v>343</v>
      </c>
      <c r="B334" s="29" t="s">
        <v>192</v>
      </c>
      <c r="C334" s="42" t="s">
        <v>16</v>
      </c>
      <c r="D334" s="37">
        <v>2</v>
      </c>
      <c r="E334" s="37"/>
      <c r="F334" s="41">
        <f t="shared" si="13"/>
        <v>0</v>
      </c>
      <c r="G334" s="39"/>
      <c r="H334" s="42"/>
      <c r="I334" s="37"/>
      <c r="J334" s="23"/>
      <c r="K334" s="25"/>
      <c r="L334" s="97"/>
    </row>
    <row r="335" spans="1:12" s="15" customFormat="1" ht="27.6" x14ac:dyDescent="0.3">
      <c r="A335" s="108">
        <v>344</v>
      </c>
      <c r="B335" s="29" t="s">
        <v>193</v>
      </c>
      <c r="C335" s="42" t="s">
        <v>195</v>
      </c>
      <c r="D335" s="37">
        <v>4</v>
      </c>
      <c r="E335" s="37"/>
      <c r="F335" s="41">
        <f t="shared" si="13"/>
        <v>0</v>
      </c>
      <c r="G335" s="39"/>
      <c r="H335" s="42"/>
      <c r="I335" s="37"/>
      <c r="J335" s="23"/>
      <c r="K335" s="25"/>
      <c r="L335" s="97"/>
    </row>
    <row r="336" spans="1:12" s="15" customFormat="1" ht="14.4" thickBot="1" x14ac:dyDescent="0.35">
      <c r="A336" s="108">
        <v>345</v>
      </c>
      <c r="B336" s="29" t="s">
        <v>194</v>
      </c>
      <c r="C336" s="42" t="s">
        <v>195</v>
      </c>
      <c r="D336" s="37">
        <v>2</v>
      </c>
      <c r="E336" s="37"/>
      <c r="F336" s="41">
        <f t="shared" si="13"/>
        <v>0</v>
      </c>
      <c r="G336" s="39"/>
      <c r="H336" s="42"/>
      <c r="I336" s="37"/>
      <c r="J336" s="23"/>
      <c r="K336" s="25"/>
      <c r="L336" s="97"/>
    </row>
    <row r="337" spans="1:12" s="15" customFormat="1" x14ac:dyDescent="0.3">
      <c r="A337" s="136">
        <v>346</v>
      </c>
      <c r="B337" s="12" t="s">
        <v>197</v>
      </c>
      <c r="C337" s="18"/>
      <c r="D337" s="21"/>
      <c r="E337" s="21"/>
      <c r="F337" s="21"/>
      <c r="G337" s="11"/>
      <c r="H337" s="11"/>
      <c r="I337" s="21"/>
      <c r="J337" s="21"/>
      <c r="K337" s="21"/>
      <c r="L337" s="98"/>
    </row>
    <row r="338" spans="1:12" s="15" customFormat="1" ht="27.6" x14ac:dyDescent="0.3">
      <c r="A338" s="108">
        <v>347</v>
      </c>
      <c r="B338" s="29" t="s">
        <v>196</v>
      </c>
      <c r="C338" s="42" t="s">
        <v>13</v>
      </c>
      <c r="D338" s="37">
        <v>3.8</v>
      </c>
      <c r="E338" s="37"/>
      <c r="F338" s="41">
        <f>D338*E338</f>
        <v>0</v>
      </c>
      <c r="G338" s="39" t="s">
        <v>216</v>
      </c>
      <c r="H338" s="42" t="s">
        <v>13</v>
      </c>
      <c r="I338" s="131">
        <v>1.1000000000000001</v>
      </c>
      <c r="J338" s="17">
        <f>D338*I338</f>
        <v>4.18</v>
      </c>
      <c r="K338" s="132"/>
      <c r="L338" s="133">
        <f>J338*K338</f>
        <v>0</v>
      </c>
    </row>
    <row r="339" spans="1:12" s="15" customFormat="1" ht="14.4" thickBot="1" x14ac:dyDescent="0.35">
      <c r="A339" s="108">
        <v>348</v>
      </c>
      <c r="B339" s="29"/>
      <c r="C339" s="42"/>
      <c r="D339" s="37"/>
      <c r="E339" s="37"/>
      <c r="F339" s="41"/>
      <c r="G339" s="39" t="s">
        <v>42</v>
      </c>
      <c r="H339" s="42" t="s">
        <v>16</v>
      </c>
      <c r="I339" s="131">
        <v>0.1</v>
      </c>
      <c r="J339" s="17">
        <f>D338*I339</f>
        <v>0.38</v>
      </c>
      <c r="K339" s="132"/>
      <c r="L339" s="133">
        <f>J339*K339</f>
        <v>0</v>
      </c>
    </row>
    <row r="340" spans="1:12" s="15" customFormat="1" x14ac:dyDescent="0.3">
      <c r="A340" s="136">
        <v>349</v>
      </c>
      <c r="B340" s="29"/>
      <c r="C340" s="42"/>
      <c r="D340" s="37"/>
      <c r="E340" s="37"/>
      <c r="F340" s="41"/>
      <c r="G340" s="39" t="s">
        <v>217</v>
      </c>
      <c r="H340" s="42" t="s">
        <v>16</v>
      </c>
      <c r="I340" s="131">
        <v>0.7</v>
      </c>
      <c r="J340" s="17">
        <f>D338*I340</f>
        <v>2.6599999999999997</v>
      </c>
      <c r="K340" s="132"/>
      <c r="L340" s="133">
        <f>J340*K340</f>
        <v>0</v>
      </c>
    </row>
    <row r="341" spans="1:12" s="15" customFormat="1" x14ac:dyDescent="0.3">
      <c r="A341" s="108">
        <v>350</v>
      </c>
      <c r="B341" s="29" t="s">
        <v>198</v>
      </c>
      <c r="C341" s="42" t="s">
        <v>13</v>
      </c>
      <c r="D341" s="37">
        <v>3.8</v>
      </c>
      <c r="E341" s="37"/>
      <c r="F341" s="41">
        <f>D341*E341</f>
        <v>0</v>
      </c>
      <c r="G341" s="39" t="s">
        <v>218</v>
      </c>
      <c r="H341" s="42" t="s">
        <v>10</v>
      </c>
      <c r="I341" s="131">
        <v>0.5</v>
      </c>
      <c r="J341" s="17">
        <f>D341*I341</f>
        <v>1.9</v>
      </c>
      <c r="K341" s="132"/>
      <c r="L341" s="133">
        <f>J341*K341</f>
        <v>0</v>
      </c>
    </row>
    <row r="342" spans="1:12" s="15" customFormat="1" ht="14.4" thickBot="1" x14ac:dyDescent="0.35">
      <c r="A342" s="108">
        <v>351</v>
      </c>
      <c r="B342" s="29"/>
      <c r="C342" s="42"/>
      <c r="D342" s="37"/>
      <c r="E342" s="37"/>
      <c r="F342" s="41"/>
      <c r="G342" s="39" t="s">
        <v>219</v>
      </c>
      <c r="H342" s="42" t="s">
        <v>13</v>
      </c>
      <c r="I342" s="131">
        <v>5</v>
      </c>
      <c r="J342" s="17">
        <f>D341*I342</f>
        <v>19</v>
      </c>
      <c r="K342" s="132"/>
      <c r="L342" s="133">
        <f>J342*K342</f>
        <v>0</v>
      </c>
    </row>
    <row r="343" spans="1:12" s="15" customFormat="1" ht="14.4" thickBot="1" x14ac:dyDescent="0.35">
      <c r="A343" s="136">
        <v>352</v>
      </c>
      <c r="B343" s="27" t="s">
        <v>384</v>
      </c>
      <c r="C343" s="8" t="s">
        <v>16</v>
      </c>
      <c r="D343" s="28">
        <v>4</v>
      </c>
      <c r="E343" s="23"/>
      <c r="F343" s="41">
        <f>D343*E343</f>
        <v>0</v>
      </c>
      <c r="G343" s="39"/>
      <c r="H343" s="42"/>
      <c r="I343" s="134"/>
      <c r="J343" s="17"/>
      <c r="K343" s="135"/>
      <c r="L343" s="133"/>
    </row>
    <row r="344" spans="1:12" s="15" customFormat="1" x14ac:dyDescent="0.3">
      <c r="A344" s="136">
        <v>589</v>
      </c>
      <c r="B344" s="12" t="s">
        <v>19</v>
      </c>
      <c r="C344" s="13"/>
      <c r="D344" s="21"/>
      <c r="E344" s="21"/>
      <c r="F344" s="21"/>
      <c r="G344" s="14"/>
      <c r="H344" s="13"/>
      <c r="I344" s="21"/>
      <c r="J344" s="21"/>
      <c r="K344" s="21"/>
      <c r="L344" s="98"/>
    </row>
    <row r="345" spans="1:12" s="2" customFormat="1" ht="27.6" x14ac:dyDescent="0.3">
      <c r="A345" s="108">
        <v>590</v>
      </c>
      <c r="B345" s="30" t="s">
        <v>43</v>
      </c>
      <c r="C345" s="16" t="s">
        <v>23</v>
      </c>
      <c r="D345" s="23">
        <v>24.3</v>
      </c>
      <c r="E345" s="23"/>
      <c r="F345" s="23">
        <f t="shared" ref="F345:F351" si="14">D345*E345</f>
        <v>0</v>
      </c>
      <c r="G345" s="30" t="s">
        <v>20</v>
      </c>
      <c r="H345" s="16" t="s">
        <v>12</v>
      </c>
      <c r="I345" s="23">
        <v>50</v>
      </c>
      <c r="J345" s="23">
        <f>D345*I345</f>
        <v>1215</v>
      </c>
      <c r="K345" s="23"/>
      <c r="L345" s="97">
        <f>K345*J345</f>
        <v>0</v>
      </c>
    </row>
    <row r="346" spans="1:12" s="2" customFormat="1" ht="14.4" thickBot="1" x14ac:dyDescent="0.35">
      <c r="A346" s="108">
        <v>591</v>
      </c>
      <c r="B346" s="30" t="s">
        <v>44</v>
      </c>
      <c r="C346" s="16" t="s">
        <v>23</v>
      </c>
      <c r="D346" s="23">
        <v>24.3</v>
      </c>
      <c r="E346" s="23"/>
      <c r="F346" s="23">
        <f t="shared" si="14"/>
        <v>0</v>
      </c>
      <c r="G346" s="17"/>
      <c r="H346" s="17"/>
      <c r="I346" s="23"/>
      <c r="J346" s="23"/>
      <c r="K346" s="23"/>
      <c r="L346" s="97"/>
    </row>
    <row r="347" spans="1:12" s="2" customFormat="1" x14ac:dyDescent="0.3">
      <c r="A347" s="136">
        <v>592</v>
      </c>
      <c r="B347" s="30" t="s">
        <v>45</v>
      </c>
      <c r="C347" s="16" t="s">
        <v>23</v>
      </c>
      <c r="D347" s="23">
        <v>24.3</v>
      </c>
      <c r="E347" s="23"/>
      <c r="F347" s="23">
        <f t="shared" si="14"/>
        <v>0</v>
      </c>
      <c r="G347" s="17"/>
      <c r="H347" s="17"/>
      <c r="I347" s="23"/>
      <c r="J347" s="23"/>
      <c r="K347" s="23"/>
      <c r="L347" s="97"/>
    </row>
    <row r="348" spans="1:12" s="2" customFormat="1" x14ac:dyDescent="0.3">
      <c r="A348" s="108">
        <v>593</v>
      </c>
      <c r="B348" s="30" t="s">
        <v>46</v>
      </c>
      <c r="C348" s="16" t="s">
        <v>23</v>
      </c>
      <c r="D348" s="23">
        <v>24.3</v>
      </c>
      <c r="E348" s="23"/>
      <c r="F348" s="23">
        <f t="shared" si="14"/>
        <v>0</v>
      </c>
      <c r="G348" s="17"/>
      <c r="H348" s="17"/>
      <c r="I348" s="23"/>
      <c r="J348" s="23"/>
      <c r="K348" s="23"/>
      <c r="L348" s="97"/>
    </row>
    <row r="349" spans="1:12" s="2" customFormat="1" ht="14.4" thickBot="1" x14ac:dyDescent="0.35">
      <c r="A349" s="108">
        <v>594</v>
      </c>
      <c r="B349" s="30" t="s">
        <v>47</v>
      </c>
      <c r="C349" s="16" t="s">
        <v>48</v>
      </c>
      <c r="D349" s="23">
        <v>46.5</v>
      </c>
      <c r="E349" s="23"/>
      <c r="F349" s="23">
        <f t="shared" si="14"/>
        <v>0</v>
      </c>
      <c r="G349" s="17"/>
      <c r="H349" s="17"/>
      <c r="I349" s="23"/>
      <c r="J349" s="23"/>
      <c r="K349" s="23"/>
      <c r="L349" s="97"/>
    </row>
    <row r="350" spans="1:12" s="2" customFormat="1" x14ac:dyDescent="0.3">
      <c r="A350" s="136">
        <v>595</v>
      </c>
      <c r="B350" s="30" t="s">
        <v>49</v>
      </c>
      <c r="C350" s="16" t="s">
        <v>50</v>
      </c>
      <c r="D350" s="23">
        <v>10</v>
      </c>
      <c r="E350" s="23"/>
      <c r="F350" s="23">
        <f t="shared" si="14"/>
        <v>0</v>
      </c>
      <c r="G350" s="17"/>
      <c r="H350" s="17"/>
      <c r="I350" s="23"/>
      <c r="J350" s="23"/>
      <c r="K350" s="23"/>
      <c r="L350" s="97"/>
    </row>
    <row r="351" spans="1:12" s="2" customFormat="1" ht="28.2" thickBot="1" x14ac:dyDescent="0.35">
      <c r="A351" s="108">
        <v>596</v>
      </c>
      <c r="B351" s="100" t="s">
        <v>51</v>
      </c>
      <c r="C351" s="101" t="s">
        <v>10</v>
      </c>
      <c r="D351" s="102">
        <v>276</v>
      </c>
      <c r="E351" s="102"/>
      <c r="F351" s="102">
        <f t="shared" si="14"/>
        <v>0</v>
      </c>
      <c r="G351" s="103"/>
      <c r="H351" s="103"/>
      <c r="I351" s="102"/>
      <c r="J351" s="102"/>
      <c r="K351" s="102"/>
      <c r="L351" s="104"/>
    </row>
    <row r="352" spans="1:12" s="2" customFormat="1" x14ac:dyDescent="0.3">
      <c r="A352" s="73"/>
      <c r="B352" s="119" t="s">
        <v>255</v>
      </c>
      <c r="C352" s="74"/>
      <c r="D352" s="75"/>
      <c r="E352" s="75"/>
      <c r="F352" s="75">
        <f>SUM(F10:F351)</f>
        <v>0</v>
      </c>
      <c r="G352" s="120" t="s">
        <v>31</v>
      </c>
      <c r="H352" s="76"/>
      <c r="I352" s="121"/>
      <c r="J352" s="121"/>
      <c r="K352" s="121"/>
      <c r="L352" s="77">
        <f>SUM(L10:L351)</f>
        <v>0</v>
      </c>
    </row>
    <row r="353" spans="1:12" s="2" customFormat="1" x14ac:dyDescent="0.3">
      <c r="A353" s="78"/>
      <c r="B353" s="20" t="s">
        <v>25</v>
      </c>
      <c r="C353" s="3">
        <v>0.05</v>
      </c>
      <c r="D353" s="24"/>
      <c r="E353" s="24"/>
      <c r="F353" s="24">
        <f>F352*C353</f>
        <v>0</v>
      </c>
      <c r="G353" s="9" t="s">
        <v>26</v>
      </c>
      <c r="H353" s="4">
        <v>0.01</v>
      </c>
      <c r="I353" s="26"/>
      <c r="J353" s="26"/>
      <c r="K353" s="26"/>
      <c r="L353" s="79">
        <f>L352*H353</f>
        <v>0</v>
      </c>
    </row>
    <row r="354" spans="1:12" s="2" customFormat="1" ht="14.4" thickBot="1" x14ac:dyDescent="0.35">
      <c r="A354" s="112"/>
      <c r="B354" s="113" t="s">
        <v>256</v>
      </c>
      <c r="C354" s="114"/>
      <c r="D354" s="115"/>
      <c r="E354" s="115"/>
      <c r="F354" s="115">
        <f>F352+L352+F353+L353</f>
        <v>0</v>
      </c>
      <c r="G354" s="116"/>
      <c r="H354" s="117"/>
      <c r="I354" s="118"/>
      <c r="J354" s="118"/>
      <c r="K354" s="118"/>
      <c r="L354" s="80"/>
    </row>
    <row r="355" spans="1:12" x14ac:dyDescent="0.3">
      <c r="F355" s="122"/>
      <c r="J355" s="122"/>
      <c r="L355" s="122"/>
    </row>
    <row r="356" spans="1:12" x14ac:dyDescent="0.3">
      <c r="F356" s="137"/>
      <c r="G356" s="123"/>
      <c r="H356" s="122"/>
      <c r="I356" s="122"/>
      <c r="J356" s="122"/>
      <c r="L356" s="122"/>
    </row>
    <row r="357" spans="1:12" x14ac:dyDescent="0.3">
      <c r="A357" s="64"/>
      <c r="B357" s="65" t="s">
        <v>250</v>
      </c>
      <c r="C357" s="66"/>
      <c r="D357" s="5"/>
      <c r="E357" s="66"/>
      <c r="F357" s="64"/>
      <c r="G357" s="66"/>
      <c r="H357" s="138" t="s">
        <v>251</v>
      </c>
      <c r="I357" s="138"/>
      <c r="J357" s="138"/>
      <c r="K357" s="123"/>
      <c r="L357" s="67"/>
    </row>
    <row r="358" spans="1:12" x14ac:dyDescent="0.3">
      <c r="A358" s="64"/>
      <c r="B358" s="68"/>
      <c r="C358" s="66"/>
      <c r="D358" s="66"/>
      <c r="E358" s="64"/>
      <c r="F358" s="64"/>
      <c r="G358" s="69"/>
      <c r="H358" s="139" t="s">
        <v>252</v>
      </c>
      <c r="I358" s="139"/>
      <c r="J358" s="139"/>
      <c r="K358" s="123"/>
      <c r="L358" s="122"/>
    </row>
    <row r="359" spans="1:12" x14ac:dyDescent="0.3">
      <c r="A359" s="64"/>
      <c r="B359" s="70"/>
      <c r="C359" s="66"/>
      <c r="D359" s="66"/>
      <c r="E359" s="66"/>
      <c r="F359" s="66"/>
      <c r="G359" s="66"/>
      <c r="H359" s="71"/>
      <c r="I359" s="71"/>
      <c r="J359" s="71"/>
      <c r="K359" s="123"/>
      <c r="L359" s="67"/>
    </row>
    <row r="360" spans="1:12" x14ac:dyDescent="0.3">
      <c r="A360" s="64"/>
      <c r="B360" s="70"/>
      <c r="C360" s="66"/>
      <c r="D360" s="66"/>
      <c r="E360" s="66"/>
      <c r="F360" s="66"/>
      <c r="G360" s="66"/>
      <c r="H360" s="140" t="s">
        <v>253</v>
      </c>
      <c r="I360" s="140"/>
      <c r="J360" s="140"/>
      <c r="K360" s="123"/>
      <c r="L360" s="67"/>
    </row>
    <row r="361" spans="1:12" x14ac:dyDescent="0.3">
      <c r="A361" s="72"/>
      <c r="B361" s="70"/>
      <c r="C361" s="72"/>
      <c r="D361" s="72"/>
      <c r="E361" s="72"/>
      <c r="F361" s="72"/>
      <c r="G361" s="72"/>
      <c r="H361" s="109"/>
      <c r="I361" s="109"/>
      <c r="J361" s="109"/>
      <c r="K361" s="123"/>
      <c r="L361" s="67"/>
    </row>
    <row r="362" spans="1:12" ht="12.75" customHeight="1" x14ac:dyDescent="0.3">
      <c r="A362" s="71"/>
      <c r="B362" s="70" t="s">
        <v>385</v>
      </c>
      <c r="C362" s="71"/>
      <c r="D362" s="71"/>
      <c r="E362" s="71"/>
      <c r="F362" s="71"/>
      <c r="G362" s="71"/>
      <c r="H362" s="141" t="s">
        <v>254</v>
      </c>
      <c r="I362" s="141"/>
      <c r="J362" s="141"/>
      <c r="K362" s="123"/>
      <c r="L362" s="67"/>
    </row>
  </sheetData>
  <autoFilter ref="B8:L354"/>
  <mergeCells count="10">
    <mergeCell ref="H357:J357"/>
    <mergeCell ref="H358:J358"/>
    <mergeCell ref="H360:J360"/>
    <mergeCell ref="H362:J362"/>
    <mergeCell ref="A1:B1"/>
    <mergeCell ref="A2:B2"/>
    <mergeCell ref="A3:L3"/>
    <mergeCell ref="A5:L5"/>
    <mergeCell ref="A6:L6"/>
    <mergeCell ref="A7:A8"/>
  </mergeCells>
  <pageMargins left="0.23622047244094491" right="0.23622047244094491" top="0.74803149606299213" bottom="0.74803149606299213" header="0.31496062992125984" footer="0.31496062992125984"/>
  <pageSetup paperSize="9" scale="46" fitToHeight="0" orientation="portrait" horizontalDpi="4294967295" verticalDpi="4294967295" r:id="rId1"/>
  <headerFooter>
    <oddFooter>&amp;C&amp;P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кв.40</vt:lpstr>
      <vt:lpstr>кв.40!Заголовки_для_печати</vt:lpstr>
      <vt:lpstr>кв.40!Область_печати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Мирошник</dc:creator>
  <cp:lastModifiedBy>Ищенко Владислав</cp:lastModifiedBy>
  <cp:lastPrinted>2018-04-25T10:06:56Z</cp:lastPrinted>
  <dcterms:created xsi:type="dcterms:W3CDTF">2016-02-29T12:04:22Z</dcterms:created>
  <dcterms:modified xsi:type="dcterms:W3CDTF">2018-06-04T09:51:42Z</dcterms:modified>
</cp:coreProperties>
</file>