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y.galushko.ESTA\Documents\ЦУМ\МОИ\Тендер №23 (10.1)Грибок паркинг Р1 и Р2\"/>
    </mc:Choice>
  </mc:AlternateContent>
  <xr:revisionPtr revIDLastSave="0" documentId="13_ncr:1_{19F33F6F-BED4-4AD1-8C51-40111A6EDB2C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Р1" sheetId="1" r:id="rId1"/>
    <sheet name="Р2" sheetId="2" r:id="rId2"/>
  </sheets>
  <definedNames>
    <definedName name="_xlnm.Print_Titles" localSheetId="0">Р1!$11:$11</definedName>
  </definedNames>
  <calcPr calcId="181029" refMode="R1C1"/>
</workbook>
</file>

<file path=xl/calcChain.xml><?xml version="1.0" encoding="utf-8"?>
<calcChain xmlns="http://schemas.openxmlformats.org/spreadsheetml/2006/main">
  <c r="I35" i="2" l="1"/>
  <c r="I32" i="2"/>
  <c r="E31" i="2"/>
  <c r="I31" i="2" s="1"/>
  <c r="I30" i="2"/>
  <c r="H29" i="2"/>
  <c r="E29" i="2"/>
  <c r="I29" i="2" s="1"/>
  <c r="I28" i="2"/>
  <c r="E27" i="2"/>
  <c r="I27" i="2" s="1"/>
  <c r="I26" i="2"/>
  <c r="I24" i="2"/>
  <c r="E23" i="2"/>
  <c r="I23" i="2" s="1"/>
  <c r="I22" i="2"/>
  <c r="I21" i="2"/>
  <c r="E21" i="2"/>
  <c r="I20" i="2"/>
  <c r="E19" i="2"/>
  <c r="I19" i="2" s="1"/>
  <c r="I18" i="2"/>
  <c r="E17" i="2"/>
  <c r="I17" i="2" s="1"/>
  <c r="I16" i="2"/>
  <c r="E16" i="2"/>
  <c r="I15" i="2"/>
  <c r="I14" i="2"/>
  <c r="I13" i="2"/>
  <c r="I36" i="2" l="1"/>
  <c r="I37" i="2" s="1"/>
  <c r="I35" i="1" l="1"/>
  <c r="E19" i="1" l="1"/>
  <c r="E23" i="1" l="1"/>
  <c r="E21" i="1"/>
  <c r="E29" i="1"/>
  <c r="E31" i="1" l="1"/>
  <c r="E17" i="1"/>
  <c r="E16" i="1"/>
  <c r="I30" i="1" l="1"/>
  <c r="H29" i="1"/>
  <c r="I29" i="1" s="1"/>
  <c r="I28" i="1"/>
  <c r="I26" i="1"/>
  <c r="I15" i="1"/>
  <c r="I14" i="1"/>
  <c r="I32" i="1" l="1"/>
  <c r="I31" i="1"/>
  <c r="I27" i="1"/>
  <c r="I24" i="1"/>
  <c r="I22" i="1"/>
  <c r="I13" i="1"/>
  <c r="I20" i="1"/>
  <c r="I18" i="1"/>
  <c r="I23" i="1" l="1"/>
  <c r="I21" i="1"/>
  <c r="I19" i="1"/>
  <c r="I17" i="1"/>
  <c r="I16" i="1"/>
  <c r="I36" i="1" l="1"/>
  <c r="I37" i="1" s="1"/>
</calcChain>
</file>

<file path=xl/sharedStrings.xml><?xml version="1.0" encoding="utf-8"?>
<sst xmlns="http://schemas.openxmlformats.org/spreadsheetml/2006/main" count="222" uniqueCount="89">
  <si>
    <t>Одиниця виміру</t>
  </si>
  <si>
    <t xml:space="preserve">Загальний обсяг </t>
  </si>
  <si>
    <t>Сума,                    грн без ПДВ</t>
  </si>
  <si>
    <t>Разом,                  грн без ПДВ</t>
  </si>
  <si>
    <t>1</t>
  </si>
  <si>
    <t>2</t>
  </si>
  <si>
    <t>3</t>
  </si>
  <si>
    <t>Крім того ПДВ   20%</t>
  </si>
  <si>
    <t>(П.І.Б, посада)</t>
  </si>
  <si>
    <t>(підпис)</t>
  </si>
  <si>
    <t>4</t>
  </si>
  <si>
    <t>5</t>
  </si>
  <si>
    <t>6</t>
  </si>
  <si>
    <t>7</t>
  </si>
  <si>
    <t>8</t>
  </si>
  <si>
    <t>9</t>
  </si>
  <si>
    <t>Найменування пакету робіт, матеріалів та обладнання з детальним розшифруванням</t>
  </si>
  <si>
    <t>1.1</t>
  </si>
  <si>
    <t>1.2</t>
  </si>
  <si>
    <t>Вартість за одиницю виміру,  грн без ПДВ</t>
  </si>
  <si>
    <t>№№ пп, код</t>
  </si>
  <si>
    <t>Артикул, тип, марка, підприємство-виробник</t>
  </si>
  <si>
    <t>Об'єкт:</t>
  </si>
  <si>
    <t>Будівля ЦУМу по вул. Б. Хмельницького, 2 у м. Києві</t>
  </si>
  <si>
    <t>Примітка:</t>
  </si>
  <si>
    <t>1.</t>
  </si>
  <si>
    <t>2.</t>
  </si>
  <si>
    <t>3.</t>
  </si>
  <si>
    <t>4.</t>
  </si>
  <si>
    <t xml:space="preserve">При визначенні найменування робіт необхідно указувати місцезнаходження на об'єкті, а саме: поверх, позначку, № або назву приміщення. </t>
  </si>
  <si>
    <t xml:space="preserve">*    Графа 6, стаття "Роботи" включає безпосередньо вартість робіт, індивідуальні пусконалагоджувльні випробування (інженерні системи), накладні витрати, адміністративні витрати, прибуток. </t>
  </si>
  <si>
    <t>**  Графа 7, стаття "Матеріали та обладнання" включає безпосередньо вартість придбання, заготівельно-складські витрати, вартість дрібних витратних матеріалів, доставку на об'єкт, розвантажувальні роботи, перенесення до місця укладання/установки.</t>
  </si>
  <si>
    <r>
      <t xml:space="preserve">Претендент: </t>
    </r>
    <r>
      <rPr>
        <b/>
        <sz val="10"/>
        <color rgb="FFFF0000"/>
        <rFont val="Calibri"/>
        <family val="2"/>
        <charset val="204"/>
        <scheme val="minor"/>
      </rPr>
      <t>ХХХХХ</t>
    </r>
  </si>
  <si>
    <t xml:space="preserve">Показники </t>
  </si>
  <si>
    <t>До складу одиничних розцінок   включати вартість нових, сертифікованих, якісних конструкцій, матеріалів, обладнання, які повністю задовольняють вимогам Державних будівельних норм, стандартів України та побажанням Замовника.</t>
  </si>
  <si>
    <t xml:space="preserve">Разом по комерційній пропозиції  без ПДВ                    </t>
  </si>
  <si>
    <t>ВСЬОГО по комерційній пропозиції   з ПДВ</t>
  </si>
  <si>
    <r>
      <rPr>
        <b/>
        <sz val="10"/>
        <color rgb="FFFF0000"/>
        <rFont val="Calibri"/>
        <family val="2"/>
        <charset val="204"/>
        <scheme val="minor"/>
      </rPr>
      <t>Х. Х. Ххххх,</t>
    </r>
    <r>
      <rPr>
        <b/>
        <sz val="10"/>
        <rFont val="Calibri"/>
        <family val="2"/>
        <charset val="204"/>
        <scheme val="minor"/>
      </rPr>
      <t xml:space="preserve"> директор</t>
    </r>
  </si>
  <si>
    <t>ПРЕТЕНДЕНТ:</t>
  </si>
  <si>
    <r>
      <t xml:space="preserve">Ідентифікаційний код ЄДРПОУ - </t>
    </r>
    <r>
      <rPr>
        <b/>
        <sz val="10"/>
        <color rgb="FFFF0000"/>
        <rFont val="Calibri"/>
        <family val="2"/>
        <charset val="204"/>
        <scheme val="minor"/>
      </rPr>
      <t>ХХХХХХХХ</t>
    </r>
  </si>
  <si>
    <t>Шифр проекту, №№ креслення, специфікації:</t>
  </si>
  <si>
    <t xml:space="preserve"> </t>
  </si>
  <si>
    <t>1.3</t>
  </si>
  <si>
    <r>
      <t>м</t>
    </r>
    <r>
      <rPr>
        <sz val="10"/>
        <rFont val="Calibri"/>
        <family val="2"/>
        <charset val="204"/>
      </rPr>
      <t>²</t>
    </r>
  </si>
  <si>
    <t>м.п.</t>
  </si>
  <si>
    <t>х</t>
  </si>
  <si>
    <t>робіт * за одиницю виміру</t>
  </si>
  <si>
    <t xml:space="preserve"> матеріалів та обладнання ** у одиниці виміру</t>
  </si>
  <si>
    <t>Матеріали …….</t>
  </si>
  <si>
    <t>1.4</t>
  </si>
  <si>
    <t>Грунтування стін, колон</t>
  </si>
  <si>
    <t>1.5</t>
  </si>
  <si>
    <t>1.5.1</t>
  </si>
  <si>
    <t>1.6.1</t>
  </si>
  <si>
    <t>1.7</t>
  </si>
  <si>
    <t>Герметик ……</t>
  </si>
  <si>
    <t>Шпатлювання стін, колон</t>
  </si>
  <si>
    <t>Покращане фарбування за 2 рази стін, колон</t>
  </si>
  <si>
    <t>Фарба стійка до впливу агресивних сполук</t>
  </si>
  <si>
    <t>1.7.1</t>
  </si>
  <si>
    <t>1.8.1</t>
  </si>
  <si>
    <t>Демонтаж плінтусів  з полімербетону</t>
  </si>
  <si>
    <t>Демонтаж плінтусів  з плитки</t>
  </si>
  <si>
    <t>Демонтаж плінтусів  пластикових</t>
  </si>
  <si>
    <t xml:space="preserve">Антигрибкова обробка (знищення грибка) стін, колон  </t>
  </si>
  <si>
    <t>Герметизація примикання плинтусів до стін, колон</t>
  </si>
  <si>
    <t xml:space="preserve">Улаштування плінтусів з полімербетону h=100 мм </t>
  </si>
  <si>
    <t>Покращане фарбування за 2 рази плинтусів з полімербетону</t>
  </si>
  <si>
    <t>Очищення  стін, колон від існуючого оздоблення на висоту 500 мм від підлоги</t>
  </si>
  <si>
    <t>Термін віконання робіт, календарних днів</t>
  </si>
  <si>
    <t>ХХ</t>
  </si>
  <si>
    <t>Гарантія на роботи, років</t>
  </si>
  <si>
    <t>1.6</t>
  </si>
  <si>
    <t>1.9</t>
  </si>
  <si>
    <t>1.9.1</t>
  </si>
  <si>
    <t>1.10</t>
  </si>
  <si>
    <t>1.10.1</t>
  </si>
  <si>
    <t xml:space="preserve">Улаштування плінтусів з плитки h=100 мм </t>
  </si>
  <si>
    <t xml:space="preserve"> 1.8</t>
  </si>
  <si>
    <t>1.11</t>
  </si>
  <si>
    <t>1.11.1</t>
  </si>
  <si>
    <t>1.12</t>
  </si>
  <si>
    <t>1.12.1</t>
  </si>
  <si>
    <r>
      <t xml:space="preserve">КОМЕРЦІЙНА ПРОПОЗИЦІЯ З РОЗПОДІЛОМ ОБСЯГІВ РОБІТ ТА ЇХ ВАРТОСТІ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rFont val="Calibri"/>
        <family val="2"/>
        <charset val="204"/>
        <scheme val="minor"/>
      </rPr>
      <t>Паркінг Р1 на поз. - 9,200.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rFont val="Calibri"/>
        <family val="2"/>
        <charset val="204"/>
        <scheme val="minor"/>
      </rPr>
      <t xml:space="preserve">Знищення грибка, оздоблення стін, колон, улаштування плінтусів. </t>
    </r>
  </si>
  <si>
    <t xml:space="preserve">  Паркінг Р1 на поз. - 9,200. Оздоблювальні роботи. Знищення грибка, оздоблення стін, колон, улаштування плінтусів. </t>
  </si>
  <si>
    <t xml:space="preserve">Разом роботи без ПДВ                    </t>
  </si>
  <si>
    <t xml:space="preserve">Разом матеріали без ПДВ                    </t>
  </si>
  <si>
    <r>
      <t xml:space="preserve">КОМЕРЦІЙНА ПРОПОЗИЦІЯ З РОЗПОДІЛОМ ОБСЯГІВ РОБІТ ТА ЇХ ВАРТОСТІ                                                                                                                                                                                                                          Паркінг Р2 на поз. - 12,800. Знищення грибка, оздоблення стін, колон, улаштування плінтусів.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</si>
  <si>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 Паркінг Р2 на позначці - 12,800. Оздоблювальні роботи. Знищення грибка, оздоблення стін, колон, улаштування плінтусів.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</si>
</sst>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color indexed="8"/>
      <name val="Times New Roman"/>
      <family val="2"/>
    </font>
    <font>
      <sz val="12"/>
      <color indexed="8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FF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9" fillId="0" borderId="0" applyFill="0" applyBorder="0" applyAlignment="0" applyProtection="0"/>
    <xf numFmtId="0" fontId="12" fillId="0" borderId="0"/>
  </cellStyleXfs>
  <cellXfs count="134">
    <xf numFmtId="0" fontId="0" fillId="0" borderId="0" xfId="0"/>
    <xf numFmtId="49" fontId="5" fillId="0" borderId="1" xfId="2" applyNumberFormat="1" applyFont="1" applyFill="1" applyBorder="1" applyAlignment="1">
      <alignment horizontal="left" vertical="center" wrapText="1"/>
    </xf>
    <xf numFmtId="49" fontId="5" fillId="0" borderId="1" xfId="4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5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4" fontId="5" fillId="0" borderId="1" xfId="4" applyNumberFormat="1" applyFont="1" applyFill="1" applyBorder="1" applyAlignment="1">
      <alignment vertical="center" wrapText="1"/>
    </xf>
    <xf numFmtId="4" fontId="7" fillId="0" borderId="1" xfId="3" applyNumberFormat="1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0" xfId="5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5" fillId="0" borderId="0" xfId="1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left" vertical="center" wrapText="1"/>
    </xf>
    <xf numFmtId="0" fontId="5" fillId="2" borderId="1" xfId="4" applyNumberFormat="1" applyFont="1" applyFill="1" applyBorder="1" applyAlignment="1">
      <alignment vertical="center" wrapText="1"/>
    </xf>
    <xf numFmtId="4" fontId="6" fillId="2" borderId="1" xfId="3" applyNumberFormat="1" applyFont="1" applyFill="1" applyBorder="1" applyAlignment="1">
      <alignment horizontal="right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vertical="center" wrapText="1"/>
    </xf>
    <xf numFmtId="4" fontId="2" fillId="2" borderId="1" xfId="3" applyNumberFormat="1" applyFont="1" applyFill="1" applyBorder="1" applyAlignment="1">
      <alignment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4" fontId="7" fillId="2" borderId="1" xfId="3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4" fontId="17" fillId="0" borderId="0" xfId="1" applyNumberFormat="1" applyFont="1" applyFill="1" applyBorder="1" applyAlignment="1">
      <alignment vertical="center" wrapText="1"/>
    </xf>
    <xf numFmtId="2" fontId="10" fillId="0" borderId="0" xfId="0" quotePrefix="1" applyNumberFormat="1" applyFont="1" applyAlignment="1">
      <alignment vertical="center"/>
    </xf>
    <xf numFmtId="2" fontId="10" fillId="0" borderId="1" xfId="0" quotePrefix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vertical="center" wrapText="1"/>
    </xf>
    <xf numFmtId="4" fontId="2" fillId="2" borderId="1" xfId="4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 applyProtection="1">
      <alignment vertical="center" wrapText="1"/>
      <protection locked="0"/>
    </xf>
    <xf numFmtId="4" fontId="5" fillId="2" borderId="1" xfId="1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2" fontId="10" fillId="0" borderId="7" xfId="0" quotePrefix="1" applyNumberFormat="1" applyFont="1" applyBorder="1" applyAlignment="1">
      <alignment vertical="center"/>
    </xf>
    <xf numFmtId="2" fontId="10" fillId="0" borderId="4" xfId="0" quotePrefix="1" applyNumberFormat="1" applyFont="1" applyBorder="1" applyAlignment="1">
      <alignment vertical="center"/>
    </xf>
    <xf numFmtId="4" fontId="2" fillId="0" borderId="1" xfId="3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 vertical="center" textRotation="90" wrapText="1"/>
    </xf>
    <xf numFmtId="3" fontId="16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textRotation="90" wrapText="1"/>
    </xf>
    <xf numFmtId="3" fontId="16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49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5" fillId="2" borderId="1" xfId="4" applyFont="1" applyFill="1" applyBorder="1" applyAlignment="1">
      <alignment vertical="center" wrapText="1"/>
    </xf>
    <xf numFmtId="4" fontId="7" fillId="0" borderId="1" xfId="3" applyNumberFormat="1" applyFont="1" applyBorder="1" applyAlignment="1">
      <alignment horizontal="left" vertical="center" wrapText="1"/>
    </xf>
    <xf numFmtId="0" fontId="2" fillId="2" borderId="1" xfId="4" applyFont="1" applyFill="1" applyBorder="1" applyAlignment="1">
      <alignment vertical="center" wrapText="1"/>
    </xf>
    <xf numFmtId="4" fontId="2" fillId="0" borderId="1" xfId="3" applyNumberFormat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 applyAlignment="1" applyProtection="1">
      <alignment vertical="center" wrapText="1"/>
      <protection locked="0"/>
    </xf>
    <xf numFmtId="4" fontId="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4" fontId="17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5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7">
    <cellStyle name="Comma_MonthlyValuationReport-SEPTEMBER(1_2)(ENG-RUS)" xfId="5" xr:uid="{00000000-0005-0000-0000-000000000000}"/>
    <cellStyle name="Normal_MonthlyValuationReport-SEPTEMBER(1_2)(ENG-RUS)" xfId="1" xr:uid="{00000000-0005-0000-0000-000001000000}"/>
    <cellStyle name="Normal_MonthlyValuationReport-SEPTEMBER(1_2)(ENG-RUS) 2 2" xfId="4" xr:uid="{00000000-0005-0000-0000-000002000000}"/>
    <cellStyle name="Обычный" xfId="0" builtinId="0"/>
    <cellStyle name="Обычный 2_~EPF" xfId="3" xr:uid="{00000000-0005-0000-0000-000004000000}"/>
    <cellStyle name="Обычный 2_~EPF 2" xfId="2" xr:uid="{00000000-0005-0000-0000-000005000000}"/>
    <cellStyle name="Обычный 8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opLeftCell="A7" zoomScaleNormal="100" workbookViewId="0">
      <selection activeCell="K37" sqref="K37"/>
    </sheetView>
  </sheetViews>
  <sheetFormatPr defaultRowHeight="12.75" x14ac:dyDescent="0.25"/>
  <cols>
    <col min="1" max="1" width="9.140625" style="11"/>
    <col min="2" max="2" width="13.5703125" style="11" customWidth="1"/>
    <col min="3" max="3" width="49.7109375" style="11" customWidth="1"/>
    <col min="4" max="4" width="9.140625" style="11"/>
    <col min="5" max="9" width="12.7109375" style="11" customWidth="1"/>
    <col min="10" max="16384" width="9.140625" style="11"/>
  </cols>
  <sheetData>
    <row r="1" spans="1:11" x14ac:dyDescent="0.25">
      <c r="A1" s="20" t="s">
        <v>32</v>
      </c>
    </row>
    <row r="2" spans="1:11" x14ac:dyDescent="0.25">
      <c r="A2" s="20" t="s">
        <v>39</v>
      </c>
      <c r="K2" s="20"/>
    </row>
    <row r="3" spans="1:11" x14ac:dyDescent="0.25">
      <c r="A3" s="20" t="s">
        <v>22</v>
      </c>
      <c r="B3" s="11" t="s">
        <v>23</v>
      </c>
      <c r="I3" s="17"/>
      <c r="K3" s="20"/>
    </row>
    <row r="4" spans="1:11" x14ac:dyDescent="0.25">
      <c r="A4" s="20" t="s">
        <v>40</v>
      </c>
      <c r="I4" s="17"/>
    </row>
    <row r="5" spans="1:11" x14ac:dyDescent="0.25">
      <c r="I5" s="17"/>
      <c r="K5" s="20"/>
    </row>
    <row r="6" spans="1:11" ht="27" customHeight="1" x14ac:dyDescent="0.25">
      <c r="A6" s="76" t="s">
        <v>83</v>
      </c>
      <c r="B6" s="76"/>
      <c r="C6" s="76"/>
      <c r="D6" s="76"/>
      <c r="E6" s="76"/>
      <c r="F6" s="76"/>
      <c r="G6" s="76"/>
      <c r="H6" s="76"/>
      <c r="I6" s="76"/>
    </row>
    <row r="7" spans="1:11" ht="6.75" customHeight="1" x14ac:dyDescent="0.25"/>
    <row r="8" spans="1:11" ht="18" customHeight="1" x14ac:dyDescent="0.25">
      <c r="A8" s="77" t="s">
        <v>20</v>
      </c>
      <c r="B8" s="77" t="s">
        <v>21</v>
      </c>
      <c r="C8" s="77" t="s">
        <v>16</v>
      </c>
      <c r="D8" s="79" t="s">
        <v>0</v>
      </c>
      <c r="E8" s="80" t="s">
        <v>33</v>
      </c>
      <c r="F8" s="80"/>
      <c r="G8" s="80"/>
      <c r="H8" s="80"/>
      <c r="I8" s="80"/>
    </row>
    <row r="9" spans="1:11" ht="22.5" customHeight="1" x14ac:dyDescent="0.25">
      <c r="A9" s="77"/>
      <c r="B9" s="77"/>
      <c r="C9" s="77"/>
      <c r="D9" s="79"/>
      <c r="E9" s="81" t="s">
        <v>1</v>
      </c>
      <c r="F9" s="83" t="s">
        <v>19</v>
      </c>
      <c r="G9" s="84"/>
      <c r="H9" s="85"/>
      <c r="I9" s="82" t="s">
        <v>2</v>
      </c>
    </row>
    <row r="10" spans="1:11" ht="55.5" customHeight="1" x14ac:dyDescent="0.25">
      <c r="A10" s="77"/>
      <c r="B10" s="77"/>
      <c r="C10" s="77"/>
      <c r="D10" s="79"/>
      <c r="E10" s="81"/>
      <c r="F10" s="12" t="s">
        <v>46</v>
      </c>
      <c r="G10" s="12" t="s">
        <v>47</v>
      </c>
      <c r="H10" s="8" t="s">
        <v>3</v>
      </c>
      <c r="I10" s="82"/>
    </row>
    <row r="11" spans="1:11" ht="10.5" customHeight="1" x14ac:dyDescent="0.25">
      <c r="A11" s="30" t="s">
        <v>4</v>
      </c>
      <c r="B11" s="30" t="s">
        <v>5</v>
      </c>
      <c r="C11" s="30" t="s">
        <v>6</v>
      </c>
      <c r="D11" s="30" t="s">
        <v>10</v>
      </c>
      <c r="E11" s="30" t="s">
        <v>11</v>
      </c>
      <c r="F11" s="30" t="s">
        <v>12</v>
      </c>
      <c r="G11" s="30" t="s">
        <v>13</v>
      </c>
      <c r="H11" s="30" t="s">
        <v>14</v>
      </c>
      <c r="I11" s="30" t="s">
        <v>15</v>
      </c>
    </row>
    <row r="12" spans="1:11" ht="36" customHeight="1" x14ac:dyDescent="0.25">
      <c r="A12" s="46" t="s">
        <v>4</v>
      </c>
      <c r="B12" s="46"/>
      <c r="C12" s="47" t="s">
        <v>84</v>
      </c>
      <c r="D12" s="48"/>
      <c r="E12" s="49"/>
      <c r="F12" s="49"/>
      <c r="G12" s="50"/>
      <c r="H12" s="50"/>
      <c r="I12" s="45" t="s">
        <v>41</v>
      </c>
    </row>
    <row r="13" spans="1:11" x14ac:dyDescent="0.25">
      <c r="A13" s="1" t="s">
        <v>17</v>
      </c>
      <c r="B13" s="1"/>
      <c r="C13" s="56" t="s">
        <v>61</v>
      </c>
      <c r="D13" s="42" t="s">
        <v>44</v>
      </c>
      <c r="E13" s="22">
        <v>393</v>
      </c>
      <c r="F13" s="22">
        <v>0</v>
      </c>
      <c r="G13" s="23"/>
      <c r="H13" s="23">
        <v>0</v>
      </c>
      <c r="I13" s="23">
        <f t="shared" ref="I13:I32" si="0">ROUND(E13*H13,2)</f>
        <v>0</v>
      </c>
    </row>
    <row r="14" spans="1:11" x14ac:dyDescent="0.25">
      <c r="A14" s="1" t="s">
        <v>18</v>
      </c>
      <c r="B14" s="1"/>
      <c r="C14" s="56" t="s">
        <v>62</v>
      </c>
      <c r="D14" s="42" t="s">
        <v>44</v>
      </c>
      <c r="E14" s="22">
        <v>94</v>
      </c>
      <c r="F14" s="22">
        <v>0</v>
      </c>
      <c r="G14" s="23"/>
      <c r="H14" s="23">
        <v>0</v>
      </c>
      <c r="I14" s="23">
        <f t="shared" ref="I14:I15" si="1">ROUND(E14*H14,2)</f>
        <v>0</v>
      </c>
    </row>
    <row r="15" spans="1:11" x14ac:dyDescent="0.25">
      <c r="A15" s="1" t="s">
        <v>42</v>
      </c>
      <c r="B15" s="1"/>
      <c r="C15" s="56" t="s">
        <v>63</v>
      </c>
      <c r="D15" s="42" t="s">
        <v>44</v>
      </c>
      <c r="E15" s="22">
        <v>90</v>
      </c>
      <c r="F15" s="22">
        <v>0</v>
      </c>
      <c r="G15" s="23"/>
      <c r="H15" s="23">
        <v>0</v>
      </c>
      <c r="I15" s="23">
        <f t="shared" si="1"/>
        <v>0</v>
      </c>
    </row>
    <row r="16" spans="1:11" ht="25.5" x14ac:dyDescent="0.25">
      <c r="A16" s="1" t="s">
        <v>49</v>
      </c>
      <c r="B16" s="1"/>
      <c r="C16" s="41" t="s">
        <v>68</v>
      </c>
      <c r="D16" s="21" t="s">
        <v>43</v>
      </c>
      <c r="E16" s="22">
        <f>(E13+E14+E15+116)*0.5</f>
        <v>346.5</v>
      </c>
      <c r="F16" s="22">
        <v>0</v>
      </c>
      <c r="G16" s="23"/>
      <c r="H16" s="23">
        <v>0</v>
      </c>
      <c r="I16" s="23">
        <f t="shared" si="0"/>
        <v>0</v>
      </c>
    </row>
    <row r="17" spans="1:9" x14ac:dyDescent="0.25">
      <c r="A17" s="1" t="s">
        <v>51</v>
      </c>
      <c r="B17" s="2"/>
      <c r="C17" s="24" t="s">
        <v>64</v>
      </c>
      <c r="D17" s="21" t="s">
        <v>43</v>
      </c>
      <c r="E17" s="22">
        <f>(E13+E14+E15+116)*0.5</f>
        <v>346.5</v>
      </c>
      <c r="F17" s="25">
        <v>0</v>
      </c>
      <c r="G17" s="23"/>
      <c r="H17" s="23">
        <v>0</v>
      </c>
      <c r="I17" s="23">
        <f t="shared" si="0"/>
        <v>0</v>
      </c>
    </row>
    <row r="18" spans="1:9" x14ac:dyDescent="0.25">
      <c r="A18" s="2" t="s">
        <v>52</v>
      </c>
      <c r="B18" s="43"/>
      <c r="C18" s="44" t="s">
        <v>48</v>
      </c>
      <c r="D18" s="53" t="s">
        <v>45</v>
      </c>
      <c r="E18" s="51">
        <v>0</v>
      </c>
      <c r="F18" s="45"/>
      <c r="G18" s="51">
        <v>0</v>
      </c>
      <c r="H18" s="23">
        <v>0</v>
      </c>
      <c r="I18" s="23">
        <f t="shared" si="0"/>
        <v>0</v>
      </c>
    </row>
    <row r="19" spans="1:9" x14ac:dyDescent="0.25">
      <c r="A19" s="3" t="s">
        <v>72</v>
      </c>
      <c r="B19" s="4"/>
      <c r="C19" s="31" t="s">
        <v>50</v>
      </c>
      <c r="D19" s="21" t="s">
        <v>43</v>
      </c>
      <c r="E19" s="22">
        <f>(E13+E14+E15+116)*0.5</f>
        <v>346.5</v>
      </c>
      <c r="F19" s="25">
        <v>0</v>
      </c>
      <c r="G19" s="51"/>
      <c r="H19" s="23">
        <v>0</v>
      </c>
      <c r="I19" s="23">
        <f t="shared" si="0"/>
        <v>0</v>
      </c>
    </row>
    <row r="20" spans="1:9" x14ac:dyDescent="0.25">
      <c r="A20" s="3" t="s">
        <v>53</v>
      </c>
      <c r="B20" s="5"/>
      <c r="C20" s="44" t="s">
        <v>48</v>
      </c>
      <c r="D20" s="53" t="s">
        <v>45</v>
      </c>
      <c r="E20" s="51">
        <v>0</v>
      </c>
      <c r="F20" s="45"/>
      <c r="G20" s="51">
        <v>0</v>
      </c>
      <c r="H20" s="23">
        <v>0</v>
      </c>
      <c r="I20" s="23">
        <f t="shared" si="0"/>
        <v>0</v>
      </c>
    </row>
    <row r="21" spans="1:9" s="52" customFormat="1" x14ac:dyDescent="0.25">
      <c r="A21" s="54" t="s">
        <v>54</v>
      </c>
      <c r="B21" s="43"/>
      <c r="C21" s="31" t="s">
        <v>56</v>
      </c>
      <c r="D21" s="21" t="s">
        <v>43</v>
      </c>
      <c r="E21" s="22">
        <f>(E13+E14+E15)*0.4 +116*0.5</f>
        <v>288.8</v>
      </c>
      <c r="F21" s="25">
        <v>0</v>
      </c>
      <c r="G21" s="51"/>
      <c r="H21" s="23">
        <v>0</v>
      </c>
      <c r="I21" s="23">
        <f t="shared" si="0"/>
        <v>0</v>
      </c>
    </row>
    <row r="22" spans="1:9" x14ac:dyDescent="0.25">
      <c r="A22" s="4" t="s">
        <v>59</v>
      </c>
      <c r="B22" s="3"/>
      <c r="C22" s="44" t="s">
        <v>48</v>
      </c>
      <c r="D22" s="53" t="s">
        <v>45</v>
      </c>
      <c r="E22" s="51">
        <v>0</v>
      </c>
      <c r="F22" s="45"/>
      <c r="G22" s="51">
        <v>0</v>
      </c>
      <c r="H22" s="23">
        <v>0</v>
      </c>
      <c r="I22" s="23">
        <f t="shared" si="0"/>
        <v>0</v>
      </c>
    </row>
    <row r="23" spans="1:9" x14ac:dyDescent="0.25">
      <c r="A23" s="5" t="s">
        <v>78</v>
      </c>
      <c r="B23" s="3"/>
      <c r="C23" s="26" t="s">
        <v>57</v>
      </c>
      <c r="D23" s="21" t="s">
        <v>43</v>
      </c>
      <c r="E23" s="22">
        <f>(E13+E14+E15)*0.4 +116*0.5</f>
        <v>288.8</v>
      </c>
      <c r="F23" s="51">
        <v>0</v>
      </c>
      <c r="G23" s="51"/>
      <c r="H23" s="23">
        <v>0</v>
      </c>
      <c r="I23" s="23">
        <f t="shared" si="0"/>
        <v>0</v>
      </c>
    </row>
    <row r="24" spans="1:9" x14ac:dyDescent="0.25">
      <c r="A24" s="4" t="s">
        <v>60</v>
      </c>
      <c r="B24" s="4"/>
      <c r="C24" s="31" t="s">
        <v>58</v>
      </c>
      <c r="D24" s="55" t="s">
        <v>45</v>
      </c>
      <c r="E24" s="25">
        <v>0</v>
      </c>
      <c r="F24" s="27"/>
      <c r="G24" s="51">
        <v>0</v>
      </c>
      <c r="H24" s="23">
        <v>0</v>
      </c>
      <c r="I24" s="23">
        <f t="shared" si="0"/>
        <v>0</v>
      </c>
    </row>
    <row r="25" spans="1:9" x14ac:dyDescent="0.25">
      <c r="A25" s="5" t="s">
        <v>73</v>
      </c>
      <c r="B25" s="4"/>
      <c r="C25" s="31" t="s">
        <v>66</v>
      </c>
      <c r="D25" s="42" t="s">
        <v>44</v>
      </c>
      <c r="E25" s="25">
        <v>393</v>
      </c>
      <c r="F25" s="27"/>
      <c r="G25" s="28"/>
      <c r="H25" s="23"/>
      <c r="I25" s="23"/>
    </row>
    <row r="26" spans="1:9" x14ac:dyDescent="0.25">
      <c r="A26" s="5" t="s">
        <v>74</v>
      </c>
      <c r="B26" s="4"/>
      <c r="C26" s="44" t="s">
        <v>48</v>
      </c>
      <c r="D26" s="53" t="s">
        <v>45</v>
      </c>
      <c r="E26" s="51">
        <v>0</v>
      </c>
      <c r="F26" s="45"/>
      <c r="G26" s="51">
        <v>0</v>
      </c>
      <c r="H26" s="23">
        <v>0</v>
      </c>
      <c r="I26" s="23">
        <f t="shared" ref="I26" si="2">ROUND(E26*H26,2)</f>
        <v>0</v>
      </c>
    </row>
    <row r="27" spans="1:9" x14ac:dyDescent="0.25">
      <c r="A27" s="4" t="s">
        <v>75</v>
      </c>
      <c r="B27" s="4"/>
      <c r="C27" s="56" t="s">
        <v>77</v>
      </c>
      <c r="D27" s="42" t="s">
        <v>44</v>
      </c>
      <c r="E27" s="22">
        <v>184</v>
      </c>
      <c r="F27" s="22">
        <v>0</v>
      </c>
      <c r="G27" s="23"/>
      <c r="H27" s="23">
        <v>0</v>
      </c>
      <c r="I27" s="23">
        <f t="shared" si="0"/>
        <v>0</v>
      </c>
    </row>
    <row r="28" spans="1:9" x14ac:dyDescent="0.25">
      <c r="A28" s="4" t="s">
        <v>76</v>
      </c>
      <c r="B28" s="4"/>
      <c r="C28" s="44" t="s">
        <v>48</v>
      </c>
      <c r="D28" s="53" t="s">
        <v>45</v>
      </c>
      <c r="E28" s="51">
        <v>0</v>
      </c>
      <c r="F28" s="45"/>
      <c r="G28" s="51">
        <v>0</v>
      </c>
      <c r="H28" s="23">
        <v>0</v>
      </c>
      <c r="I28" s="23">
        <f t="shared" ref="I28:I30" si="3">ROUND(E28*H28,2)</f>
        <v>0</v>
      </c>
    </row>
    <row r="29" spans="1:9" x14ac:dyDescent="0.25">
      <c r="A29" s="4" t="s">
        <v>79</v>
      </c>
      <c r="B29" s="4"/>
      <c r="C29" s="31" t="s">
        <v>65</v>
      </c>
      <c r="D29" s="42" t="s">
        <v>44</v>
      </c>
      <c r="E29" s="25">
        <f>E25+E27</f>
        <v>577</v>
      </c>
      <c r="F29" s="25">
        <v>0</v>
      </c>
      <c r="G29" s="25"/>
      <c r="H29" s="23">
        <f>ROUND(F29+G29,2)</f>
        <v>0</v>
      </c>
      <c r="I29" s="23">
        <f t="shared" si="3"/>
        <v>0</v>
      </c>
    </row>
    <row r="30" spans="1:9" x14ac:dyDescent="0.25">
      <c r="A30" s="4" t="s">
        <v>80</v>
      </c>
      <c r="B30" s="4"/>
      <c r="C30" s="31" t="s">
        <v>55</v>
      </c>
      <c r="D30" s="32" t="s">
        <v>45</v>
      </c>
      <c r="E30" s="25">
        <v>0</v>
      </c>
      <c r="F30" s="27"/>
      <c r="G30" s="28">
        <v>0</v>
      </c>
      <c r="H30" s="23">
        <v>0</v>
      </c>
      <c r="I30" s="23">
        <f t="shared" si="3"/>
        <v>0</v>
      </c>
    </row>
    <row r="31" spans="1:9" ht="25.5" x14ac:dyDescent="0.25">
      <c r="A31" s="60" t="s">
        <v>81</v>
      </c>
      <c r="B31" s="4"/>
      <c r="C31" s="26" t="s">
        <v>67</v>
      </c>
      <c r="D31" s="21" t="s">
        <v>43</v>
      </c>
      <c r="E31" s="22">
        <f>E25*0.14</f>
        <v>55.02</v>
      </c>
      <c r="F31" s="51">
        <v>0</v>
      </c>
      <c r="G31" s="51"/>
      <c r="H31" s="23">
        <v>0</v>
      </c>
      <c r="I31" s="23">
        <f t="shared" si="0"/>
        <v>0</v>
      </c>
    </row>
    <row r="32" spans="1:9" x14ac:dyDescent="0.25">
      <c r="A32" s="74" t="s">
        <v>82</v>
      </c>
      <c r="B32" s="4"/>
      <c r="C32" s="31" t="s">
        <v>58</v>
      </c>
      <c r="D32" s="55" t="s">
        <v>45</v>
      </c>
      <c r="E32" s="25">
        <v>0</v>
      </c>
      <c r="F32" s="27"/>
      <c r="G32" s="51">
        <v>0</v>
      </c>
      <c r="H32" s="23">
        <v>0</v>
      </c>
      <c r="I32" s="23">
        <f t="shared" si="0"/>
        <v>0</v>
      </c>
    </row>
    <row r="33" spans="1:9" x14ac:dyDescent="0.25">
      <c r="A33" s="73"/>
      <c r="B33" s="4"/>
      <c r="C33" s="64" t="s">
        <v>85</v>
      </c>
      <c r="D33" s="55"/>
      <c r="E33" s="25"/>
      <c r="F33" s="27"/>
      <c r="G33" s="51"/>
      <c r="H33" s="23"/>
      <c r="I33" s="75">
        <v>0</v>
      </c>
    </row>
    <row r="34" spans="1:9" x14ac:dyDescent="0.25">
      <c r="A34" s="59"/>
      <c r="B34" s="4"/>
      <c r="C34" s="64" t="s">
        <v>86</v>
      </c>
      <c r="D34" s="55"/>
      <c r="E34" s="25"/>
      <c r="F34" s="27"/>
      <c r="G34" s="51"/>
      <c r="H34" s="23"/>
      <c r="I34" s="75">
        <v>0</v>
      </c>
    </row>
    <row r="35" spans="1:9" s="52" customFormat="1" ht="17.25" customHeight="1" x14ac:dyDescent="0.25">
      <c r="A35" s="64"/>
      <c r="B35" s="64"/>
      <c r="C35" s="64" t="s">
        <v>35</v>
      </c>
      <c r="D35" s="65"/>
      <c r="E35" s="66"/>
      <c r="F35" s="66"/>
      <c r="G35" s="66"/>
      <c r="H35" s="67"/>
      <c r="I35" s="66">
        <f>I33+I34</f>
        <v>0</v>
      </c>
    </row>
    <row r="36" spans="1:9" ht="18" customHeight="1" x14ac:dyDescent="0.25">
      <c r="A36" s="6"/>
      <c r="B36" s="6"/>
      <c r="C36" s="33" t="s">
        <v>7</v>
      </c>
      <c r="D36" s="34"/>
      <c r="E36" s="35"/>
      <c r="F36" s="35"/>
      <c r="G36" s="35"/>
      <c r="H36" s="35"/>
      <c r="I36" s="36">
        <f>ROUND(I35*0.2,2)</f>
        <v>0</v>
      </c>
    </row>
    <row r="37" spans="1:9" s="52" customFormat="1" ht="24.95" customHeight="1" x14ac:dyDescent="0.25">
      <c r="A37" s="68"/>
      <c r="B37" s="68"/>
      <c r="C37" s="69" t="s">
        <v>36</v>
      </c>
      <c r="D37" s="70"/>
      <c r="E37" s="71"/>
      <c r="F37" s="71"/>
      <c r="G37" s="71"/>
      <c r="H37" s="71"/>
      <c r="I37" s="72">
        <f>I35+I36</f>
        <v>0</v>
      </c>
    </row>
    <row r="38" spans="1:9" ht="18" customHeight="1" x14ac:dyDescent="0.25"/>
    <row r="39" spans="1:9" ht="18.75" customHeight="1" x14ac:dyDescent="0.25">
      <c r="B39" s="57" t="s">
        <v>69</v>
      </c>
      <c r="C39" s="15"/>
      <c r="D39" s="58" t="s">
        <v>70</v>
      </c>
    </row>
    <row r="40" spans="1:9" ht="18" customHeight="1" x14ac:dyDescent="0.25">
      <c r="B40" s="57" t="s">
        <v>71</v>
      </c>
      <c r="C40" s="15"/>
      <c r="D40" s="58" t="s">
        <v>70</v>
      </c>
    </row>
    <row r="42" spans="1:9" x14ac:dyDescent="0.25">
      <c r="B42" s="7" t="s">
        <v>24</v>
      </c>
      <c r="C42" s="15"/>
      <c r="D42" s="16"/>
      <c r="E42" s="14"/>
      <c r="F42" s="14"/>
      <c r="G42" s="14"/>
      <c r="H42" s="14"/>
      <c r="I42" s="14"/>
    </row>
    <row r="43" spans="1:9" ht="30" customHeight="1" x14ac:dyDescent="0.25">
      <c r="A43" s="17" t="s">
        <v>25</v>
      </c>
      <c r="B43" s="78" t="s">
        <v>34</v>
      </c>
      <c r="C43" s="78"/>
      <c r="D43" s="78"/>
      <c r="E43" s="78"/>
      <c r="F43" s="78"/>
      <c r="G43" s="78"/>
      <c r="H43" s="78"/>
      <c r="I43" s="78"/>
    </row>
    <row r="44" spans="1:9" ht="30" customHeight="1" x14ac:dyDescent="0.25">
      <c r="A44" s="18" t="s">
        <v>26</v>
      </c>
      <c r="B44" s="78" t="s">
        <v>30</v>
      </c>
      <c r="C44" s="78"/>
      <c r="D44" s="78"/>
      <c r="E44" s="78"/>
      <c r="F44" s="78"/>
      <c r="G44" s="78"/>
      <c r="H44" s="78"/>
      <c r="I44" s="78"/>
    </row>
    <row r="45" spans="1:9" ht="30" customHeight="1" x14ac:dyDescent="0.25">
      <c r="A45" s="18" t="s">
        <v>27</v>
      </c>
      <c r="B45" s="78" t="s">
        <v>31</v>
      </c>
      <c r="C45" s="78"/>
      <c r="D45" s="78"/>
      <c r="E45" s="78"/>
      <c r="F45" s="78"/>
      <c r="G45" s="78"/>
      <c r="H45" s="78"/>
      <c r="I45" s="78"/>
    </row>
    <row r="46" spans="1:9" ht="12" customHeight="1" x14ac:dyDescent="0.25">
      <c r="A46" s="18" t="s">
        <v>28</v>
      </c>
      <c r="B46" s="9" t="s">
        <v>29</v>
      </c>
      <c r="C46" s="15"/>
      <c r="D46" s="16"/>
      <c r="E46" s="14"/>
      <c r="F46" s="14"/>
      <c r="G46" s="14"/>
      <c r="H46" s="14"/>
      <c r="I46" s="14"/>
    </row>
    <row r="47" spans="1:9" ht="12" customHeight="1" x14ac:dyDescent="0.25">
      <c r="A47" s="18"/>
      <c r="B47" s="9"/>
      <c r="C47" s="15"/>
      <c r="D47" s="16"/>
      <c r="E47" s="14"/>
      <c r="F47" s="14"/>
      <c r="G47" s="14"/>
      <c r="H47" s="14"/>
      <c r="I47" s="14"/>
    </row>
    <row r="48" spans="1:9" ht="12" customHeight="1" x14ac:dyDescent="0.25">
      <c r="A48" s="9"/>
      <c r="B48" s="9"/>
      <c r="C48" s="39" t="s">
        <v>38</v>
      </c>
      <c r="D48" s="40"/>
      <c r="E48" s="13"/>
      <c r="F48" s="13"/>
      <c r="G48" s="38"/>
      <c r="H48" s="38"/>
      <c r="I48" s="38"/>
    </row>
    <row r="49" spans="1:9" ht="12" customHeight="1" x14ac:dyDescent="0.25">
      <c r="A49" s="9"/>
      <c r="B49" s="9"/>
      <c r="C49" s="13"/>
      <c r="D49" s="19" t="s">
        <v>37</v>
      </c>
      <c r="E49" s="13"/>
      <c r="F49" s="13"/>
      <c r="G49" s="38"/>
      <c r="H49" s="38"/>
      <c r="I49" s="38"/>
    </row>
    <row r="50" spans="1:9" ht="12" customHeight="1" x14ac:dyDescent="0.25">
      <c r="A50" s="9"/>
      <c r="B50" s="9"/>
      <c r="C50" s="29" t="s">
        <v>9</v>
      </c>
      <c r="D50" s="13" t="s">
        <v>8</v>
      </c>
      <c r="E50" s="10"/>
      <c r="F50" s="10"/>
      <c r="G50" s="38"/>
      <c r="H50" s="38"/>
      <c r="I50" s="38"/>
    </row>
    <row r="51" spans="1:9" ht="12" customHeight="1" x14ac:dyDescent="0.25"/>
    <row r="53" spans="1:9" x14ac:dyDescent="0.25">
      <c r="E53" s="37"/>
    </row>
    <row r="54" spans="1:9" s="61" customFormat="1" x14ac:dyDescent="0.25">
      <c r="C54" s="62"/>
    </row>
    <row r="55" spans="1:9" s="61" customFormat="1" x14ac:dyDescent="0.25"/>
    <row r="56" spans="1:9" s="61" customFormat="1" x14ac:dyDescent="0.25"/>
    <row r="57" spans="1:9" s="61" customFormat="1" x14ac:dyDescent="0.25"/>
    <row r="58" spans="1:9" s="61" customFormat="1" x14ac:dyDescent="0.25"/>
    <row r="59" spans="1:9" s="61" customFormat="1" x14ac:dyDescent="0.25"/>
    <row r="60" spans="1:9" s="61" customFormat="1" x14ac:dyDescent="0.25"/>
    <row r="61" spans="1:9" s="61" customFormat="1" x14ac:dyDescent="0.25"/>
    <row r="62" spans="1:9" s="61" customFormat="1" x14ac:dyDescent="0.25"/>
    <row r="63" spans="1:9" s="61" customFormat="1" x14ac:dyDescent="0.25"/>
    <row r="64" spans="1:9" s="61" customFormat="1" x14ac:dyDescent="0.25"/>
    <row r="65" spans="1:9" s="61" customFormat="1" x14ac:dyDescent="0.25"/>
    <row r="66" spans="1:9" s="61" customFormat="1" x14ac:dyDescent="0.25"/>
    <row r="67" spans="1:9" s="61" customFormat="1" ht="22.5" customHeight="1" x14ac:dyDescent="0.25"/>
    <row r="68" spans="1:9" s="61" customFormat="1" ht="22.5" customHeight="1" x14ac:dyDescent="0.25"/>
    <row r="69" spans="1:9" s="61" customFormat="1" ht="23.25" customHeight="1" x14ac:dyDescent="0.25"/>
    <row r="70" spans="1:9" s="61" customFormat="1" x14ac:dyDescent="0.25">
      <c r="A70" s="18"/>
      <c r="B70" s="9"/>
      <c r="C70" s="15"/>
      <c r="D70" s="16"/>
      <c r="E70" s="14"/>
      <c r="F70" s="14"/>
      <c r="G70" s="14"/>
      <c r="H70" s="14"/>
      <c r="I70" s="14"/>
    </row>
    <row r="71" spans="1:9" s="61" customFormat="1" x14ac:dyDescent="0.25">
      <c r="A71" s="18"/>
      <c r="B71" s="9"/>
      <c r="C71" s="15"/>
      <c r="D71" s="16"/>
      <c r="E71" s="14"/>
      <c r="F71" s="14"/>
      <c r="G71" s="14"/>
      <c r="H71" s="14"/>
      <c r="I71" s="14"/>
    </row>
    <row r="72" spans="1:9" s="61" customFormat="1" x14ac:dyDescent="0.25">
      <c r="A72" s="9"/>
      <c r="B72" s="9"/>
      <c r="C72" s="39"/>
      <c r="D72" s="40"/>
      <c r="E72" s="13"/>
      <c r="F72" s="13"/>
      <c r="G72" s="38"/>
      <c r="H72" s="38"/>
      <c r="I72" s="38"/>
    </row>
    <row r="73" spans="1:9" s="61" customFormat="1" x14ac:dyDescent="0.25">
      <c r="A73" s="9"/>
      <c r="B73" s="9"/>
      <c r="C73" s="13"/>
      <c r="D73" s="19"/>
      <c r="E73" s="13"/>
      <c r="F73" s="13"/>
      <c r="G73" s="38"/>
      <c r="H73" s="38"/>
      <c r="I73" s="38"/>
    </row>
    <row r="74" spans="1:9" s="61" customFormat="1" x14ac:dyDescent="0.25">
      <c r="A74" s="9"/>
      <c r="B74" s="9"/>
      <c r="C74" s="63"/>
      <c r="D74" s="13"/>
      <c r="E74" s="10"/>
      <c r="F74" s="10"/>
      <c r="G74" s="38"/>
      <c r="H74" s="38"/>
      <c r="I74" s="38"/>
    </row>
  </sheetData>
  <mergeCells count="12">
    <mergeCell ref="A6:I6"/>
    <mergeCell ref="B8:B10"/>
    <mergeCell ref="B43:I43"/>
    <mergeCell ref="B44:I44"/>
    <mergeCell ref="B45:I45"/>
    <mergeCell ref="A8:A10"/>
    <mergeCell ref="C8:C10"/>
    <mergeCell ref="D8:D10"/>
    <mergeCell ref="E8:I8"/>
    <mergeCell ref="E9:E10"/>
    <mergeCell ref="I9:I10"/>
    <mergeCell ref="F9:H9"/>
  </mergeCells>
  <pageMargins left="0.31496062992125984" right="0.31496062992125984" top="0.3543307086614173" bottom="0.3543307086614173" header="0" footer="0"/>
  <pageSetup paperSize="9" scale="97" orientation="landscape" r:id="rId1"/>
  <ignoredErrors>
    <ignoredError sqref="I19 I21 I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tabSelected="1" workbookViewId="0">
      <selection activeCell="L8" sqref="L8"/>
    </sheetView>
  </sheetViews>
  <sheetFormatPr defaultRowHeight="12.75" x14ac:dyDescent="0.25"/>
  <cols>
    <col min="1" max="1" width="9.140625" style="11"/>
    <col min="2" max="2" width="13.5703125" style="11" customWidth="1"/>
    <col min="3" max="3" width="49.7109375" style="11" customWidth="1"/>
    <col min="4" max="4" width="9.140625" style="11"/>
    <col min="5" max="9" width="12.7109375" style="11" customWidth="1"/>
    <col min="10" max="16384" width="9.140625" style="11"/>
  </cols>
  <sheetData>
    <row r="1" spans="1:11" x14ac:dyDescent="0.25">
      <c r="A1" s="20" t="s">
        <v>32</v>
      </c>
    </row>
    <row r="2" spans="1:11" x14ac:dyDescent="0.25">
      <c r="A2" s="20" t="s">
        <v>39</v>
      </c>
      <c r="K2" s="20"/>
    </row>
    <row r="3" spans="1:11" x14ac:dyDescent="0.25">
      <c r="A3" s="20" t="s">
        <v>22</v>
      </c>
      <c r="B3" s="11" t="s">
        <v>23</v>
      </c>
      <c r="I3" s="17"/>
      <c r="K3" s="20"/>
    </row>
    <row r="4" spans="1:11" x14ac:dyDescent="0.25">
      <c r="A4" s="20" t="s">
        <v>40</v>
      </c>
      <c r="I4" s="17"/>
    </row>
    <row r="5" spans="1:11" x14ac:dyDescent="0.25">
      <c r="I5" s="17"/>
      <c r="K5" s="20"/>
    </row>
    <row r="6" spans="1:11" ht="28.5" customHeight="1" x14ac:dyDescent="0.25">
      <c r="A6" s="76" t="s">
        <v>87</v>
      </c>
      <c r="B6" s="76"/>
      <c r="C6" s="76"/>
      <c r="D6" s="76"/>
      <c r="E6" s="76"/>
      <c r="F6" s="76"/>
      <c r="G6" s="76"/>
      <c r="H6" s="76"/>
      <c r="I6" s="76"/>
    </row>
    <row r="7" spans="1:11" ht="6.75" customHeight="1" x14ac:dyDescent="0.25"/>
    <row r="8" spans="1:11" ht="18" customHeight="1" x14ac:dyDescent="0.25">
      <c r="A8" s="86" t="s">
        <v>20</v>
      </c>
      <c r="B8" s="86" t="s">
        <v>21</v>
      </c>
      <c r="C8" s="86" t="s">
        <v>16</v>
      </c>
      <c r="D8" s="87" t="s">
        <v>0</v>
      </c>
      <c r="E8" s="88" t="s">
        <v>33</v>
      </c>
      <c r="F8" s="88"/>
      <c r="G8" s="88"/>
      <c r="H8" s="88"/>
      <c r="I8" s="88"/>
    </row>
    <row r="9" spans="1:11" ht="22.5" customHeight="1" x14ac:dyDescent="0.25">
      <c r="A9" s="86"/>
      <c r="B9" s="86"/>
      <c r="C9" s="86"/>
      <c r="D9" s="87"/>
      <c r="E9" s="89" t="s">
        <v>1</v>
      </c>
      <c r="F9" s="90" t="s">
        <v>19</v>
      </c>
      <c r="G9" s="91"/>
      <c r="H9" s="92"/>
      <c r="I9" s="93" t="s">
        <v>2</v>
      </c>
    </row>
    <row r="10" spans="1:11" ht="55.5" customHeight="1" x14ac:dyDescent="0.25">
      <c r="A10" s="86"/>
      <c r="B10" s="86"/>
      <c r="C10" s="86"/>
      <c r="D10" s="87"/>
      <c r="E10" s="89"/>
      <c r="F10" s="94" t="s">
        <v>46</v>
      </c>
      <c r="G10" s="94" t="s">
        <v>47</v>
      </c>
      <c r="H10" s="95" t="s">
        <v>3</v>
      </c>
      <c r="I10" s="93"/>
    </row>
    <row r="11" spans="1:11" ht="10.5" customHeight="1" x14ac:dyDescent="0.25">
      <c r="A11" s="96" t="s">
        <v>4</v>
      </c>
      <c r="B11" s="96" t="s">
        <v>5</v>
      </c>
      <c r="C11" s="96" t="s">
        <v>6</v>
      </c>
      <c r="D11" s="96" t="s">
        <v>10</v>
      </c>
      <c r="E11" s="96" t="s">
        <v>11</v>
      </c>
      <c r="F11" s="96" t="s">
        <v>12</v>
      </c>
      <c r="G11" s="96" t="s">
        <v>13</v>
      </c>
      <c r="H11" s="96" t="s">
        <v>14</v>
      </c>
      <c r="I11" s="96" t="s">
        <v>15</v>
      </c>
    </row>
    <row r="12" spans="1:11" ht="36.75" customHeight="1" x14ac:dyDescent="0.25">
      <c r="A12" s="46" t="s">
        <v>4</v>
      </c>
      <c r="B12" s="46"/>
      <c r="C12" s="97" t="s">
        <v>88</v>
      </c>
      <c r="D12" s="48"/>
      <c r="E12" s="49"/>
      <c r="F12" s="49"/>
      <c r="G12" s="50"/>
      <c r="H12" s="50"/>
      <c r="I12" s="45" t="s">
        <v>41</v>
      </c>
    </row>
    <row r="13" spans="1:11" x14ac:dyDescent="0.25">
      <c r="A13" s="98" t="s">
        <v>17</v>
      </c>
      <c r="B13" s="98"/>
      <c r="C13" s="99" t="s">
        <v>61</v>
      </c>
      <c r="D13" s="100" t="s">
        <v>44</v>
      </c>
      <c r="E13" s="101">
        <v>40</v>
      </c>
      <c r="F13" s="101">
        <v>0</v>
      </c>
      <c r="G13" s="102"/>
      <c r="H13" s="102">
        <v>0</v>
      </c>
      <c r="I13" s="102">
        <f t="shared" ref="I13:I32" si="0">ROUND(E13*H13,2)</f>
        <v>0</v>
      </c>
    </row>
    <row r="14" spans="1:11" x14ac:dyDescent="0.25">
      <c r="A14" s="98" t="s">
        <v>18</v>
      </c>
      <c r="B14" s="98"/>
      <c r="C14" s="99" t="s">
        <v>62</v>
      </c>
      <c r="D14" s="100" t="s">
        <v>44</v>
      </c>
      <c r="E14" s="101">
        <v>151</v>
      </c>
      <c r="F14" s="101">
        <v>0</v>
      </c>
      <c r="G14" s="102"/>
      <c r="H14" s="102">
        <v>0</v>
      </c>
      <c r="I14" s="102">
        <f t="shared" si="0"/>
        <v>0</v>
      </c>
    </row>
    <row r="15" spans="1:11" x14ac:dyDescent="0.25">
      <c r="A15" s="98" t="s">
        <v>42</v>
      </c>
      <c r="B15" s="98"/>
      <c r="C15" s="99" t="s">
        <v>63</v>
      </c>
      <c r="D15" s="100" t="s">
        <v>44</v>
      </c>
      <c r="E15" s="101">
        <v>63</v>
      </c>
      <c r="F15" s="101">
        <v>0</v>
      </c>
      <c r="G15" s="102"/>
      <c r="H15" s="102">
        <v>0</v>
      </c>
      <c r="I15" s="102">
        <f t="shared" si="0"/>
        <v>0</v>
      </c>
    </row>
    <row r="16" spans="1:11" ht="25.5" x14ac:dyDescent="0.25">
      <c r="A16" s="98" t="s">
        <v>49</v>
      </c>
      <c r="B16" s="98"/>
      <c r="C16" s="103" t="s">
        <v>68</v>
      </c>
      <c r="D16" s="104" t="s">
        <v>43</v>
      </c>
      <c r="E16" s="101">
        <f>(E13+E14+E15+75)*0.5</f>
        <v>164.5</v>
      </c>
      <c r="F16" s="101">
        <v>0</v>
      </c>
      <c r="G16" s="102"/>
      <c r="H16" s="102">
        <v>0</v>
      </c>
      <c r="I16" s="102">
        <f t="shared" si="0"/>
        <v>0</v>
      </c>
    </row>
    <row r="17" spans="1:9" x14ac:dyDescent="0.25">
      <c r="A17" s="98" t="s">
        <v>51</v>
      </c>
      <c r="B17" s="105"/>
      <c r="C17" s="106" t="s">
        <v>64</v>
      </c>
      <c r="D17" s="104" t="s">
        <v>43</v>
      </c>
      <c r="E17" s="101">
        <f>(E13+E14+E15+75)*0.5</f>
        <v>164.5</v>
      </c>
      <c r="F17" s="107">
        <v>0</v>
      </c>
      <c r="G17" s="102"/>
      <c r="H17" s="102">
        <v>0</v>
      </c>
      <c r="I17" s="102">
        <f t="shared" si="0"/>
        <v>0</v>
      </c>
    </row>
    <row r="18" spans="1:9" x14ac:dyDescent="0.25">
      <c r="A18" s="105" t="s">
        <v>52</v>
      </c>
      <c r="B18" s="43"/>
      <c r="C18" s="108" t="s">
        <v>48</v>
      </c>
      <c r="D18" s="53" t="s">
        <v>45</v>
      </c>
      <c r="E18" s="51">
        <v>0</v>
      </c>
      <c r="F18" s="45"/>
      <c r="G18" s="51">
        <v>0</v>
      </c>
      <c r="H18" s="102">
        <v>0</v>
      </c>
      <c r="I18" s="102">
        <f t="shared" si="0"/>
        <v>0</v>
      </c>
    </row>
    <row r="19" spans="1:9" x14ac:dyDescent="0.25">
      <c r="A19" s="3" t="s">
        <v>72</v>
      </c>
      <c r="B19" s="4"/>
      <c r="C19" s="31" t="s">
        <v>50</v>
      </c>
      <c r="D19" s="104" t="s">
        <v>43</v>
      </c>
      <c r="E19" s="101">
        <f>(E13+E14+E15+75)*0.5</f>
        <v>164.5</v>
      </c>
      <c r="F19" s="107">
        <v>0</v>
      </c>
      <c r="G19" s="51"/>
      <c r="H19" s="102">
        <v>0</v>
      </c>
      <c r="I19" s="102">
        <f t="shared" si="0"/>
        <v>0</v>
      </c>
    </row>
    <row r="20" spans="1:9" x14ac:dyDescent="0.25">
      <c r="A20" s="3" t="s">
        <v>53</v>
      </c>
      <c r="B20" s="5"/>
      <c r="C20" s="108" t="s">
        <v>48</v>
      </c>
      <c r="D20" s="53" t="s">
        <v>45</v>
      </c>
      <c r="E20" s="51">
        <v>0</v>
      </c>
      <c r="F20" s="45"/>
      <c r="G20" s="51">
        <v>0</v>
      </c>
      <c r="H20" s="102">
        <v>0</v>
      </c>
      <c r="I20" s="102">
        <f t="shared" si="0"/>
        <v>0</v>
      </c>
    </row>
    <row r="21" spans="1:9" s="52" customFormat="1" x14ac:dyDescent="0.25">
      <c r="A21" s="54" t="s">
        <v>54</v>
      </c>
      <c r="B21" s="43"/>
      <c r="C21" s="31" t="s">
        <v>56</v>
      </c>
      <c r="D21" s="104" t="s">
        <v>43</v>
      </c>
      <c r="E21" s="101">
        <f>(E13+E14+E15)*0.4 +75*0.5</f>
        <v>139.10000000000002</v>
      </c>
      <c r="F21" s="107">
        <v>0</v>
      </c>
      <c r="G21" s="51"/>
      <c r="H21" s="102">
        <v>0</v>
      </c>
      <c r="I21" s="102">
        <f t="shared" si="0"/>
        <v>0</v>
      </c>
    </row>
    <row r="22" spans="1:9" x14ac:dyDescent="0.25">
      <c r="A22" s="4" t="s">
        <v>59</v>
      </c>
      <c r="B22" s="3"/>
      <c r="C22" s="108" t="s">
        <v>48</v>
      </c>
      <c r="D22" s="53" t="s">
        <v>45</v>
      </c>
      <c r="E22" s="51">
        <v>0</v>
      </c>
      <c r="F22" s="45"/>
      <c r="G22" s="51">
        <v>0</v>
      </c>
      <c r="H22" s="102">
        <v>0</v>
      </c>
      <c r="I22" s="102">
        <f t="shared" si="0"/>
        <v>0</v>
      </c>
    </row>
    <row r="23" spans="1:9" x14ac:dyDescent="0.25">
      <c r="A23" s="5" t="s">
        <v>78</v>
      </c>
      <c r="B23" s="3"/>
      <c r="C23" s="109" t="s">
        <v>57</v>
      </c>
      <c r="D23" s="104" t="s">
        <v>43</v>
      </c>
      <c r="E23" s="101">
        <f>(E13+E14+E15)*0.4 +75*0.5</f>
        <v>139.10000000000002</v>
      </c>
      <c r="F23" s="51">
        <v>0</v>
      </c>
      <c r="G23" s="51"/>
      <c r="H23" s="102">
        <v>0</v>
      </c>
      <c r="I23" s="102">
        <f t="shared" si="0"/>
        <v>0</v>
      </c>
    </row>
    <row r="24" spans="1:9" x14ac:dyDescent="0.25">
      <c r="A24" s="4" t="s">
        <v>60</v>
      </c>
      <c r="B24" s="4"/>
      <c r="C24" s="31" t="s">
        <v>58</v>
      </c>
      <c r="D24" s="55" t="s">
        <v>45</v>
      </c>
      <c r="E24" s="107">
        <v>0</v>
      </c>
      <c r="F24" s="27"/>
      <c r="G24" s="51">
        <v>0</v>
      </c>
      <c r="H24" s="102">
        <v>0</v>
      </c>
      <c r="I24" s="102">
        <f t="shared" si="0"/>
        <v>0</v>
      </c>
    </row>
    <row r="25" spans="1:9" x14ac:dyDescent="0.25">
      <c r="A25" s="5" t="s">
        <v>73</v>
      </c>
      <c r="B25" s="4"/>
      <c r="C25" s="31" t="s">
        <v>66</v>
      </c>
      <c r="D25" s="100" t="s">
        <v>44</v>
      </c>
      <c r="E25" s="107">
        <v>40</v>
      </c>
      <c r="F25" s="27"/>
      <c r="G25" s="28"/>
      <c r="H25" s="102"/>
      <c r="I25" s="102"/>
    </row>
    <row r="26" spans="1:9" x14ac:dyDescent="0.25">
      <c r="A26" s="5" t="s">
        <v>74</v>
      </c>
      <c r="B26" s="4"/>
      <c r="C26" s="108" t="s">
        <v>48</v>
      </c>
      <c r="D26" s="53" t="s">
        <v>45</v>
      </c>
      <c r="E26" s="51">
        <v>0</v>
      </c>
      <c r="F26" s="45"/>
      <c r="G26" s="51">
        <v>0</v>
      </c>
      <c r="H26" s="102">
        <v>0</v>
      </c>
      <c r="I26" s="102">
        <f t="shared" ref="I26" si="1">ROUND(E26*H26,2)</f>
        <v>0</v>
      </c>
    </row>
    <row r="27" spans="1:9" x14ac:dyDescent="0.25">
      <c r="A27" s="60" t="s">
        <v>75</v>
      </c>
      <c r="B27" s="4"/>
      <c r="C27" s="99" t="s">
        <v>77</v>
      </c>
      <c r="D27" s="100" t="s">
        <v>44</v>
      </c>
      <c r="E27" s="101">
        <f>E14+E15</f>
        <v>214</v>
      </c>
      <c r="F27" s="101">
        <v>0</v>
      </c>
      <c r="G27" s="102"/>
      <c r="H27" s="102">
        <v>0</v>
      </c>
      <c r="I27" s="102">
        <f t="shared" si="0"/>
        <v>0</v>
      </c>
    </row>
    <row r="28" spans="1:9" x14ac:dyDescent="0.25">
      <c r="A28" s="4" t="s">
        <v>76</v>
      </c>
      <c r="B28" s="4"/>
      <c r="C28" s="108" t="s">
        <v>48</v>
      </c>
      <c r="D28" s="53" t="s">
        <v>45</v>
      </c>
      <c r="E28" s="51">
        <v>0</v>
      </c>
      <c r="F28" s="45"/>
      <c r="G28" s="51">
        <v>0</v>
      </c>
      <c r="H28" s="102">
        <v>0</v>
      </c>
      <c r="I28" s="102">
        <f t="shared" si="0"/>
        <v>0</v>
      </c>
    </row>
    <row r="29" spans="1:9" x14ac:dyDescent="0.25">
      <c r="A29" s="4" t="s">
        <v>79</v>
      </c>
      <c r="B29" s="4"/>
      <c r="C29" s="31" t="s">
        <v>65</v>
      </c>
      <c r="D29" s="100" t="s">
        <v>44</v>
      </c>
      <c r="E29" s="107">
        <f>E25+E27</f>
        <v>254</v>
      </c>
      <c r="F29" s="107">
        <v>0</v>
      </c>
      <c r="G29" s="107"/>
      <c r="H29" s="102">
        <f>ROUND(F29+G29,2)</f>
        <v>0</v>
      </c>
      <c r="I29" s="102">
        <f t="shared" si="0"/>
        <v>0</v>
      </c>
    </row>
    <row r="30" spans="1:9" x14ac:dyDescent="0.25">
      <c r="A30" s="4" t="s">
        <v>80</v>
      </c>
      <c r="B30" s="4"/>
      <c r="C30" s="31" t="s">
        <v>55</v>
      </c>
      <c r="D30" s="32" t="s">
        <v>45</v>
      </c>
      <c r="E30" s="107">
        <v>0</v>
      </c>
      <c r="F30" s="27"/>
      <c r="G30" s="28">
        <v>0</v>
      </c>
      <c r="H30" s="102">
        <v>0</v>
      </c>
      <c r="I30" s="102">
        <f t="shared" si="0"/>
        <v>0</v>
      </c>
    </row>
    <row r="31" spans="1:9" ht="25.5" x14ac:dyDescent="0.25">
      <c r="A31" s="4" t="s">
        <v>81</v>
      </c>
      <c r="B31" s="4"/>
      <c r="C31" s="109" t="s">
        <v>67</v>
      </c>
      <c r="D31" s="104" t="s">
        <v>43</v>
      </c>
      <c r="E31" s="101">
        <f>E25*0.14</f>
        <v>5.6000000000000005</v>
      </c>
      <c r="F31" s="51">
        <v>0</v>
      </c>
      <c r="G31" s="51"/>
      <c r="H31" s="102">
        <v>0</v>
      </c>
      <c r="I31" s="102">
        <f t="shared" si="0"/>
        <v>0</v>
      </c>
    </row>
    <row r="32" spans="1:9" x14ac:dyDescent="0.25">
      <c r="A32" s="74" t="s">
        <v>82</v>
      </c>
      <c r="B32" s="4"/>
      <c r="C32" s="31" t="s">
        <v>58</v>
      </c>
      <c r="D32" s="55" t="s">
        <v>45</v>
      </c>
      <c r="E32" s="107">
        <v>0</v>
      </c>
      <c r="F32" s="27"/>
      <c r="G32" s="51">
        <v>0</v>
      </c>
      <c r="H32" s="102">
        <v>0</v>
      </c>
      <c r="I32" s="102">
        <f t="shared" si="0"/>
        <v>0</v>
      </c>
    </row>
    <row r="33" spans="1:9" x14ac:dyDescent="0.25">
      <c r="A33" s="74"/>
      <c r="B33" s="4"/>
      <c r="C33" s="110" t="s">
        <v>85</v>
      </c>
      <c r="D33" s="55"/>
      <c r="E33" s="107"/>
      <c r="F33" s="27"/>
      <c r="G33" s="51"/>
      <c r="H33" s="102"/>
      <c r="I33" s="111">
        <v>0</v>
      </c>
    </row>
    <row r="34" spans="1:9" x14ac:dyDescent="0.25">
      <c r="A34" s="59"/>
      <c r="B34" s="4"/>
      <c r="C34" s="110" t="s">
        <v>86</v>
      </c>
      <c r="D34" s="55"/>
      <c r="E34" s="107"/>
      <c r="F34" s="27"/>
      <c r="G34" s="51"/>
      <c r="H34" s="102"/>
      <c r="I34" s="111">
        <v>0</v>
      </c>
    </row>
    <row r="35" spans="1:9" s="52" customFormat="1" ht="17.25" customHeight="1" x14ac:dyDescent="0.25">
      <c r="A35" s="110"/>
      <c r="B35" s="110"/>
      <c r="C35" s="110" t="s">
        <v>35</v>
      </c>
      <c r="D35" s="65"/>
      <c r="E35" s="66"/>
      <c r="F35" s="66"/>
      <c r="G35" s="66"/>
      <c r="H35" s="67"/>
      <c r="I35" s="66">
        <f>I33+I34</f>
        <v>0</v>
      </c>
    </row>
    <row r="36" spans="1:9" ht="18" customHeight="1" x14ac:dyDescent="0.25">
      <c r="A36" s="112"/>
      <c r="B36" s="112"/>
      <c r="C36" s="113" t="s">
        <v>7</v>
      </c>
      <c r="D36" s="114"/>
      <c r="E36" s="115"/>
      <c r="F36" s="115"/>
      <c r="G36" s="115"/>
      <c r="H36" s="115"/>
      <c r="I36" s="116">
        <f>ROUND(I35*0.2,2)</f>
        <v>0</v>
      </c>
    </row>
    <row r="37" spans="1:9" s="52" customFormat="1" ht="24.95" customHeight="1" x14ac:dyDescent="0.25">
      <c r="A37" s="68"/>
      <c r="B37" s="68"/>
      <c r="C37" s="69" t="s">
        <v>36</v>
      </c>
      <c r="D37" s="70"/>
      <c r="E37" s="71"/>
      <c r="F37" s="71"/>
      <c r="G37" s="71"/>
      <c r="H37" s="71"/>
      <c r="I37" s="72">
        <f>I35+I36</f>
        <v>0</v>
      </c>
    </row>
    <row r="38" spans="1:9" ht="14.25" customHeight="1" x14ac:dyDescent="0.25"/>
    <row r="39" spans="1:9" ht="18.75" customHeight="1" x14ac:dyDescent="0.25">
      <c r="B39" s="117" t="s">
        <v>69</v>
      </c>
      <c r="C39" s="118"/>
      <c r="D39" s="119" t="s">
        <v>70</v>
      </c>
    </row>
    <row r="40" spans="1:9" ht="18" customHeight="1" x14ac:dyDescent="0.25">
      <c r="B40" s="117" t="s">
        <v>71</v>
      </c>
      <c r="C40" s="118"/>
      <c r="D40" s="119" t="s">
        <v>70</v>
      </c>
    </row>
    <row r="42" spans="1:9" x14ac:dyDescent="0.25">
      <c r="B42" s="120" t="s">
        <v>24</v>
      </c>
      <c r="C42" s="118"/>
      <c r="D42" s="121"/>
      <c r="E42" s="122"/>
      <c r="F42" s="122"/>
      <c r="G42" s="122"/>
      <c r="H42" s="122"/>
      <c r="I42" s="122"/>
    </row>
    <row r="43" spans="1:9" ht="30" customHeight="1" x14ac:dyDescent="0.25">
      <c r="A43" s="17" t="s">
        <v>25</v>
      </c>
      <c r="B43" s="123" t="s">
        <v>34</v>
      </c>
      <c r="C43" s="123"/>
      <c r="D43" s="123"/>
      <c r="E43" s="123"/>
      <c r="F43" s="123"/>
      <c r="G43" s="123"/>
      <c r="H43" s="123"/>
      <c r="I43" s="123"/>
    </row>
    <row r="44" spans="1:9" ht="30" customHeight="1" x14ac:dyDescent="0.25">
      <c r="A44" s="124" t="s">
        <v>26</v>
      </c>
      <c r="B44" s="123" t="s">
        <v>30</v>
      </c>
      <c r="C44" s="123"/>
      <c r="D44" s="123"/>
      <c r="E44" s="123"/>
      <c r="F44" s="123"/>
      <c r="G44" s="123"/>
      <c r="H44" s="123"/>
      <c r="I44" s="123"/>
    </row>
    <row r="45" spans="1:9" ht="30" customHeight="1" x14ac:dyDescent="0.25">
      <c r="A45" s="124" t="s">
        <v>27</v>
      </c>
      <c r="B45" s="123" t="s">
        <v>31</v>
      </c>
      <c r="C45" s="123"/>
      <c r="D45" s="123"/>
      <c r="E45" s="123"/>
      <c r="F45" s="123"/>
      <c r="G45" s="123"/>
      <c r="H45" s="123"/>
      <c r="I45" s="123"/>
    </row>
    <row r="46" spans="1:9" ht="12" customHeight="1" x14ac:dyDescent="0.25">
      <c r="A46" s="124" t="s">
        <v>28</v>
      </c>
      <c r="B46" s="125" t="s">
        <v>29</v>
      </c>
      <c r="C46" s="118"/>
      <c r="D46" s="121"/>
      <c r="E46" s="122"/>
      <c r="F46" s="122"/>
      <c r="G46" s="122"/>
      <c r="H46" s="122"/>
      <c r="I46" s="122"/>
    </row>
    <row r="47" spans="1:9" ht="20.25" customHeight="1" x14ac:dyDescent="0.25">
      <c r="A47" s="124"/>
      <c r="B47" s="125"/>
      <c r="C47" s="118"/>
      <c r="D47" s="121"/>
      <c r="E47" s="122"/>
      <c r="F47" s="122"/>
      <c r="G47" s="122"/>
      <c r="H47" s="122"/>
      <c r="I47" s="122"/>
    </row>
    <row r="48" spans="1:9" ht="12" customHeight="1" x14ac:dyDescent="0.25">
      <c r="A48" s="125"/>
      <c r="B48" s="125"/>
      <c r="C48" s="117" t="s">
        <v>38</v>
      </c>
      <c r="D48" s="126"/>
      <c r="E48" s="127"/>
      <c r="F48" s="127"/>
      <c r="G48" s="128"/>
      <c r="H48" s="128"/>
      <c r="I48" s="128"/>
    </row>
    <row r="49" spans="1:9" ht="12" customHeight="1" x14ac:dyDescent="0.25">
      <c r="A49" s="125"/>
      <c r="B49" s="125"/>
      <c r="C49" s="127"/>
      <c r="D49" s="129" t="s">
        <v>37</v>
      </c>
      <c r="E49" s="127"/>
      <c r="F49" s="127"/>
      <c r="G49" s="128"/>
      <c r="H49" s="128"/>
      <c r="I49" s="128"/>
    </row>
    <row r="50" spans="1:9" ht="12" customHeight="1" x14ac:dyDescent="0.25">
      <c r="A50" s="125"/>
      <c r="B50" s="125"/>
      <c r="C50" s="130" t="s">
        <v>9</v>
      </c>
      <c r="D50" s="127" t="s">
        <v>8</v>
      </c>
      <c r="E50" s="131"/>
      <c r="F50" s="131"/>
      <c r="G50" s="128"/>
      <c r="H50" s="128"/>
      <c r="I50" s="128"/>
    </row>
    <row r="51" spans="1:9" ht="12" customHeight="1" x14ac:dyDescent="0.25"/>
    <row r="53" spans="1:9" x14ac:dyDescent="0.25">
      <c r="E53" s="132"/>
    </row>
    <row r="54" spans="1:9" x14ac:dyDescent="0.25">
      <c r="C54" s="20"/>
    </row>
    <row r="67" spans="1:9" ht="22.5" customHeight="1" x14ac:dyDescent="0.25"/>
    <row r="68" spans="1:9" ht="22.5" customHeight="1" x14ac:dyDescent="0.25"/>
    <row r="69" spans="1:9" ht="23.25" customHeight="1" x14ac:dyDescent="0.25"/>
    <row r="70" spans="1:9" x14ac:dyDescent="0.25">
      <c r="A70" s="124"/>
      <c r="B70" s="125"/>
      <c r="C70" s="118"/>
      <c r="D70" s="121"/>
      <c r="E70" s="122"/>
      <c r="F70" s="122"/>
      <c r="G70" s="122"/>
      <c r="H70" s="122"/>
      <c r="I70" s="122"/>
    </row>
    <row r="71" spans="1:9" x14ac:dyDescent="0.25">
      <c r="A71" s="124"/>
      <c r="B71" s="125"/>
      <c r="C71" s="118"/>
      <c r="D71" s="121"/>
      <c r="E71" s="122"/>
      <c r="F71" s="122"/>
      <c r="G71" s="122"/>
      <c r="H71" s="122"/>
      <c r="I71" s="122"/>
    </row>
    <row r="72" spans="1:9" x14ac:dyDescent="0.25">
      <c r="A72" s="125"/>
      <c r="B72" s="125"/>
      <c r="C72" s="117"/>
      <c r="D72" s="126"/>
      <c r="E72" s="127"/>
      <c r="F72" s="127"/>
      <c r="G72" s="128"/>
      <c r="H72" s="128"/>
      <c r="I72" s="128"/>
    </row>
    <row r="73" spans="1:9" x14ac:dyDescent="0.25">
      <c r="A73" s="125"/>
      <c r="B73" s="125"/>
      <c r="C73" s="127"/>
      <c r="D73" s="129"/>
      <c r="E73" s="127"/>
      <c r="F73" s="127"/>
      <c r="G73" s="128"/>
      <c r="H73" s="128"/>
      <c r="I73" s="128"/>
    </row>
    <row r="74" spans="1:9" x14ac:dyDescent="0.25">
      <c r="A74" s="125"/>
      <c r="B74" s="125"/>
      <c r="C74" s="133"/>
      <c r="D74" s="127"/>
      <c r="E74" s="131"/>
      <c r="F74" s="131"/>
      <c r="G74" s="128"/>
      <c r="H74" s="128"/>
      <c r="I74" s="128"/>
    </row>
  </sheetData>
  <mergeCells count="12">
    <mergeCell ref="B43:I43"/>
    <mergeCell ref="B44:I44"/>
    <mergeCell ref="B45:I45"/>
    <mergeCell ref="A6:I6"/>
    <mergeCell ref="A8:A10"/>
    <mergeCell ref="B8:B10"/>
    <mergeCell ref="C8:C10"/>
    <mergeCell ref="D8:D10"/>
    <mergeCell ref="E8:I8"/>
    <mergeCell ref="E9:E10"/>
    <mergeCell ref="F9:H9"/>
    <mergeCell ref="I9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Р1</vt:lpstr>
      <vt:lpstr>Р2</vt:lpstr>
      <vt:lpstr>Р1!Заголовки_для_печати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Sergey Galushko</cp:lastModifiedBy>
  <cp:lastPrinted>2018-12-06T13:09:53Z</cp:lastPrinted>
  <dcterms:created xsi:type="dcterms:W3CDTF">2018-11-06T08:13:52Z</dcterms:created>
  <dcterms:modified xsi:type="dcterms:W3CDTF">2019-03-21T11:21:14Z</dcterms:modified>
</cp:coreProperties>
</file>