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sheremet\Desktop\"/>
    </mc:Choice>
  </mc:AlternateContent>
  <bookViews>
    <workbookView xWindow="0" yWindow="0" windowWidth="21600" windowHeight="8025" tabRatio="287"/>
  </bookViews>
  <sheets>
    <sheet name="смета к договору (2)" sheetId="1" r:id="rId1"/>
  </sheets>
  <definedNames>
    <definedName name="_xlnm._FilterDatabase" localSheetId="0" hidden="1">'смета к договору (2)'!$A$4:$M$24</definedName>
    <definedName name="_xlnm.Print_Titles" localSheetId="0">'смета к договору (2)'!$3:$3</definedName>
    <definedName name="_xlnm.Print_Area" localSheetId="0">'смета к договору (2)'!$A$1:$N$24</definedName>
  </definedNames>
  <calcPr calcId="152511"/>
</workbook>
</file>

<file path=xl/calcChain.xml><?xml version="1.0" encoding="utf-8"?>
<calcChain xmlns="http://schemas.openxmlformats.org/spreadsheetml/2006/main">
  <c r="E17" i="1" l="1"/>
  <c r="G17" i="1" s="1"/>
  <c r="G16" i="1"/>
  <c r="E18" i="1" l="1"/>
  <c r="G18" i="1" s="1"/>
  <c r="E10" i="1"/>
  <c r="K10" i="1" s="1"/>
  <c r="M10" i="1" s="1"/>
  <c r="E15" i="1"/>
  <c r="K15" i="1" s="1"/>
  <c r="M15" i="1" s="1"/>
  <c r="K14" i="1"/>
  <c r="M14" i="1" s="1"/>
  <c r="G14" i="1"/>
  <c r="E9" i="1"/>
  <c r="K9" i="1" s="1"/>
  <c r="M9" i="1" s="1"/>
  <c r="K8" i="1"/>
  <c r="M8" i="1" s="1"/>
  <c r="G8" i="1"/>
  <c r="E7" i="1"/>
  <c r="K6" i="1"/>
  <c r="M6" i="1" s="1"/>
  <c r="G6" i="1"/>
  <c r="K18" i="1" l="1"/>
  <c r="M18" i="1" s="1"/>
  <c r="G10" i="1"/>
  <c r="K17" i="1"/>
  <c r="M17" i="1" s="1"/>
  <c r="G15" i="1"/>
  <c r="E19" i="1"/>
  <c r="G9" i="1"/>
  <c r="E11" i="1"/>
  <c r="G19" i="1" l="1"/>
  <c r="K19" i="1"/>
  <c r="M19" i="1" s="1"/>
  <c r="G11" i="1"/>
  <c r="K11" i="1"/>
  <c r="M11" i="1" s="1"/>
  <c r="M20" i="1" l="1"/>
  <c r="G20" i="1"/>
  <c r="M12" i="1"/>
  <c r="G12" i="1"/>
  <c r="G21" i="1" l="1"/>
  <c r="G23" i="1" s="1"/>
  <c r="K7" i="1"/>
  <c r="M7" i="1" s="1"/>
  <c r="G7" i="1"/>
  <c r="M21" i="1" l="1"/>
  <c r="N24" i="1" l="1"/>
</calcChain>
</file>

<file path=xl/sharedStrings.xml><?xml version="1.0" encoding="utf-8"?>
<sst xmlns="http://schemas.openxmlformats.org/spreadsheetml/2006/main" count="83" uniqueCount="54">
  <si>
    <t>Найменування робіт та затрат</t>
  </si>
  <si>
    <t>Од. вим.</t>
  </si>
  <si>
    <t>Кіл-ть</t>
  </si>
  <si>
    <t>Варт. Грн.</t>
  </si>
  <si>
    <t>Найменування матеріалів</t>
  </si>
  <si>
    <t>Норма росх.</t>
  </si>
  <si>
    <t>Вартість розділу</t>
  </si>
  <si>
    <t>шт</t>
  </si>
  <si>
    <t>м2</t>
  </si>
  <si>
    <t>л</t>
  </si>
  <si>
    <t>кг</t>
  </si>
  <si>
    <t>№ з/п</t>
  </si>
  <si>
    <t>ВСЬОГО по розділу роботи:</t>
  </si>
  <si>
    <t>ВСЬОГО по розділу матеріали:</t>
  </si>
  <si>
    <t>Загальна вартість матеріалів,:</t>
  </si>
  <si>
    <t>1.1</t>
  </si>
  <si>
    <t>3.2</t>
  </si>
  <si>
    <t>3.3</t>
  </si>
  <si>
    <t>3.4</t>
  </si>
  <si>
    <t>3.5</t>
  </si>
  <si>
    <t>Загальна вартість робіт, без ПДВ:</t>
  </si>
  <si>
    <t>Варт. Од. грн. без ПДВ</t>
  </si>
  <si>
    <t>Варт. Од. грн, в т.ч ПДВ</t>
  </si>
  <si>
    <t>Варт. Всього. Грн., в т.ч ПДВ</t>
  </si>
  <si>
    <t>Грунтовка "Ceresit CT 17", глибокопроникна, 10л</t>
  </si>
  <si>
    <t>Сітка абразивная (шліф)" MASTERTOOL", 107х280мм /зерно 60/80/120)</t>
  </si>
  <si>
    <t>Шпатлівка "Knauf Multi-Finish", 20кг</t>
  </si>
  <si>
    <t>1.2</t>
  </si>
  <si>
    <t>1.3</t>
  </si>
  <si>
    <t xml:space="preserve"> КОШТОРИС </t>
  </si>
  <si>
    <t>3.1</t>
  </si>
  <si>
    <t>1.4</t>
  </si>
  <si>
    <t>1.5</t>
  </si>
  <si>
    <t>Шпалери</t>
  </si>
  <si>
    <t>ВСЬОГО по КОШТОРИСУ, грн, без ПДВ:</t>
  </si>
  <si>
    <r>
      <t xml:space="preserve">на виконання комплексу малярних </t>
    </r>
    <r>
      <rPr>
        <b/>
        <i/>
        <u/>
        <sz val="11"/>
        <rFont val="Arial"/>
        <family val="2"/>
        <charset val="204"/>
      </rPr>
      <t>ФАСАДНИХ</t>
    </r>
    <r>
      <rPr>
        <b/>
        <i/>
        <sz val="11"/>
        <rFont val="Arial"/>
        <family val="2"/>
        <charset val="204"/>
      </rPr>
      <t xml:space="preserve"> робіт нежитлового приміщенні за адресою: м. Київ,                   вул. Сергієнко, 18</t>
    </r>
  </si>
  <si>
    <t>Грунтування стін з ГКЛ перед поклейкою утеплювача (пінопласту, 100мм)</t>
  </si>
  <si>
    <t>Монтаж утеплювача (пінопласту, 100мм) на клей</t>
  </si>
  <si>
    <t xml:space="preserve">Грунтування існуючих стін перед шпатлюванням </t>
  </si>
  <si>
    <t>Шпатлювання існуючих стін під фарбування за 2 рази, до 2мм</t>
  </si>
  <si>
    <t>Грунтування виготовлених стін перед фарбуванням</t>
  </si>
  <si>
    <t>Фарбування стін фасадною фарбою, за 2 рази</t>
  </si>
  <si>
    <t>Грунтування відкосів перед поклейкою утеплювача (стіродур, 30мм)</t>
  </si>
  <si>
    <t>м/п</t>
  </si>
  <si>
    <t>Монтаж утелювача (на клей), стіродур 30мм; L=250мм</t>
  </si>
  <si>
    <t>Грунтування відкосів перед шпатлюванням</t>
  </si>
  <si>
    <t>Шпатлювання відкосів під фарбування, за 2 рази (в т.ч. поклейка штукатурних кутів)</t>
  </si>
  <si>
    <t>Грунтування виготовлених відкосів перед фарбуванням</t>
  </si>
  <si>
    <t>3.6</t>
  </si>
  <si>
    <t>Фарбування відкосів фасадною фарбою, за 2 рази</t>
  </si>
  <si>
    <t>1. МОНТАЖНІ та МАЛЯРНІ РОБОТИ по СТІНАМ</t>
  </si>
  <si>
    <t>1.6</t>
  </si>
  <si>
    <t>2. МОНТАЖНІ та МАЛЯРНІ РОБОТИ по ВІДКОСАМ</t>
  </si>
  <si>
    <t>Приймання та переміщення матеріалів, грн. без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</si>
</sst>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16"/>
      <name val="Arial"/>
      <family val="2"/>
      <charset val="204"/>
    </font>
    <font>
      <b/>
      <sz val="10"/>
      <name val="Arial Cyr"/>
      <family val="2"/>
      <charset val="204"/>
    </font>
    <font>
      <b/>
      <sz val="9"/>
      <color indexed="8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u/>
      <sz val="14"/>
      <name val="Arial Cyr"/>
      <charset val="204"/>
    </font>
    <font>
      <b/>
      <i/>
      <sz val="10"/>
      <name val="Arial"/>
      <family val="2"/>
      <charset val="204"/>
    </font>
    <font>
      <b/>
      <u/>
      <sz val="14"/>
      <name val="Calibri"/>
      <family val="2"/>
      <charset val="204"/>
    </font>
    <font>
      <b/>
      <i/>
      <sz val="10"/>
      <color indexed="8"/>
      <name val="Arial"/>
      <family val="2"/>
      <charset val="204"/>
    </font>
    <font>
      <b/>
      <u/>
      <sz val="11"/>
      <color indexed="8"/>
      <name val="Arial"/>
      <family val="2"/>
      <charset val="204"/>
    </font>
    <font>
      <b/>
      <i/>
      <u/>
      <sz val="1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 applyNumberFormat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31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89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vertical="center"/>
    </xf>
    <xf numFmtId="2" fontId="18" fillId="0" borderId="0" xfId="0" applyNumberFormat="1" applyFont="1" applyFill="1" applyBorder="1" applyAlignment="1">
      <alignment vertical="center"/>
    </xf>
    <xf numFmtId="2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/>
    </xf>
    <xf numFmtId="0" fontId="0" fillId="0" borderId="0" xfId="0" applyFill="1" applyBorder="1"/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wrapText="1"/>
    </xf>
    <xf numFmtId="0" fontId="0" fillId="24" borderId="0" xfId="0" applyFill="1" applyBorder="1"/>
    <xf numFmtId="2" fontId="18" fillId="0" borderId="14" xfId="0" applyNumberFormat="1" applyFont="1" applyFill="1" applyBorder="1" applyAlignment="1">
      <alignment horizontal="center" vertical="center"/>
    </xf>
    <xf numFmtId="4" fontId="18" fillId="0" borderId="14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19" fillId="24" borderId="23" xfId="0" applyFont="1" applyFill="1" applyBorder="1" applyAlignment="1">
      <alignment horizontal="left" wrapText="1"/>
    </xf>
    <xf numFmtId="0" fontId="19" fillId="24" borderId="24" xfId="0" applyFont="1" applyFill="1" applyBorder="1" applyAlignment="1">
      <alignment horizontal="center" wrapText="1"/>
    </xf>
    <xf numFmtId="4" fontId="19" fillId="24" borderId="24" xfId="0" applyNumberFormat="1" applyFont="1" applyFill="1" applyBorder="1" applyAlignment="1">
      <alignment horizontal="center" wrapText="1"/>
    </xf>
    <xf numFmtId="0" fontId="23" fillId="2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8" fillId="0" borderId="14" xfId="0" applyNumberFormat="1" applyFont="1" applyFill="1" applyBorder="1" applyAlignment="1">
      <alignment horizontal="right" vertical="center"/>
    </xf>
    <xf numFmtId="4" fontId="18" fillId="0" borderId="14" xfId="0" applyNumberFormat="1" applyFont="1" applyFill="1" applyBorder="1" applyAlignment="1">
      <alignment horizontal="right" vertical="center"/>
    </xf>
    <xf numFmtId="2" fontId="22" fillId="0" borderId="28" xfId="0" applyNumberFormat="1" applyFont="1" applyFill="1" applyBorder="1" applyAlignment="1">
      <alignment vertical="center" wrapText="1"/>
    </xf>
    <xf numFmtId="0" fontId="22" fillId="0" borderId="29" xfId="0" applyFont="1" applyFill="1" applyBorder="1" applyAlignment="1">
      <alignment horizontal="center" vertical="center" wrapText="1"/>
    </xf>
    <xf numFmtId="4" fontId="27" fillId="0" borderId="30" xfId="0" applyNumberFormat="1" applyFont="1" applyFill="1" applyBorder="1" applyAlignment="1">
      <alignment vertical="center"/>
    </xf>
    <xf numFmtId="0" fontId="22" fillId="0" borderId="12" xfId="0" applyFont="1" applyFill="1" applyBorder="1" applyAlignment="1">
      <alignment horizontal="left" vertical="center" wrapText="1"/>
    </xf>
    <xf numFmtId="2" fontId="23" fillId="0" borderId="12" xfId="0" applyNumberFormat="1" applyFont="1" applyFill="1" applyBorder="1" applyAlignment="1">
      <alignment horizontal="center" vertical="center" wrapText="1"/>
    </xf>
    <xf numFmtId="4" fontId="23" fillId="0" borderId="12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top" wrapText="1"/>
    </xf>
    <xf numFmtId="0" fontId="25" fillId="0" borderId="12" xfId="0" applyFont="1" applyFill="1" applyBorder="1" applyAlignment="1">
      <alignment horizontal="center" vertical="center" wrapText="1"/>
    </xf>
    <xf numFmtId="4" fontId="26" fillId="0" borderId="12" xfId="0" applyNumberFormat="1" applyFont="1" applyFill="1" applyBorder="1" applyAlignment="1">
      <alignment horizontal="center" vertical="center" wrapText="1"/>
    </xf>
    <xf numFmtId="2" fontId="25" fillId="0" borderId="12" xfId="0" applyNumberFormat="1" applyFont="1" applyFill="1" applyBorder="1" applyAlignment="1">
      <alignment horizontal="center" vertical="center" wrapText="1"/>
    </xf>
    <xf numFmtId="4" fontId="25" fillId="0" borderId="13" xfId="0" applyNumberFormat="1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2" fontId="22" fillId="0" borderId="32" xfId="0" applyNumberFormat="1" applyFont="1" applyFill="1" applyBorder="1" applyAlignment="1">
      <alignment horizontal="center" vertical="center" wrapText="1"/>
    </xf>
    <xf numFmtId="4" fontId="22" fillId="0" borderId="32" xfId="0" applyNumberFormat="1" applyFont="1" applyFill="1" applyBorder="1" applyAlignment="1">
      <alignment horizontal="center" vertical="center" wrapText="1"/>
    </xf>
    <xf numFmtId="4" fontId="22" fillId="0" borderId="33" xfId="0" applyNumberFormat="1" applyFont="1" applyFill="1" applyBorder="1" applyAlignment="1">
      <alignment horizontal="center" vertical="center" wrapText="1"/>
    </xf>
    <xf numFmtId="4" fontId="18" fillId="0" borderId="17" xfId="0" applyNumberFormat="1" applyFont="1" applyFill="1" applyBorder="1" applyAlignment="1">
      <alignment horizontal="right" vertical="center"/>
    </xf>
    <xf numFmtId="2" fontId="19" fillId="24" borderId="25" xfId="0" applyNumberFormat="1" applyFont="1" applyFill="1" applyBorder="1" applyAlignment="1">
      <alignment horizontal="center" wrapText="1"/>
    </xf>
    <xf numFmtId="4" fontId="20" fillId="24" borderId="26" xfId="0" applyNumberFormat="1" applyFont="1" applyFill="1" applyBorder="1" applyAlignment="1">
      <alignment horizontal="center" wrapText="1"/>
    </xf>
    <xf numFmtId="0" fontId="33" fillId="0" borderId="0" xfId="36" applyFont="1" applyFill="1" applyAlignment="1"/>
    <xf numFmtId="0" fontId="34" fillId="0" borderId="0" xfId="36" applyFont="1" applyFill="1" applyAlignment="1"/>
    <xf numFmtId="4" fontId="36" fillId="0" borderId="0" xfId="0" applyNumberFormat="1" applyFont="1" applyFill="1" applyBorder="1" applyAlignment="1">
      <alignment horizontal="right" vertical="center"/>
    </xf>
    <xf numFmtId="49" fontId="18" fillId="0" borderId="18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vertical="center" wrapText="1"/>
    </xf>
    <xf numFmtId="49" fontId="35" fillId="26" borderId="0" xfId="36" applyNumberFormat="1" applyFont="1" applyFill="1" applyAlignment="1">
      <alignment horizontal="right"/>
    </xf>
    <xf numFmtId="4" fontId="29" fillId="7" borderId="15" xfId="0" applyNumberFormat="1" applyFont="1" applyFill="1" applyBorder="1" applyAlignment="1">
      <alignment horizontal="center" vertical="center" wrapText="1"/>
    </xf>
    <xf numFmtId="4" fontId="29" fillId="7" borderId="19" xfId="0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wrapText="1"/>
    </xf>
    <xf numFmtId="0" fontId="37" fillId="0" borderId="14" xfId="0" applyFont="1" applyFill="1" applyBorder="1" applyAlignment="1">
      <alignment horizontal="left" vertical="center" wrapText="1"/>
    </xf>
    <xf numFmtId="4" fontId="36" fillId="0" borderId="0" xfId="0" applyNumberFormat="1" applyFont="1" applyFill="1" applyBorder="1" applyAlignment="1">
      <alignment horizontal="right"/>
    </xf>
    <xf numFmtId="49" fontId="38" fillId="26" borderId="0" xfId="36" applyNumberFormat="1" applyFont="1" applyFill="1" applyAlignment="1">
      <alignment horizontal="right"/>
    </xf>
    <xf numFmtId="4" fontId="29" fillId="24" borderId="0" xfId="0" applyNumberFormat="1" applyFont="1" applyFill="1" applyBorder="1" applyAlignment="1">
      <alignment horizontal="center" wrapText="1"/>
    </xf>
    <xf numFmtId="0" fontId="29" fillId="24" borderId="0" xfId="0" applyFont="1" applyFill="1" applyBorder="1" applyAlignment="1">
      <alignment horizontal="right" wrapText="1"/>
    </xf>
    <xf numFmtId="4" fontId="20" fillId="24" borderId="26" xfId="0" applyNumberFormat="1" applyFont="1" applyFill="1" applyBorder="1" applyAlignment="1">
      <alignment horizontal="right" wrapText="1"/>
    </xf>
    <xf numFmtId="0" fontId="19" fillId="24" borderId="0" xfId="0" applyFont="1" applyFill="1" applyBorder="1" applyAlignment="1">
      <alignment horizontal="left" wrapText="1"/>
    </xf>
    <xf numFmtId="0" fontId="19" fillId="24" borderId="0" xfId="0" applyFont="1" applyFill="1" applyBorder="1" applyAlignment="1">
      <alignment horizontal="center" wrapText="1"/>
    </xf>
    <xf numFmtId="4" fontId="19" fillId="24" borderId="0" xfId="0" applyNumberFormat="1" applyFont="1" applyFill="1" applyBorder="1" applyAlignment="1">
      <alignment horizontal="center" wrapText="1"/>
    </xf>
    <xf numFmtId="2" fontId="19" fillId="24" borderId="0" xfId="0" applyNumberFormat="1" applyFont="1" applyFill="1" applyBorder="1" applyAlignment="1">
      <alignment horizontal="center" wrapText="1"/>
    </xf>
    <xf numFmtId="4" fontId="20" fillId="24" borderId="0" xfId="0" applyNumberFormat="1" applyFont="1" applyFill="1" applyBorder="1" applyAlignment="1">
      <alignment horizontal="center" wrapText="1"/>
    </xf>
    <xf numFmtId="0" fontId="20" fillId="25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32" fillId="24" borderId="27" xfId="0" applyFont="1" applyFill="1" applyBorder="1" applyAlignment="1">
      <alignment horizontal="right" wrapText="1"/>
    </xf>
    <xf numFmtId="0" fontId="32" fillId="24" borderId="19" xfId="0" applyFont="1" applyFill="1" applyBorder="1" applyAlignment="1">
      <alignment horizontal="right" wrapText="1"/>
    </xf>
    <xf numFmtId="0" fontId="32" fillId="24" borderId="16" xfId="0" applyFont="1" applyFill="1" applyBorder="1" applyAlignment="1">
      <alignment horizontal="right" wrapText="1"/>
    </xf>
    <xf numFmtId="0" fontId="28" fillId="7" borderId="27" xfId="0" applyFont="1" applyFill="1" applyBorder="1" applyAlignment="1">
      <alignment horizontal="center" wrapText="1"/>
    </xf>
    <xf numFmtId="0" fontId="28" fillId="7" borderId="19" xfId="0" applyFont="1" applyFill="1" applyBorder="1" applyAlignment="1">
      <alignment horizontal="center" wrapText="1"/>
    </xf>
    <xf numFmtId="0" fontId="28" fillId="7" borderId="16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right" vertical="center" wrapText="1"/>
    </xf>
    <xf numFmtId="0" fontId="28" fillId="7" borderId="19" xfId="0" applyFont="1" applyFill="1" applyBorder="1" applyAlignment="1">
      <alignment horizontal="right" vertical="center" wrapText="1"/>
    </xf>
    <xf numFmtId="0" fontId="28" fillId="7" borderId="16" xfId="0" applyFont="1" applyFill="1" applyBorder="1" applyAlignment="1">
      <alignment horizontal="right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40" fillId="24" borderId="27" xfId="0" applyFont="1" applyFill="1" applyBorder="1" applyAlignment="1">
      <alignment horizontal="right" vertical="center" wrapText="1"/>
    </xf>
    <xf numFmtId="0" fontId="40" fillId="24" borderId="19" xfId="0" applyFont="1" applyFill="1" applyBorder="1" applyAlignment="1">
      <alignment horizontal="right" vertical="center" wrapText="1"/>
    </xf>
    <xf numFmtId="0" fontId="40" fillId="24" borderId="16" xfId="0" applyFont="1" applyFill="1" applyBorder="1" applyAlignment="1">
      <alignment horizontal="right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tabSelected="1" view="pageBreakPreview" topLeftCell="B1" zoomScaleSheetLayoutView="100" workbookViewId="0">
      <pane ySplit="3" topLeftCell="A4" activePane="bottomLeft" state="frozen"/>
      <selection pane="bottomLeft" activeCell="D30" sqref="D30"/>
    </sheetView>
  </sheetViews>
  <sheetFormatPr defaultColWidth="9.140625" defaultRowHeight="12.75" outlineLevelCol="1" x14ac:dyDescent="0.2"/>
  <cols>
    <col min="1" max="1" width="0" style="1" hidden="1" customWidth="1"/>
    <col min="2" max="2" width="6.140625" style="1" customWidth="1"/>
    <col min="3" max="3" width="65.5703125" style="2" customWidth="1"/>
    <col min="4" max="4" width="6" style="3" customWidth="1"/>
    <col min="5" max="5" width="10.140625" style="4" customWidth="1"/>
    <col min="6" max="6" width="9.140625" style="5" customWidth="1" outlineLevel="1"/>
    <col min="7" max="7" width="13.28515625" style="6" customWidth="1" outlineLevel="1"/>
    <col min="8" max="8" width="45.5703125" style="1" hidden="1" customWidth="1"/>
    <col min="9" max="9" width="6.7109375" style="7" hidden="1" customWidth="1"/>
    <col min="10" max="10" width="7.28515625" style="7" hidden="1" customWidth="1"/>
    <col min="11" max="11" width="8.85546875" style="6" hidden="1" customWidth="1"/>
    <col min="12" max="12" width="9.85546875" style="8" hidden="1" customWidth="1"/>
    <col min="13" max="13" width="16" style="6" hidden="1" customWidth="1"/>
    <col min="14" max="14" width="18.28515625" style="9" hidden="1" customWidth="1"/>
    <col min="15" max="16384" width="9.140625" style="1"/>
  </cols>
  <sheetData>
    <row r="1" spans="1:14" s="10" customFormat="1" ht="12" customHeight="1" x14ac:dyDescent="0.2">
      <c r="C1" s="72" t="s">
        <v>29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12" customFormat="1" ht="29.25" customHeight="1" thickBot="1" x14ac:dyDescent="0.25">
      <c r="A2" s="11"/>
      <c r="B2" s="11"/>
      <c r="C2" s="73" t="s">
        <v>35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13" customFormat="1" ht="36" x14ac:dyDescent="0.2">
      <c r="A3" s="27"/>
      <c r="B3" s="42" t="s">
        <v>11</v>
      </c>
      <c r="C3" s="43" t="s">
        <v>0</v>
      </c>
      <c r="D3" s="43" t="s">
        <v>1</v>
      </c>
      <c r="E3" s="44" t="s">
        <v>2</v>
      </c>
      <c r="F3" s="44" t="s">
        <v>21</v>
      </c>
      <c r="G3" s="45" t="s">
        <v>3</v>
      </c>
      <c r="H3" s="43" t="s">
        <v>4</v>
      </c>
      <c r="I3" s="43" t="s">
        <v>1</v>
      </c>
      <c r="J3" s="43" t="s">
        <v>5</v>
      </c>
      <c r="K3" s="45" t="s">
        <v>2</v>
      </c>
      <c r="L3" s="45" t="s">
        <v>22</v>
      </c>
      <c r="M3" s="45" t="s">
        <v>23</v>
      </c>
      <c r="N3" s="46" t="s">
        <v>6</v>
      </c>
    </row>
    <row r="4" spans="1:14" s="13" customFormat="1" ht="12" customHeight="1" thickBot="1" x14ac:dyDescent="0.25">
      <c r="A4" s="14"/>
      <c r="B4" s="32"/>
      <c r="C4" s="15"/>
      <c r="D4" s="34"/>
      <c r="E4" s="31"/>
      <c r="F4" s="35"/>
      <c r="G4" s="36"/>
      <c r="H4" s="37"/>
      <c r="I4" s="38"/>
      <c r="J4" s="38"/>
      <c r="K4" s="39"/>
      <c r="L4" s="40"/>
      <c r="M4" s="41"/>
      <c r="N4" s="33"/>
    </row>
    <row r="5" spans="1:14" s="17" customFormat="1" ht="15.75" customHeight="1" thickBot="1" x14ac:dyDescent="0.25">
      <c r="A5" s="16"/>
      <c r="B5" s="77" t="s">
        <v>50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4" s="17" customFormat="1" ht="25.5" x14ac:dyDescent="0.2">
      <c r="A6" s="59"/>
      <c r="B6" s="53" t="s">
        <v>15</v>
      </c>
      <c r="C6" s="58" t="s">
        <v>36</v>
      </c>
      <c r="D6" s="20" t="s">
        <v>8</v>
      </c>
      <c r="E6" s="18">
        <v>20</v>
      </c>
      <c r="F6" s="29">
        <v>0</v>
      </c>
      <c r="G6" s="30">
        <f t="shared" ref="G6:G11" si="0">E6*F6</f>
        <v>0</v>
      </c>
      <c r="H6" s="54" t="s">
        <v>24</v>
      </c>
      <c r="I6" s="20" t="s">
        <v>9</v>
      </c>
      <c r="J6" s="18">
        <v>0.2</v>
      </c>
      <c r="K6" s="19">
        <f t="shared" ref="K6:K11" si="1">E6*J6</f>
        <v>4</v>
      </c>
      <c r="L6" s="29">
        <v>0</v>
      </c>
      <c r="M6" s="47">
        <f>K6*L6</f>
        <v>0</v>
      </c>
      <c r="N6" s="80"/>
    </row>
    <row r="7" spans="1:14" s="17" customFormat="1" ht="12.75" customHeight="1" thickBot="1" x14ac:dyDescent="0.25">
      <c r="A7" s="59"/>
      <c r="B7" s="53" t="s">
        <v>27</v>
      </c>
      <c r="C7" s="60" t="s">
        <v>37</v>
      </c>
      <c r="D7" s="20" t="s">
        <v>8</v>
      </c>
      <c r="E7" s="18">
        <f>E6</f>
        <v>20</v>
      </c>
      <c r="F7" s="29">
        <v>0</v>
      </c>
      <c r="G7" s="30">
        <f t="shared" si="0"/>
        <v>0</v>
      </c>
      <c r="H7" s="28" t="s">
        <v>26</v>
      </c>
      <c r="I7" s="20" t="s">
        <v>10</v>
      </c>
      <c r="J7" s="20">
        <v>2.5</v>
      </c>
      <c r="K7" s="19">
        <f t="shared" si="1"/>
        <v>50</v>
      </c>
      <c r="L7" s="29">
        <v>0</v>
      </c>
      <c r="M7" s="47">
        <f t="shared" ref="M7" si="2">K7*L7</f>
        <v>0</v>
      </c>
      <c r="N7" s="81"/>
    </row>
    <row r="8" spans="1:14" s="17" customFormat="1" ht="12.75" customHeight="1" x14ac:dyDescent="0.2">
      <c r="A8" s="59"/>
      <c r="B8" s="53" t="s">
        <v>28</v>
      </c>
      <c r="C8" s="58" t="s">
        <v>38</v>
      </c>
      <c r="D8" s="20" t="s">
        <v>8</v>
      </c>
      <c r="E8" s="18">
        <v>140</v>
      </c>
      <c r="F8" s="29">
        <v>0</v>
      </c>
      <c r="G8" s="30">
        <f t="shared" si="0"/>
        <v>0</v>
      </c>
      <c r="H8" s="54" t="s">
        <v>24</v>
      </c>
      <c r="I8" s="20" t="s">
        <v>9</v>
      </c>
      <c r="J8" s="18">
        <v>0.2</v>
      </c>
      <c r="K8" s="19">
        <f t="shared" si="1"/>
        <v>28</v>
      </c>
      <c r="L8" s="29">
        <v>0</v>
      </c>
      <c r="M8" s="47">
        <f>K8*L8</f>
        <v>0</v>
      </c>
      <c r="N8" s="80"/>
    </row>
    <row r="9" spans="1:14" s="17" customFormat="1" ht="12.75" customHeight="1" x14ac:dyDescent="0.2">
      <c r="A9" s="59"/>
      <c r="B9" s="53" t="s">
        <v>31</v>
      </c>
      <c r="C9" s="60" t="s">
        <v>39</v>
      </c>
      <c r="D9" s="20" t="s">
        <v>8</v>
      </c>
      <c r="E9" s="18">
        <f>E8</f>
        <v>140</v>
      </c>
      <c r="F9" s="29">
        <v>0</v>
      </c>
      <c r="G9" s="30">
        <f t="shared" si="0"/>
        <v>0</v>
      </c>
      <c r="H9" s="28" t="s">
        <v>26</v>
      </c>
      <c r="I9" s="20" t="s">
        <v>10</v>
      </c>
      <c r="J9" s="20">
        <v>2.5</v>
      </c>
      <c r="K9" s="19">
        <f t="shared" si="1"/>
        <v>350</v>
      </c>
      <c r="L9" s="29">
        <v>0</v>
      </c>
      <c r="M9" s="47">
        <f t="shared" ref="M9" si="3">K9*L9</f>
        <v>0</v>
      </c>
      <c r="N9" s="81"/>
    </row>
    <row r="10" spans="1:14" s="17" customFormat="1" ht="12.75" customHeight="1" x14ac:dyDescent="0.2">
      <c r="A10" s="59"/>
      <c r="B10" s="53" t="s">
        <v>32</v>
      </c>
      <c r="C10" s="58" t="s">
        <v>40</v>
      </c>
      <c r="D10" s="20" t="s">
        <v>8</v>
      </c>
      <c r="E10" s="18">
        <f>E8</f>
        <v>140</v>
      </c>
      <c r="F10" s="29">
        <v>0</v>
      </c>
      <c r="G10" s="30">
        <f t="shared" si="0"/>
        <v>0</v>
      </c>
      <c r="H10" s="54" t="s">
        <v>24</v>
      </c>
      <c r="I10" s="20" t="s">
        <v>9</v>
      </c>
      <c r="J10" s="18">
        <v>0.2</v>
      </c>
      <c r="K10" s="19">
        <f t="shared" si="1"/>
        <v>28</v>
      </c>
      <c r="L10" s="29">
        <v>0</v>
      </c>
      <c r="M10" s="47">
        <f>K10*L10</f>
        <v>0</v>
      </c>
      <c r="N10" s="81"/>
    </row>
    <row r="11" spans="1:14" s="17" customFormat="1" ht="12.75" customHeight="1" thickBot="1" x14ac:dyDescent="0.25">
      <c r="A11" s="59"/>
      <c r="B11" s="53" t="s">
        <v>51</v>
      </c>
      <c r="C11" s="58" t="s">
        <v>41</v>
      </c>
      <c r="D11" s="20" t="s">
        <v>8</v>
      </c>
      <c r="E11" s="18">
        <f>E9</f>
        <v>140</v>
      </c>
      <c r="F11" s="29">
        <v>0</v>
      </c>
      <c r="G11" s="30">
        <f t="shared" si="0"/>
        <v>0</v>
      </c>
      <c r="H11" s="54" t="s">
        <v>33</v>
      </c>
      <c r="I11" s="20" t="s">
        <v>8</v>
      </c>
      <c r="J11" s="18">
        <v>1.05</v>
      </c>
      <c r="K11" s="19">
        <f t="shared" si="1"/>
        <v>147</v>
      </c>
      <c r="L11" s="29">
        <v>0</v>
      </c>
      <c r="M11" s="47">
        <f t="shared" ref="M11" si="4">K11*L11</f>
        <v>0</v>
      </c>
      <c r="N11" s="81"/>
    </row>
    <row r="12" spans="1:14" s="17" customFormat="1" ht="12.75" customHeight="1" thickBot="1" x14ac:dyDescent="0.25">
      <c r="A12" s="59"/>
      <c r="B12" s="82" t="s">
        <v>12</v>
      </c>
      <c r="C12" s="83"/>
      <c r="D12" s="83"/>
      <c r="E12" s="83"/>
      <c r="F12" s="84"/>
      <c r="G12" s="56">
        <f>SUM(G8:G11)</f>
        <v>0</v>
      </c>
      <c r="H12" s="82" t="s">
        <v>13</v>
      </c>
      <c r="I12" s="83"/>
      <c r="J12" s="83"/>
      <c r="K12" s="83"/>
      <c r="L12" s="84"/>
      <c r="M12" s="57">
        <f>SUM(M8:M11)</f>
        <v>0</v>
      </c>
      <c r="N12" s="85"/>
    </row>
    <row r="13" spans="1:14" s="17" customFormat="1" ht="12.75" customHeight="1" thickBot="1" x14ac:dyDescent="0.25">
      <c r="A13" s="59"/>
      <c r="B13" s="77" t="s">
        <v>52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9"/>
    </row>
    <row r="14" spans="1:14" s="17" customFormat="1" ht="12.75" customHeight="1" x14ac:dyDescent="0.2">
      <c r="A14" s="59"/>
      <c r="B14" s="53" t="s">
        <v>30</v>
      </c>
      <c r="C14" s="58" t="s">
        <v>42</v>
      </c>
      <c r="D14" s="20" t="s">
        <v>43</v>
      </c>
      <c r="E14" s="18">
        <v>95</v>
      </c>
      <c r="F14" s="29">
        <v>0</v>
      </c>
      <c r="G14" s="30">
        <f t="shared" ref="G14:G19" si="5">E14*F14</f>
        <v>0</v>
      </c>
      <c r="H14" s="54" t="s">
        <v>24</v>
      </c>
      <c r="I14" s="20" t="s">
        <v>9</v>
      </c>
      <c r="J14" s="18">
        <v>0.2</v>
      </c>
      <c r="K14" s="19">
        <f>E14*J14</f>
        <v>19</v>
      </c>
      <c r="L14" s="29">
        <v>0</v>
      </c>
      <c r="M14" s="47">
        <f>K14*L14</f>
        <v>0</v>
      </c>
      <c r="N14" s="80"/>
    </row>
    <row r="15" spans="1:14" s="17" customFormat="1" ht="12.75" customHeight="1" x14ac:dyDescent="0.2">
      <c r="A15" s="59"/>
      <c r="B15" s="53" t="s">
        <v>16</v>
      </c>
      <c r="C15" s="60" t="s">
        <v>44</v>
      </c>
      <c r="D15" s="20" t="s">
        <v>43</v>
      </c>
      <c r="E15" s="18">
        <f>E14</f>
        <v>95</v>
      </c>
      <c r="F15" s="29">
        <v>0</v>
      </c>
      <c r="G15" s="30">
        <f t="shared" si="5"/>
        <v>0</v>
      </c>
      <c r="H15" s="28" t="s">
        <v>26</v>
      </c>
      <c r="I15" s="20" t="s">
        <v>10</v>
      </c>
      <c r="J15" s="20">
        <v>2.5</v>
      </c>
      <c r="K15" s="19">
        <f>E15*J15</f>
        <v>237.5</v>
      </c>
      <c r="L15" s="29">
        <v>0</v>
      </c>
      <c r="M15" s="47">
        <f t="shared" ref="M15:M17" si="6">K15*L15</f>
        <v>0</v>
      </c>
      <c r="N15" s="81"/>
    </row>
    <row r="16" spans="1:14" s="17" customFormat="1" ht="12.75" customHeight="1" x14ac:dyDescent="0.2">
      <c r="A16" s="59"/>
      <c r="B16" s="53" t="s">
        <v>17</v>
      </c>
      <c r="C16" s="58" t="s">
        <v>45</v>
      </c>
      <c r="D16" s="20" t="s">
        <v>43</v>
      </c>
      <c r="E16" s="18">
        <v>95</v>
      </c>
      <c r="F16" s="29">
        <v>0</v>
      </c>
      <c r="G16" s="30">
        <f t="shared" si="5"/>
        <v>0</v>
      </c>
      <c r="H16" s="28"/>
      <c r="I16" s="20"/>
      <c r="J16" s="20"/>
      <c r="K16" s="19"/>
      <c r="L16" s="29"/>
      <c r="M16" s="47"/>
      <c r="N16" s="81"/>
    </row>
    <row r="17" spans="1:27" s="17" customFormat="1" ht="27.75" customHeight="1" x14ac:dyDescent="0.2">
      <c r="A17" s="59"/>
      <c r="B17" s="53" t="s">
        <v>18</v>
      </c>
      <c r="C17" s="60" t="s">
        <v>46</v>
      </c>
      <c r="D17" s="20" t="s">
        <v>43</v>
      </c>
      <c r="E17" s="18">
        <f>E16</f>
        <v>95</v>
      </c>
      <c r="F17" s="29">
        <v>0</v>
      </c>
      <c r="G17" s="30">
        <f t="shared" si="5"/>
        <v>0</v>
      </c>
      <c r="H17" s="21" t="s">
        <v>25</v>
      </c>
      <c r="I17" s="20" t="s">
        <v>7</v>
      </c>
      <c r="J17" s="20">
        <v>0.2</v>
      </c>
      <c r="K17" s="19">
        <f>E15*J17</f>
        <v>19</v>
      </c>
      <c r="L17" s="29">
        <v>0</v>
      </c>
      <c r="M17" s="47">
        <f t="shared" si="6"/>
        <v>0</v>
      </c>
      <c r="N17" s="81"/>
    </row>
    <row r="18" spans="1:27" s="17" customFormat="1" ht="12.75" customHeight="1" x14ac:dyDescent="0.2">
      <c r="A18" s="59"/>
      <c r="B18" s="53" t="s">
        <v>19</v>
      </c>
      <c r="C18" s="58" t="s">
        <v>47</v>
      </c>
      <c r="D18" s="20" t="s">
        <v>43</v>
      </c>
      <c r="E18" s="18">
        <f>E14</f>
        <v>95</v>
      </c>
      <c r="F18" s="29">
        <v>0</v>
      </c>
      <c r="G18" s="30">
        <f t="shared" si="5"/>
        <v>0</v>
      </c>
      <c r="H18" s="54" t="s">
        <v>24</v>
      </c>
      <c r="I18" s="20" t="s">
        <v>9</v>
      </c>
      <c r="J18" s="18">
        <v>0.2</v>
      </c>
      <c r="K18" s="19">
        <f>E18*J18</f>
        <v>19</v>
      </c>
      <c r="L18" s="29">
        <v>0</v>
      </c>
      <c r="M18" s="47">
        <f>K18*L18</f>
        <v>0</v>
      </c>
      <c r="N18" s="81"/>
    </row>
    <row r="19" spans="1:27" s="17" customFormat="1" ht="12.75" customHeight="1" thickBot="1" x14ac:dyDescent="0.25">
      <c r="A19" s="59"/>
      <c r="B19" s="53" t="s">
        <v>48</v>
      </c>
      <c r="C19" s="58" t="s">
        <v>49</v>
      </c>
      <c r="D19" s="20" t="s">
        <v>43</v>
      </c>
      <c r="E19" s="18">
        <f>E15</f>
        <v>95</v>
      </c>
      <c r="F19" s="29">
        <v>0</v>
      </c>
      <c r="G19" s="30">
        <f t="shared" si="5"/>
        <v>0</v>
      </c>
      <c r="H19" s="54" t="s">
        <v>33</v>
      </c>
      <c r="I19" s="20" t="s">
        <v>8</v>
      </c>
      <c r="J19" s="18">
        <v>1.05</v>
      </c>
      <c r="K19" s="19">
        <f>E19*J19</f>
        <v>99.75</v>
      </c>
      <c r="L19" s="29">
        <v>0</v>
      </c>
      <c r="M19" s="47">
        <f t="shared" ref="M19" si="7">K19*L19</f>
        <v>0</v>
      </c>
      <c r="N19" s="81"/>
    </row>
    <row r="20" spans="1:27" s="17" customFormat="1" ht="12.75" customHeight="1" thickBot="1" x14ac:dyDescent="0.25">
      <c r="A20" s="59"/>
      <c r="B20" s="82" t="s">
        <v>12</v>
      </c>
      <c r="C20" s="83"/>
      <c r="D20" s="83"/>
      <c r="E20" s="83"/>
      <c r="F20" s="84"/>
      <c r="G20" s="56">
        <f>SUM(G14:G19)</f>
        <v>0</v>
      </c>
      <c r="H20" s="82" t="s">
        <v>13</v>
      </c>
      <c r="I20" s="83"/>
      <c r="J20" s="83"/>
      <c r="K20" s="83"/>
      <c r="L20" s="84"/>
      <c r="M20" s="57">
        <f>SUM(M14:M19)</f>
        <v>0</v>
      </c>
      <c r="N20" s="85"/>
    </row>
    <row r="21" spans="1:27" s="17" customFormat="1" ht="15.75" customHeight="1" thickBot="1" x14ac:dyDescent="0.3">
      <c r="A21" s="16"/>
      <c r="B21" s="25"/>
      <c r="C21" s="74" t="s">
        <v>20</v>
      </c>
      <c r="D21" s="75"/>
      <c r="E21" s="75"/>
      <c r="F21" s="76"/>
      <c r="G21" s="65">
        <f>G12+G20</f>
        <v>0</v>
      </c>
      <c r="H21" s="22" t="s">
        <v>14</v>
      </c>
      <c r="I21" s="23"/>
      <c r="J21" s="23"/>
      <c r="K21" s="24"/>
      <c r="L21" s="48"/>
      <c r="M21" s="49" t="e">
        <f>#REF!+M12+M20+#REF!+#REF!+#REF!+#REF!</f>
        <v>#REF!</v>
      </c>
      <c r="N21" s="26"/>
    </row>
    <row r="22" spans="1:27" s="17" customFormat="1" ht="15.75" customHeight="1" thickBot="1" x14ac:dyDescent="0.3">
      <c r="A22" s="25"/>
      <c r="B22" s="25"/>
      <c r="C22" s="74" t="s">
        <v>53</v>
      </c>
      <c r="D22" s="75"/>
      <c r="E22" s="75"/>
      <c r="F22" s="76"/>
      <c r="G22" s="65">
        <v>0</v>
      </c>
      <c r="H22" s="66"/>
      <c r="I22" s="67"/>
      <c r="J22" s="67"/>
      <c r="K22" s="68"/>
      <c r="L22" s="69"/>
      <c r="M22" s="70"/>
      <c r="N22" s="26"/>
    </row>
    <row r="23" spans="1:27" s="17" customFormat="1" ht="18.75" customHeight="1" thickBot="1" x14ac:dyDescent="0.3">
      <c r="A23" s="25"/>
      <c r="B23" s="25"/>
      <c r="C23" s="86" t="s">
        <v>34</v>
      </c>
      <c r="D23" s="87"/>
      <c r="E23" s="87"/>
      <c r="F23" s="88"/>
      <c r="G23" s="65">
        <f>G21+G22</f>
        <v>0</v>
      </c>
      <c r="H23" s="64"/>
      <c r="I23" s="64"/>
      <c r="J23" s="64"/>
      <c r="K23" s="64"/>
      <c r="L23" s="64"/>
      <c r="M23" s="63"/>
      <c r="N23" s="26"/>
    </row>
    <row r="24" spans="1:27" s="50" customFormat="1" ht="19.350000000000001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52" t="e">
        <f>G21+M21</f>
        <v>#REF!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s="51" customFormat="1" ht="18" customHeight="1" x14ac:dyDescent="0.3">
      <c r="A25" s="55"/>
      <c r="B25" s="55"/>
      <c r="C25" s="55"/>
      <c r="D25" s="55"/>
      <c r="E25" s="55"/>
      <c r="F25" s="55"/>
      <c r="G25" s="55"/>
      <c r="H25" s="62"/>
      <c r="I25" s="62"/>
      <c r="J25" s="62"/>
      <c r="K25" s="62"/>
      <c r="L25" s="62"/>
      <c r="M25" s="62"/>
      <c r="N25" s="61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</sheetData>
  <sheetProtection selectLockedCells="1" selectUnlockedCells="1"/>
  <autoFilter ref="A4:M24"/>
  <mergeCells count="15">
    <mergeCell ref="A24:M24"/>
    <mergeCell ref="C1:N1"/>
    <mergeCell ref="C2:N2"/>
    <mergeCell ref="C22:F22"/>
    <mergeCell ref="B5:N5"/>
    <mergeCell ref="N6:N7"/>
    <mergeCell ref="B12:F12"/>
    <mergeCell ref="H12:L12"/>
    <mergeCell ref="B13:N13"/>
    <mergeCell ref="B20:F20"/>
    <mergeCell ref="H20:L20"/>
    <mergeCell ref="N8:N12"/>
    <mergeCell ref="N14:N20"/>
    <mergeCell ref="C21:F21"/>
    <mergeCell ref="C23:F23"/>
  </mergeCells>
  <phoneticPr fontId="0" type="noConversion"/>
  <pageMargins left="0.51181102362204722" right="0.15748031496062992" top="0.15748031496062992" bottom="0.15748031496062992" header="0.51181102362204722" footer="0.51181102362204722"/>
  <pageSetup paperSize="9" scale="89" firstPageNumber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 к договору (2)</vt:lpstr>
      <vt:lpstr>'смета к договору (2)'!Заголовки_для_печати</vt:lpstr>
      <vt:lpstr>'смета к договору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Шеремет Ирина</cp:lastModifiedBy>
  <cp:lastPrinted>2019-04-11T07:03:47Z</cp:lastPrinted>
  <dcterms:created xsi:type="dcterms:W3CDTF">2013-02-15T11:08:14Z</dcterms:created>
  <dcterms:modified xsi:type="dcterms:W3CDTF">2019-04-18T08:23:41Z</dcterms:modified>
</cp:coreProperties>
</file>