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440" windowHeight="12435" tabRatio="889"/>
  </bookViews>
  <sheets>
    <sheet name="работы" sheetId="58" r:id="rId1"/>
  </sheets>
  <definedNames>
    <definedName name="_xlnm.Print_Area" localSheetId="0">работы!$A$1:$K$55</definedName>
  </definedNames>
  <calcPr calcId="114210"/>
</workbook>
</file>

<file path=xl/calcChain.xml><?xml version="1.0" encoding="utf-8"?>
<calcChain xmlns="http://schemas.openxmlformats.org/spreadsheetml/2006/main">
  <c r="J17" i="58" l="1"/>
  <c r="J13" i="58"/>
  <c r="J5" i="58"/>
  <c r="J6" i="58"/>
  <c r="J7" i="58"/>
  <c r="J9" i="58"/>
  <c r="J11" i="58"/>
  <c r="J14" i="58"/>
  <c r="J15" i="58"/>
  <c r="J50" i="58"/>
  <c r="J49" i="58"/>
  <c r="J48" i="58"/>
  <c r="J51" i="58"/>
  <c r="J45" i="58"/>
  <c r="J44" i="58"/>
  <c r="J43" i="58"/>
  <c r="J42" i="58"/>
  <c r="J41" i="58"/>
  <c r="J38" i="58"/>
  <c r="J37" i="58"/>
  <c r="J46" i="58"/>
  <c r="J35" i="58"/>
  <c r="J34" i="58"/>
  <c r="J33" i="58"/>
  <c r="J32" i="58"/>
  <c r="J29" i="58"/>
  <c r="J26" i="58"/>
  <c r="J39" i="58"/>
  <c r="J27" i="58"/>
  <c r="J30" i="58"/>
  <c r="J23" i="58"/>
  <c r="J20" i="58"/>
  <c r="J21" i="58"/>
  <c r="J24" i="58"/>
  <c r="J18" i="58"/>
  <c r="J12" i="58"/>
  <c r="J10" i="58"/>
  <c r="J8" i="58"/>
  <c r="J4" i="58"/>
  <c r="J53" i="58"/>
</calcChain>
</file>

<file path=xl/sharedStrings.xml><?xml version="1.0" encoding="utf-8"?>
<sst xmlns="http://schemas.openxmlformats.org/spreadsheetml/2006/main" count="75" uniqueCount="46">
  <si>
    <t>м2</t>
  </si>
  <si>
    <t>шт</t>
  </si>
  <si>
    <t>м п</t>
  </si>
  <si>
    <t>м3</t>
  </si>
  <si>
    <t>Устройство основания из щебня толщ. 100 мм</t>
  </si>
  <si>
    <t>Лестница М См2 (площадка)</t>
  </si>
  <si>
    <t>Лестница М См3</t>
  </si>
  <si>
    <t>Лестница М См4</t>
  </si>
  <si>
    <t>Устройство перемычек из уголка с изготовлением и огрунтовкой</t>
  </si>
  <si>
    <t>Подвал</t>
  </si>
  <si>
    <t>Всего по смете:</t>
  </si>
  <si>
    <t xml:space="preserve">Устройство горизонтальной прокладной гидроизоляции из рубероида </t>
  </si>
  <si>
    <t>Изготовление и монтаж опалубки  вытяжных каналов в монолитном поясе</t>
  </si>
  <si>
    <t>не учтены земляные работы</t>
  </si>
  <si>
    <t>Лестница М См1 (отм -3,270 - 0,750) внутрення лестница с подвала на 1й этаж</t>
  </si>
  <si>
    <t>Лестница СМ1 (отм -3,270 - 0,350) наружный вход в подвал по основанию из грунта</t>
  </si>
  <si>
    <t>1-й этаж (h=3м)</t>
  </si>
  <si>
    <t>Устройство монолитной ж/б лестницы (армирование, опалубка ступеней (14 шт *1,02м), бетонирование с приготовлением бетона - 1,1 м3)</t>
  </si>
  <si>
    <t>Устройство монолитной ж/б лестницы (армирование, опалубка лестницы - ступени 13 шт*1,045 + площадка 1,3*1,045, бетонирование с приготовлением бетона - 0,9м3)</t>
  </si>
  <si>
    <t>Устройство монолитной ж/б лестницы (армирование, опалубка лестницы - ступени 10 шт*1,045 + площадка 1,3*1,045, бетонирование с приготовлением бетона - 0,85м3)</t>
  </si>
  <si>
    <t>Устройство монолитной ж/б площадки (армирование, опалубка лестницы - ступени 6 шт*1,045 + площадки: 1,3*1,045 + 1,01*1,045, бетонирование с приготовлением бетона - 0,92м3)</t>
  </si>
  <si>
    <t>2-й этаж (h =переменная)</t>
  </si>
  <si>
    <t>Устройство перемычек из уголка 50х50 с изготовлением и огрунтовкой</t>
  </si>
  <si>
    <t>Крыльцо (СМ) (3,3*1,4) в три ступени на три стороны</t>
  </si>
  <si>
    <t>Разработка грунта вручную в траншеях 0,2*1,4(h)?</t>
  </si>
  <si>
    <t>Устройство ж/бетонного крыльца (фундаменты по периметру шир. 200 мм h до 1320мм, 3 ступени, площадка - 3,3 м3 бетона) весь комплекс работ</t>
  </si>
  <si>
    <t>Устройство монолитной ж/б площадки 3,72*1,045  толщ. 180мм + 2 ступени *1,045 м (армирование, опалубка, бтонирование с приготовлением бетона - 1,4 м3)</t>
  </si>
  <si>
    <t>Кладка внутренних стен толщ.250 мм из кирпича с приготовлением раствора</t>
  </si>
  <si>
    <t>Кладка внутренних перегородок толщ.120 мм из кирпича с приготовлением раствора</t>
  </si>
  <si>
    <t>Кладка вент- и дымовых каналов из кирпича с приготовлением раствора</t>
  </si>
  <si>
    <t>Устройство монолитных железобетонных перемычек с приготовлением бетона</t>
  </si>
  <si>
    <t>Устройство армопояса 300х220 на отметке +2,780 с армированием и приготовлением раствора</t>
  </si>
  <si>
    <t>Монтаж плит перекрытия (с заделкой швов, приготовлением раствора, обвязкой плит)</t>
  </si>
  <si>
    <t>Устройство монолитных участков перекрытия толщ. 220 мм с армированием, устройством опалубки и приготовлением бетона</t>
  </si>
  <si>
    <t>Кладка наружных и внутренних стен толщ.300 мм из газоблока на клею с армированием</t>
  </si>
  <si>
    <t>Кладка наружных и внутренних стен толщ. 300 мм из газоблока на клею (h= до 3м) с армированием</t>
  </si>
  <si>
    <t>Устройство лесов для кладки вентканалов h до 4,72м (до отм. 8,020)</t>
  </si>
  <si>
    <t>Кладка внутренних стен толщ.250 мм из кирпича (h= до 4м)  с приготовлением раствора</t>
  </si>
  <si>
    <t>Кладка внутренних перегородок толщ.120 мм из кирпича (h= до 4м)  с приготовлением раствора</t>
  </si>
  <si>
    <t>Кладка вент- и дымовых каналов из рядового кирпича до отметки 8,020  с приготовлением раствора</t>
  </si>
  <si>
    <t>Устройство железобетонных перемычек  с приготовлением бетона</t>
  </si>
  <si>
    <t>Кладка внутренних стен толщ.250 мм из кирпича (h= 2,7м)  с приготовлением раствора</t>
  </si>
  <si>
    <t>Кладка внутренних перегородок толщ.120 мм из кирпича (h= 2,7м)  с приготовлением раствора</t>
  </si>
  <si>
    <t>Примечание: Разгрузка, подача материалов к месту производства работ, уборка рабочего места входит в расценку!</t>
  </si>
  <si>
    <t>Наборка работ  Небелица Макаревского района Киевской обл.</t>
  </si>
  <si>
    <t xml:space="preserve"> кран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</si>
</sst>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General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1"/>
      <name val="Arial Cyr"/>
      <charset val="204"/>
    </font>
    <font>
      <b/>
      <i/>
      <u/>
      <sz val="12"/>
      <name val="Arial Cyr"/>
      <charset val="204"/>
    </font>
    <font>
      <b/>
      <u/>
      <sz val="12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i/>
      <u/>
      <sz val="14"/>
      <name val="Arial Cyr"/>
      <charset val="204"/>
    </font>
    <font>
      <b/>
      <sz val="14"/>
      <name val="Arial Cyr"/>
      <charset val="204"/>
    </font>
    <font>
      <sz val="8"/>
      <name val="Arial Cyr"/>
      <charset val="204"/>
    </font>
    <font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name val="Arial"/>
      <family val="2"/>
      <charset val="204"/>
    </font>
    <font>
      <b/>
      <sz val="16"/>
      <color indexed="8"/>
      <name val="Calibri"/>
      <family val="2"/>
      <charset val="204"/>
    </font>
    <font>
      <b/>
      <i/>
      <u/>
      <sz val="18"/>
      <color indexed="8"/>
      <name val="Calibri"/>
      <family val="2"/>
      <charset val="204"/>
    </font>
    <font>
      <b/>
      <i/>
      <u/>
      <sz val="11"/>
      <name val="Arial Cyr"/>
      <charset val="204"/>
    </font>
    <font>
      <b/>
      <i/>
      <u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23" fillId="0" borderId="0"/>
    <xf numFmtId="0" fontId="22" fillId="0" borderId="0"/>
    <xf numFmtId="0" fontId="2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1" fontId="3" fillId="0" borderId="0" xfId="0" applyNumberFormat="1" applyFont="1" applyBorder="1" applyAlignme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1" fontId="3" fillId="0" borderId="1" xfId="0" applyNumberFormat="1" applyFont="1" applyBorder="1" applyAlignme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1" fontId="3" fillId="0" borderId="3" xfId="0" applyNumberFormat="1" applyFont="1" applyBorder="1" applyAlignment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/>
    </xf>
    <xf numFmtId="1" fontId="5" fillId="0" borderId="5" xfId="0" applyNumberFormat="1" applyFont="1" applyBorder="1" applyAlignment="1"/>
    <xf numFmtId="0" fontId="3" fillId="0" borderId="4" xfId="0" applyFont="1" applyBorder="1"/>
    <xf numFmtId="0" fontId="3" fillId="0" borderId="0" xfId="0" applyFont="1" applyFill="1"/>
    <xf numFmtId="0" fontId="3" fillId="0" borderId="0" xfId="0" applyFont="1" applyBorder="1" applyAlignment="1">
      <alignment wrapText="1"/>
    </xf>
    <xf numFmtId="1" fontId="9" fillId="0" borderId="5" xfId="0" applyNumberFormat="1" applyFont="1" applyBorder="1" applyAlignment="1"/>
    <xf numFmtId="0" fontId="3" fillId="0" borderId="1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/>
    </xf>
    <xf numFmtId="1" fontId="3" fillId="0" borderId="6" xfId="0" applyNumberFormat="1" applyFont="1" applyBorder="1" applyAlignment="1"/>
    <xf numFmtId="0" fontId="3" fillId="0" borderId="6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/>
    </xf>
    <xf numFmtId="1" fontId="3" fillId="0" borderId="2" xfId="0" applyNumberFormat="1" applyFont="1" applyBorder="1" applyAlignment="1"/>
    <xf numFmtId="0" fontId="3" fillId="0" borderId="2" xfId="0" applyFont="1" applyBorder="1"/>
    <xf numFmtId="0" fontId="3" fillId="2" borderId="4" xfId="0" applyFont="1" applyFill="1" applyBorder="1" applyAlignment="1">
      <alignment horizontal="right" vertical="center"/>
    </xf>
    <xf numFmtId="1" fontId="7" fillId="0" borderId="5" xfId="0" applyNumberFormat="1" applyFont="1" applyBorder="1" applyAlignment="1"/>
    <xf numFmtId="0" fontId="3" fillId="2" borderId="1" xfId="0" applyFont="1" applyFill="1" applyBorder="1"/>
    <xf numFmtId="0" fontId="3" fillId="0" borderId="4" xfId="0" applyFont="1" applyBorder="1" applyAlignment="1">
      <alignment horizontal="left" wrapText="1"/>
    </xf>
    <xf numFmtId="0" fontId="10" fillId="0" borderId="0" xfId="0" applyFont="1" applyBorder="1"/>
    <xf numFmtId="0" fontId="3" fillId="0" borderId="7" xfId="0" applyFont="1" applyBorder="1" applyAlignment="1">
      <alignment horizont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18" fillId="0" borderId="1" xfId="0" applyFont="1" applyBorder="1" applyAlignment="1">
      <alignment wrapText="1"/>
    </xf>
    <xf numFmtId="1" fontId="16" fillId="0" borderId="5" xfId="0" applyNumberFormat="1" applyFont="1" applyBorder="1"/>
    <xf numFmtId="0" fontId="21" fillId="0" borderId="1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19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3" fillId="2" borderId="13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15" fillId="0" borderId="11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12" xfId="0" applyFont="1" applyBorder="1" applyAlignment="1">
      <alignment horizontal="left" wrapText="1"/>
    </xf>
  </cellXfs>
  <cellStyles count="7">
    <cellStyle name="Excel Built-in Normal" xfId="1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I44" sqref="I44"/>
    </sheetView>
  </sheetViews>
  <sheetFormatPr defaultRowHeight="15" x14ac:dyDescent="0.25"/>
  <cols>
    <col min="1" max="1" width="4.42578125" customWidth="1"/>
    <col min="6" max="6" width="9.7109375" customWidth="1"/>
    <col min="7" max="7" width="6.7109375" customWidth="1"/>
    <col min="8" max="8" width="7.28515625" customWidth="1"/>
    <col min="9" max="9" width="7.42578125" customWidth="1"/>
    <col min="10" max="10" width="10.42578125" customWidth="1"/>
    <col min="11" max="11" width="11.42578125" customWidth="1"/>
  </cols>
  <sheetData>
    <row r="1" spans="1:12" ht="55.5" customHeight="1" x14ac:dyDescent="0.35">
      <c r="A1" s="78" t="s">
        <v>44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ht="15.75" x14ac:dyDescent="0.25">
      <c r="J2" s="79">
        <v>44303</v>
      </c>
      <c r="K2" s="80"/>
    </row>
    <row r="3" spans="1:12" s="8" customFormat="1" ht="16.5" customHeight="1" x14ac:dyDescent="0.2">
      <c r="A3" s="2"/>
      <c r="B3" s="85" t="s">
        <v>16</v>
      </c>
      <c r="C3" s="85"/>
      <c r="D3" s="85"/>
      <c r="E3" s="85"/>
      <c r="F3" s="85"/>
      <c r="G3" s="3"/>
      <c r="H3" s="4"/>
      <c r="I3" s="5"/>
      <c r="J3" s="6"/>
      <c r="K3" s="7"/>
    </row>
    <row r="4" spans="1:12" s="8" customFormat="1" ht="28.5" customHeight="1" x14ac:dyDescent="0.2">
      <c r="A4" s="9">
        <v>1</v>
      </c>
      <c r="B4" s="67" t="s">
        <v>11</v>
      </c>
      <c r="C4" s="68"/>
      <c r="D4" s="68"/>
      <c r="E4" s="68"/>
      <c r="F4" s="69"/>
      <c r="G4" s="10" t="s">
        <v>0</v>
      </c>
      <c r="H4" s="11">
        <v>35.229999999999997</v>
      </c>
      <c r="I4" s="12">
        <v>20</v>
      </c>
      <c r="J4" s="13">
        <f t="shared" ref="J4:J14" si="0">H4*I4</f>
        <v>704.59999999999991</v>
      </c>
      <c r="K4" s="14"/>
    </row>
    <row r="5" spans="1:12" s="8" customFormat="1" ht="28.5" customHeight="1" x14ac:dyDescent="0.2">
      <c r="A5" s="9">
        <v>2</v>
      </c>
      <c r="B5" s="67" t="s">
        <v>34</v>
      </c>
      <c r="C5" s="68"/>
      <c r="D5" s="68"/>
      <c r="E5" s="68"/>
      <c r="F5" s="69"/>
      <c r="G5" s="10" t="s">
        <v>3</v>
      </c>
      <c r="H5" s="56">
        <v>45.22</v>
      </c>
      <c r="I5" s="12">
        <v>650</v>
      </c>
      <c r="J5" s="13">
        <f t="shared" si="0"/>
        <v>29393</v>
      </c>
      <c r="K5" s="14"/>
    </row>
    <row r="6" spans="1:12" s="8" customFormat="1" ht="30" customHeight="1" x14ac:dyDescent="0.2">
      <c r="A6" s="9">
        <v>3</v>
      </c>
      <c r="B6" s="67" t="s">
        <v>27</v>
      </c>
      <c r="C6" s="68"/>
      <c r="D6" s="68"/>
      <c r="E6" s="68"/>
      <c r="F6" s="69"/>
      <c r="G6" s="10" t="s">
        <v>3</v>
      </c>
      <c r="H6" s="16">
        <v>6.61</v>
      </c>
      <c r="I6" s="60">
        <v>1000</v>
      </c>
      <c r="J6" s="61">
        <f t="shared" si="0"/>
        <v>6610</v>
      </c>
      <c r="K6" s="46"/>
      <c r="L6" s="62"/>
    </row>
    <row r="7" spans="1:12" s="8" customFormat="1" ht="28.5" customHeight="1" x14ac:dyDescent="0.2">
      <c r="A7" s="9">
        <v>4</v>
      </c>
      <c r="B7" s="67" t="s">
        <v>28</v>
      </c>
      <c r="C7" s="68"/>
      <c r="D7" s="68"/>
      <c r="E7" s="68"/>
      <c r="F7" s="69"/>
      <c r="G7" s="10" t="s">
        <v>0</v>
      </c>
      <c r="H7" s="16">
        <v>42.8</v>
      </c>
      <c r="I7" s="60">
        <v>180</v>
      </c>
      <c r="J7" s="61">
        <f t="shared" si="0"/>
        <v>7703.9999999999991</v>
      </c>
      <c r="K7" s="46"/>
      <c r="L7" s="63"/>
    </row>
    <row r="8" spans="1:12" s="8" customFormat="1" ht="28.5" customHeight="1" x14ac:dyDescent="0.2">
      <c r="A8" s="9">
        <v>5</v>
      </c>
      <c r="B8" s="67" t="s">
        <v>29</v>
      </c>
      <c r="C8" s="68"/>
      <c r="D8" s="68"/>
      <c r="E8" s="68"/>
      <c r="F8" s="69"/>
      <c r="G8" s="10" t="s">
        <v>3</v>
      </c>
      <c r="H8" s="16">
        <v>4.9800000000000004</v>
      </c>
      <c r="I8" s="60">
        <v>1600</v>
      </c>
      <c r="J8" s="61">
        <f t="shared" si="0"/>
        <v>7968.0000000000009</v>
      </c>
      <c r="K8" s="46"/>
      <c r="L8" s="63"/>
    </row>
    <row r="9" spans="1:12" s="8" customFormat="1" ht="30" customHeight="1" x14ac:dyDescent="0.2">
      <c r="A9" s="9">
        <v>6</v>
      </c>
      <c r="B9" s="67" t="s">
        <v>30</v>
      </c>
      <c r="C9" s="68"/>
      <c r="D9" s="68"/>
      <c r="E9" s="68"/>
      <c r="F9" s="69"/>
      <c r="G9" s="10" t="s">
        <v>2</v>
      </c>
      <c r="H9" s="16">
        <v>29.3</v>
      </c>
      <c r="I9" s="12">
        <v>350</v>
      </c>
      <c r="J9" s="13">
        <f t="shared" si="0"/>
        <v>10255</v>
      </c>
      <c r="K9" s="14"/>
    </row>
    <row r="10" spans="1:12" s="8" customFormat="1" ht="28.5" customHeight="1" x14ac:dyDescent="0.2">
      <c r="A10" s="9">
        <v>7</v>
      </c>
      <c r="B10" s="67" t="s">
        <v>22</v>
      </c>
      <c r="C10" s="68"/>
      <c r="D10" s="68"/>
      <c r="E10" s="68"/>
      <c r="F10" s="69"/>
      <c r="G10" s="10" t="s">
        <v>2</v>
      </c>
      <c r="H10" s="16">
        <v>11.5</v>
      </c>
      <c r="I10" s="12">
        <v>50</v>
      </c>
      <c r="J10" s="13">
        <f t="shared" si="0"/>
        <v>575</v>
      </c>
      <c r="K10" s="14"/>
    </row>
    <row r="11" spans="1:12" s="8" customFormat="1" ht="43.5" customHeight="1" x14ac:dyDescent="0.2">
      <c r="A11" s="9">
        <v>8</v>
      </c>
      <c r="B11" s="67" t="s">
        <v>31</v>
      </c>
      <c r="C11" s="68"/>
      <c r="D11" s="68"/>
      <c r="E11" s="68"/>
      <c r="F11" s="69"/>
      <c r="G11" s="10" t="s">
        <v>2</v>
      </c>
      <c r="H11" s="16">
        <v>68.5</v>
      </c>
      <c r="I11" s="12">
        <v>350</v>
      </c>
      <c r="J11" s="13">
        <f t="shared" si="0"/>
        <v>23975</v>
      </c>
      <c r="K11" s="14"/>
    </row>
    <row r="12" spans="1:12" ht="30" customHeight="1" x14ac:dyDescent="0.25">
      <c r="A12" s="9">
        <v>9</v>
      </c>
      <c r="B12" s="91" t="s">
        <v>12</v>
      </c>
      <c r="C12" s="92"/>
      <c r="D12" s="92"/>
      <c r="E12" s="92"/>
      <c r="F12" s="93"/>
      <c r="G12" s="57" t="s">
        <v>1</v>
      </c>
      <c r="H12" s="58">
        <v>5</v>
      </c>
      <c r="I12" s="58">
        <v>200</v>
      </c>
      <c r="J12" s="13">
        <f t="shared" si="0"/>
        <v>1000</v>
      </c>
      <c r="K12" s="1"/>
    </row>
    <row r="13" spans="1:12" s="8" customFormat="1" ht="30" customHeight="1" x14ac:dyDescent="0.2">
      <c r="A13" s="9">
        <v>10</v>
      </c>
      <c r="B13" s="70" t="s">
        <v>32</v>
      </c>
      <c r="C13" s="71"/>
      <c r="D13" s="71"/>
      <c r="E13" s="71"/>
      <c r="F13" s="72"/>
      <c r="G13" s="10" t="s">
        <v>1</v>
      </c>
      <c r="H13" s="16">
        <v>15</v>
      </c>
      <c r="I13" s="12">
        <v>150</v>
      </c>
      <c r="J13" s="13">
        <f t="shared" si="0"/>
        <v>2250</v>
      </c>
      <c r="K13" s="66" t="s">
        <v>45</v>
      </c>
    </row>
    <row r="14" spans="1:12" s="8" customFormat="1" ht="45.75" customHeight="1" thickBot="1" x14ac:dyDescent="0.25">
      <c r="A14" s="9">
        <v>11</v>
      </c>
      <c r="B14" s="73" t="s">
        <v>33</v>
      </c>
      <c r="C14" s="74"/>
      <c r="D14" s="74"/>
      <c r="E14" s="74"/>
      <c r="F14" s="75"/>
      <c r="G14" s="17" t="s">
        <v>3</v>
      </c>
      <c r="H14" s="18">
        <v>2.8</v>
      </c>
      <c r="I14" s="19">
        <v>350</v>
      </c>
      <c r="J14" s="20">
        <f t="shared" si="0"/>
        <v>979.99999999999989</v>
      </c>
      <c r="K14" s="21"/>
    </row>
    <row r="15" spans="1:12" s="8" customFormat="1" ht="23.25" customHeight="1" thickBot="1" x14ac:dyDescent="0.3">
      <c r="A15" s="22"/>
      <c r="B15" s="23"/>
      <c r="C15" s="23"/>
      <c r="D15" s="23"/>
      <c r="E15" s="23"/>
      <c r="F15" s="23"/>
      <c r="G15" s="24"/>
      <c r="H15" s="25"/>
      <c r="I15" s="26"/>
      <c r="J15" s="27">
        <f>J4+J5+J6+J7+J8+J9+J10+J11+J12+J13+J14</f>
        <v>91414.6</v>
      </c>
      <c r="K15" s="28"/>
    </row>
    <row r="16" spans="1:12" s="8" customFormat="1" ht="40.5" customHeight="1" x14ac:dyDescent="0.3">
      <c r="A16" s="81" t="s">
        <v>15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</row>
    <row r="17" spans="1:11" s="8" customFormat="1" ht="59.25" customHeight="1" thickBot="1" x14ac:dyDescent="0.25">
      <c r="A17" s="9">
        <v>1</v>
      </c>
      <c r="B17" s="67" t="s">
        <v>17</v>
      </c>
      <c r="C17" s="68"/>
      <c r="D17" s="68"/>
      <c r="E17" s="68"/>
      <c r="F17" s="69"/>
      <c r="G17" s="10" t="s">
        <v>1</v>
      </c>
      <c r="H17" s="16">
        <v>1</v>
      </c>
      <c r="I17" s="12">
        <v>12000</v>
      </c>
      <c r="J17" s="20">
        <f>H17*I17</f>
        <v>12000</v>
      </c>
      <c r="K17" s="64" t="s">
        <v>13</v>
      </c>
    </row>
    <row r="18" spans="1:11" s="8" customFormat="1" ht="28.5" customHeight="1" thickBot="1" x14ac:dyDescent="0.3">
      <c r="A18" s="2"/>
      <c r="B18" s="30"/>
      <c r="C18" s="30"/>
      <c r="D18" s="30"/>
      <c r="E18" s="30"/>
      <c r="F18" s="30"/>
      <c r="G18" s="3"/>
      <c r="H18" s="4"/>
      <c r="I18" s="5"/>
      <c r="J18" s="31">
        <f>SUM(J17:J17)</f>
        <v>12000</v>
      </c>
      <c r="K18" s="7"/>
    </row>
    <row r="19" spans="1:11" s="8" customFormat="1" ht="40.5" customHeight="1" x14ac:dyDescent="0.3">
      <c r="A19" s="81" t="s">
        <v>14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1:11" s="8" customFormat="1" ht="73.5" customHeight="1" thickBot="1" x14ac:dyDescent="0.25">
      <c r="A20" s="9">
        <v>1</v>
      </c>
      <c r="B20" s="67" t="s">
        <v>18</v>
      </c>
      <c r="C20" s="68"/>
      <c r="D20" s="68"/>
      <c r="E20" s="68"/>
      <c r="F20" s="69"/>
      <c r="G20" s="10" t="s">
        <v>1</v>
      </c>
      <c r="H20" s="16">
        <v>1</v>
      </c>
      <c r="I20" s="12">
        <v>20000</v>
      </c>
      <c r="J20" s="20">
        <f>H20*I20</f>
        <v>20000</v>
      </c>
      <c r="K20" s="14"/>
    </row>
    <row r="21" spans="1:11" s="8" customFormat="1" ht="28.5" customHeight="1" thickBot="1" x14ac:dyDescent="0.3">
      <c r="A21" s="2"/>
      <c r="B21" s="30"/>
      <c r="C21" s="30"/>
      <c r="D21" s="30"/>
      <c r="E21" s="30"/>
      <c r="F21" s="30"/>
      <c r="G21" s="3"/>
      <c r="H21" s="4"/>
      <c r="I21" s="5"/>
      <c r="J21" s="31">
        <f>SUM(J20:J20)</f>
        <v>20000</v>
      </c>
      <c r="K21" s="7"/>
    </row>
    <row r="22" spans="1:11" s="8" customFormat="1" ht="16.5" customHeight="1" x14ac:dyDescent="0.3">
      <c r="A22" s="2"/>
      <c r="B22" s="87" t="s">
        <v>5</v>
      </c>
      <c r="C22" s="87"/>
      <c r="D22" s="87"/>
      <c r="E22" s="87"/>
      <c r="F22" s="87"/>
      <c r="G22" s="3"/>
      <c r="H22" s="4"/>
      <c r="I22" s="5"/>
      <c r="J22" s="6"/>
      <c r="K22" s="7"/>
    </row>
    <row r="23" spans="1:11" s="8" customFormat="1" ht="61.5" customHeight="1" thickBot="1" x14ac:dyDescent="0.25">
      <c r="A23" s="9">
        <v>1</v>
      </c>
      <c r="B23" s="88" t="s">
        <v>26</v>
      </c>
      <c r="C23" s="89"/>
      <c r="D23" s="89"/>
      <c r="E23" s="89"/>
      <c r="F23" s="90"/>
      <c r="G23" s="10" t="s">
        <v>1</v>
      </c>
      <c r="H23" s="16">
        <v>1</v>
      </c>
      <c r="I23" s="12">
        <v>8000</v>
      </c>
      <c r="J23" s="20">
        <f>H23*I23</f>
        <v>8000</v>
      </c>
      <c r="K23" s="14"/>
    </row>
    <row r="24" spans="1:11" s="8" customFormat="1" ht="28.5" customHeight="1" thickBot="1" x14ac:dyDescent="0.3">
      <c r="A24" s="2"/>
      <c r="B24" s="30"/>
      <c r="C24" s="30"/>
      <c r="D24" s="30"/>
      <c r="E24" s="30"/>
      <c r="F24" s="30"/>
      <c r="G24" s="3"/>
      <c r="H24" s="4"/>
      <c r="I24" s="5"/>
      <c r="J24" s="31">
        <f>SUM(J23)</f>
        <v>8000</v>
      </c>
      <c r="K24" s="7"/>
    </row>
    <row r="25" spans="1:11" s="8" customFormat="1" ht="16.5" customHeight="1" x14ac:dyDescent="0.3">
      <c r="A25" s="2"/>
      <c r="B25" s="87" t="s">
        <v>6</v>
      </c>
      <c r="C25" s="87"/>
      <c r="D25" s="87"/>
      <c r="E25" s="87"/>
      <c r="F25" s="87"/>
      <c r="G25" s="3"/>
      <c r="H25" s="4"/>
      <c r="I25" s="5"/>
      <c r="J25" s="6"/>
      <c r="K25" s="7"/>
    </row>
    <row r="26" spans="1:11" s="8" customFormat="1" ht="72" customHeight="1" thickBot="1" x14ac:dyDescent="0.25">
      <c r="A26" s="9">
        <v>1</v>
      </c>
      <c r="B26" s="67" t="s">
        <v>19</v>
      </c>
      <c r="C26" s="68"/>
      <c r="D26" s="68"/>
      <c r="E26" s="68"/>
      <c r="F26" s="69"/>
      <c r="G26" s="10" t="s">
        <v>1</v>
      </c>
      <c r="H26" s="16">
        <v>1</v>
      </c>
      <c r="I26" s="12">
        <v>17000</v>
      </c>
      <c r="J26" s="20">
        <f>H26*I26</f>
        <v>17000</v>
      </c>
      <c r="K26" s="14"/>
    </row>
    <row r="27" spans="1:11" s="8" customFormat="1" ht="28.5" customHeight="1" thickBot="1" x14ac:dyDescent="0.3">
      <c r="A27" s="2"/>
      <c r="B27" s="30"/>
      <c r="C27" s="30"/>
      <c r="D27" s="30"/>
      <c r="E27" s="30"/>
      <c r="F27" s="30"/>
      <c r="G27" s="3"/>
      <c r="H27" s="4"/>
      <c r="I27" s="5"/>
      <c r="J27" s="31">
        <f>SUM(J26)</f>
        <v>17000</v>
      </c>
      <c r="K27" s="7"/>
    </row>
    <row r="28" spans="1:11" s="8" customFormat="1" ht="16.5" customHeight="1" x14ac:dyDescent="0.3">
      <c r="A28" s="2"/>
      <c r="B28" s="87" t="s">
        <v>7</v>
      </c>
      <c r="C28" s="87"/>
      <c r="D28" s="87"/>
      <c r="E28" s="87"/>
      <c r="F28" s="87"/>
      <c r="G28" s="3"/>
      <c r="H28" s="4"/>
      <c r="I28" s="5"/>
      <c r="J28" s="6"/>
      <c r="K28" s="7"/>
    </row>
    <row r="29" spans="1:11" s="8" customFormat="1" ht="78.75" customHeight="1" thickBot="1" x14ac:dyDescent="0.25">
      <c r="A29" s="9">
        <v>1</v>
      </c>
      <c r="B29" s="67" t="s">
        <v>20</v>
      </c>
      <c r="C29" s="68"/>
      <c r="D29" s="68"/>
      <c r="E29" s="68"/>
      <c r="F29" s="69"/>
      <c r="G29" s="10" t="s">
        <v>1</v>
      </c>
      <c r="H29" s="16">
        <v>1</v>
      </c>
      <c r="I29" s="12">
        <v>12000</v>
      </c>
      <c r="J29" s="20">
        <f>H29*I29</f>
        <v>12000</v>
      </c>
      <c r="K29" s="14"/>
    </row>
    <row r="30" spans="1:11" s="8" customFormat="1" ht="28.5" customHeight="1" thickBot="1" x14ac:dyDescent="0.3">
      <c r="A30" s="2"/>
      <c r="B30" s="30"/>
      <c r="C30" s="30"/>
      <c r="D30" s="30"/>
      <c r="E30" s="30"/>
      <c r="F30" s="30"/>
      <c r="G30" s="3"/>
      <c r="H30" s="4"/>
      <c r="I30" s="5"/>
      <c r="J30" s="31">
        <f>SUM(J29)</f>
        <v>12000</v>
      </c>
      <c r="K30" s="7"/>
    </row>
    <row r="31" spans="1:11" s="8" customFormat="1" ht="16.5" customHeight="1" x14ac:dyDescent="0.3">
      <c r="A31" s="33"/>
      <c r="B31" s="81" t="s">
        <v>21</v>
      </c>
      <c r="C31" s="81"/>
      <c r="D31" s="81"/>
      <c r="E31" s="81"/>
      <c r="F31" s="81"/>
      <c r="G31" s="34"/>
      <c r="H31" s="35"/>
      <c r="I31" s="36"/>
      <c r="J31" s="37"/>
      <c r="K31" s="38"/>
    </row>
    <row r="32" spans="1:11" s="8" customFormat="1" ht="49.5" customHeight="1" x14ac:dyDescent="0.2">
      <c r="A32" s="15">
        <v>1</v>
      </c>
      <c r="B32" s="82" t="s">
        <v>35</v>
      </c>
      <c r="C32" s="83"/>
      <c r="D32" s="83"/>
      <c r="E32" s="83"/>
      <c r="F32" s="84"/>
      <c r="G32" s="39" t="s">
        <v>3</v>
      </c>
      <c r="H32" s="40">
        <v>39.6</v>
      </c>
      <c r="I32" s="41">
        <v>650</v>
      </c>
      <c r="J32" s="42">
        <f>H32*I32</f>
        <v>25740</v>
      </c>
      <c r="K32" s="43"/>
    </row>
    <row r="33" spans="1:13" s="8" customFormat="1" ht="42.75" customHeight="1" x14ac:dyDescent="0.2">
      <c r="A33" s="15">
        <v>2</v>
      </c>
      <c r="B33" s="67" t="s">
        <v>37</v>
      </c>
      <c r="C33" s="68"/>
      <c r="D33" s="68"/>
      <c r="E33" s="68"/>
      <c r="F33" s="69"/>
      <c r="G33" s="39" t="s">
        <v>3</v>
      </c>
      <c r="H33" s="11">
        <v>9</v>
      </c>
      <c r="I33" s="60">
        <v>1300</v>
      </c>
      <c r="J33" s="13">
        <f>H33*I33</f>
        <v>11700</v>
      </c>
      <c r="K33" s="14"/>
    </row>
    <row r="34" spans="1:13" s="8" customFormat="1" ht="42.75" customHeight="1" x14ac:dyDescent="0.2">
      <c r="A34" s="15">
        <v>3</v>
      </c>
      <c r="B34" s="67" t="s">
        <v>38</v>
      </c>
      <c r="C34" s="68"/>
      <c r="D34" s="68"/>
      <c r="E34" s="68"/>
      <c r="F34" s="69"/>
      <c r="G34" s="10" t="s">
        <v>0</v>
      </c>
      <c r="H34" s="11">
        <v>32.5</v>
      </c>
      <c r="I34" s="60">
        <v>220</v>
      </c>
      <c r="J34" s="13">
        <f>H34*I34</f>
        <v>7150</v>
      </c>
      <c r="K34" s="14"/>
    </row>
    <row r="35" spans="1:13" s="8" customFormat="1" ht="42.75" customHeight="1" x14ac:dyDescent="0.2">
      <c r="A35" s="15">
        <v>4</v>
      </c>
      <c r="B35" s="67" t="s">
        <v>39</v>
      </c>
      <c r="C35" s="68"/>
      <c r="D35" s="68"/>
      <c r="E35" s="68"/>
      <c r="F35" s="69"/>
      <c r="G35" s="10" t="s">
        <v>3</v>
      </c>
      <c r="H35" s="11">
        <v>6.36</v>
      </c>
      <c r="I35" s="60">
        <v>1600</v>
      </c>
      <c r="J35" s="13">
        <f>H35*I35</f>
        <v>10176</v>
      </c>
      <c r="K35" s="14"/>
    </row>
    <row r="36" spans="1:13" ht="31.5" customHeight="1" x14ac:dyDescent="0.25">
      <c r="A36" s="15">
        <v>5</v>
      </c>
      <c r="B36" s="88" t="s">
        <v>36</v>
      </c>
      <c r="C36" s="89"/>
      <c r="D36" s="89"/>
      <c r="E36" s="89"/>
      <c r="F36" s="90"/>
      <c r="G36" s="10"/>
      <c r="H36" s="16"/>
      <c r="I36" s="12"/>
      <c r="J36" s="13">
        <v>1000</v>
      </c>
      <c r="K36" s="14"/>
    </row>
    <row r="37" spans="1:13" s="8" customFormat="1" ht="27.75" customHeight="1" x14ac:dyDescent="0.2">
      <c r="A37" s="15">
        <v>6</v>
      </c>
      <c r="B37" s="67" t="s">
        <v>40</v>
      </c>
      <c r="C37" s="68"/>
      <c r="D37" s="68"/>
      <c r="E37" s="68"/>
      <c r="F37" s="69"/>
      <c r="G37" s="10" t="s">
        <v>2</v>
      </c>
      <c r="H37" s="16">
        <v>14.8</v>
      </c>
      <c r="I37" s="12">
        <v>400</v>
      </c>
      <c r="J37" s="13">
        <f>H37*I37</f>
        <v>5920</v>
      </c>
      <c r="K37" s="14"/>
    </row>
    <row r="38" spans="1:13" s="8" customFormat="1" ht="33" customHeight="1" thickBot="1" x14ac:dyDescent="0.25">
      <c r="A38" s="15">
        <v>7</v>
      </c>
      <c r="B38" s="67" t="s">
        <v>8</v>
      </c>
      <c r="C38" s="68"/>
      <c r="D38" s="68"/>
      <c r="E38" s="68"/>
      <c r="F38" s="69"/>
      <c r="G38" s="10" t="s">
        <v>2</v>
      </c>
      <c r="H38" s="16">
        <v>8.9</v>
      </c>
      <c r="I38" s="12">
        <v>50</v>
      </c>
      <c r="J38" s="13">
        <f>H38*I38</f>
        <v>445</v>
      </c>
      <c r="K38" s="14"/>
    </row>
    <row r="39" spans="1:13" s="8" customFormat="1" ht="31.5" customHeight="1" thickBot="1" x14ac:dyDescent="0.3">
      <c r="A39" s="22"/>
      <c r="B39" s="23"/>
      <c r="C39" s="23"/>
      <c r="D39" s="23"/>
      <c r="E39" s="23"/>
      <c r="F39" s="23"/>
      <c r="G39" s="24"/>
      <c r="H39" s="25"/>
      <c r="I39" s="44"/>
      <c r="J39" s="45">
        <f>SUM(J32:J38)</f>
        <v>62131</v>
      </c>
      <c r="K39" s="28"/>
    </row>
    <row r="40" spans="1:13" s="8" customFormat="1" ht="16.5" customHeight="1" x14ac:dyDescent="0.3">
      <c r="A40" s="33"/>
      <c r="B40" s="81" t="s">
        <v>9</v>
      </c>
      <c r="C40" s="81"/>
      <c r="D40" s="81"/>
      <c r="E40" s="81"/>
      <c r="F40" s="81"/>
      <c r="G40" s="34"/>
      <c r="H40" s="35"/>
      <c r="I40" s="36"/>
      <c r="J40" s="37"/>
      <c r="K40" s="38"/>
    </row>
    <row r="41" spans="1:13" s="8" customFormat="1" ht="28.5" customHeight="1" x14ac:dyDescent="0.2">
      <c r="A41" s="9">
        <v>1</v>
      </c>
      <c r="B41" s="67" t="s">
        <v>11</v>
      </c>
      <c r="C41" s="68"/>
      <c r="D41" s="68"/>
      <c r="E41" s="68"/>
      <c r="F41" s="69"/>
      <c r="G41" s="10" t="s">
        <v>0</v>
      </c>
      <c r="H41" s="11">
        <v>6</v>
      </c>
      <c r="I41" s="12">
        <v>20</v>
      </c>
      <c r="J41" s="13">
        <f>H41*I41</f>
        <v>120</v>
      </c>
      <c r="K41" s="14"/>
    </row>
    <row r="42" spans="1:13" s="8" customFormat="1" ht="28.5" customHeight="1" x14ac:dyDescent="0.2">
      <c r="A42" s="9">
        <v>2</v>
      </c>
      <c r="B42" s="67" t="s">
        <v>41</v>
      </c>
      <c r="C42" s="68"/>
      <c r="D42" s="68"/>
      <c r="E42" s="68"/>
      <c r="F42" s="69"/>
      <c r="G42" s="10" t="s">
        <v>3</v>
      </c>
      <c r="H42" s="16">
        <v>4.0999999999999996</v>
      </c>
      <c r="I42" s="12">
        <v>1000</v>
      </c>
      <c r="J42" s="13">
        <f>H42*I42</f>
        <v>4100</v>
      </c>
      <c r="K42" s="14"/>
    </row>
    <row r="43" spans="1:13" s="8" customFormat="1" ht="45.75" customHeight="1" x14ac:dyDescent="0.2">
      <c r="A43" s="9">
        <v>3</v>
      </c>
      <c r="B43" s="67" t="s">
        <v>42</v>
      </c>
      <c r="C43" s="68"/>
      <c r="D43" s="68"/>
      <c r="E43" s="68"/>
      <c r="F43" s="69"/>
      <c r="G43" s="10" t="s">
        <v>0</v>
      </c>
      <c r="H43" s="16">
        <v>43</v>
      </c>
      <c r="I43" s="12">
        <v>180</v>
      </c>
      <c r="J43" s="13">
        <f>H43*I43</f>
        <v>7740</v>
      </c>
      <c r="K43" s="14"/>
    </row>
    <row r="44" spans="1:13" s="8" customFormat="1" ht="28.5" customHeight="1" x14ac:dyDescent="0.2">
      <c r="A44" s="9">
        <v>4</v>
      </c>
      <c r="B44" s="67" t="s">
        <v>40</v>
      </c>
      <c r="C44" s="68"/>
      <c r="D44" s="68"/>
      <c r="E44" s="68"/>
      <c r="F44" s="69"/>
      <c r="G44" s="10" t="s">
        <v>2</v>
      </c>
      <c r="H44" s="16">
        <v>1.9</v>
      </c>
      <c r="I44" s="12">
        <v>350</v>
      </c>
      <c r="J44" s="13">
        <f>H44*I44</f>
        <v>665</v>
      </c>
      <c r="K44" s="14"/>
    </row>
    <row r="45" spans="1:13" s="8" customFormat="1" ht="33" customHeight="1" thickBot="1" x14ac:dyDescent="0.25">
      <c r="A45" s="9">
        <v>5</v>
      </c>
      <c r="B45" s="67" t="s">
        <v>22</v>
      </c>
      <c r="C45" s="68"/>
      <c r="D45" s="68"/>
      <c r="E45" s="68"/>
      <c r="F45" s="69"/>
      <c r="G45" s="10" t="s">
        <v>2</v>
      </c>
      <c r="H45" s="16">
        <v>10.8</v>
      </c>
      <c r="I45" s="12">
        <v>50</v>
      </c>
      <c r="J45" s="13">
        <f>H45*I45</f>
        <v>540</v>
      </c>
      <c r="K45" s="14"/>
    </row>
    <row r="46" spans="1:13" s="8" customFormat="1" ht="31.5" customHeight="1" thickBot="1" x14ac:dyDescent="0.3">
      <c r="A46" s="22"/>
      <c r="B46" s="23"/>
      <c r="C46" s="23"/>
      <c r="D46" s="23"/>
      <c r="E46" s="23"/>
      <c r="F46" s="23"/>
      <c r="G46" s="24"/>
      <c r="H46" s="25"/>
      <c r="I46" s="44"/>
      <c r="J46" s="45">
        <f>SUM(J42:J45)</f>
        <v>13045</v>
      </c>
      <c r="K46" s="28"/>
    </row>
    <row r="47" spans="1:13" s="8" customFormat="1" ht="32.25" customHeight="1" x14ac:dyDescent="0.2">
      <c r="A47" s="49"/>
      <c r="B47" s="77" t="s">
        <v>23</v>
      </c>
      <c r="C47" s="77"/>
      <c r="D47" s="77"/>
      <c r="E47" s="77"/>
      <c r="F47" s="77"/>
      <c r="G47" s="3"/>
      <c r="H47" s="4"/>
      <c r="I47" s="5"/>
      <c r="J47" s="6"/>
      <c r="K47" s="7"/>
      <c r="M47" s="29"/>
    </row>
    <row r="48" spans="1:13" s="8" customFormat="1" ht="19.5" customHeight="1" x14ac:dyDescent="0.25">
      <c r="A48" s="9">
        <v>1</v>
      </c>
      <c r="B48" s="50" t="s">
        <v>24</v>
      </c>
      <c r="C48" s="51"/>
      <c r="D48" s="51"/>
      <c r="E48" s="52"/>
      <c r="F48" s="53"/>
      <c r="G48" s="54" t="s">
        <v>3</v>
      </c>
      <c r="H48" s="32">
        <v>2.2000000000000002</v>
      </c>
      <c r="I48" s="55">
        <v>250</v>
      </c>
      <c r="J48" s="13">
        <f>H48*I48</f>
        <v>550</v>
      </c>
      <c r="K48" s="59"/>
    </row>
    <row r="49" spans="1:11" s="8" customFormat="1" ht="18" customHeight="1" x14ac:dyDescent="0.2">
      <c r="A49" s="9">
        <v>2</v>
      </c>
      <c r="B49" s="50" t="s">
        <v>4</v>
      </c>
      <c r="C49" s="51"/>
      <c r="D49" s="51"/>
      <c r="E49" s="52"/>
      <c r="F49" s="53"/>
      <c r="G49" s="54" t="s">
        <v>0</v>
      </c>
      <c r="H49" s="32">
        <v>6.3</v>
      </c>
      <c r="I49" s="12">
        <v>50</v>
      </c>
      <c r="J49" s="13">
        <f>H49*I49</f>
        <v>315</v>
      </c>
      <c r="K49" s="14"/>
    </row>
    <row r="50" spans="1:11" s="8" customFormat="1" ht="60" customHeight="1" thickBot="1" x14ac:dyDescent="0.25">
      <c r="A50" s="15">
        <v>3</v>
      </c>
      <c r="B50" s="67" t="s">
        <v>25</v>
      </c>
      <c r="C50" s="68"/>
      <c r="D50" s="68"/>
      <c r="E50" s="68"/>
      <c r="F50" s="69"/>
      <c r="G50" s="10" t="s">
        <v>3</v>
      </c>
      <c r="H50" s="16">
        <v>3.3</v>
      </c>
      <c r="I50" s="12">
        <v>1000</v>
      </c>
      <c r="J50" s="13">
        <f>H50*I50</f>
        <v>3300</v>
      </c>
      <c r="K50" s="14"/>
    </row>
    <row r="51" spans="1:11" s="8" customFormat="1" ht="16.5" customHeight="1" thickBot="1" x14ac:dyDescent="0.3">
      <c r="A51" s="22"/>
      <c r="B51" s="47"/>
      <c r="C51" s="47"/>
      <c r="D51" s="47"/>
      <c r="E51" s="47"/>
      <c r="F51" s="47"/>
      <c r="G51" s="24"/>
      <c r="H51" s="25"/>
      <c r="I51" s="26"/>
      <c r="J51" s="45">
        <f>SUM(J48:J50)</f>
        <v>4165</v>
      </c>
      <c r="K51" s="48"/>
    </row>
    <row r="52" spans="1:11" ht="15.75" thickBot="1" x14ac:dyDescent="0.3"/>
    <row r="53" spans="1:11" ht="24" thickBot="1" x14ac:dyDescent="0.4">
      <c r="D53" s="86" t="s">
        <v>10</v>
      </c>
      <c r="E53" s="86"/>
      <c r="F53" s="86"/>
      <c r="G53" s="86"/>
      <c r="H53" s="86"/>
      <c r="J53" s="65">
        <f>J51+J46+J39+J30+J27+J24+J21+J18+J15</f>
        <v>239755.6</v>
      </c>
    </row>
    <row r="55" spans="1:11" ht="46.5" customHeight="1" x14ac:dyDescent="0.3">
      <c r="A55" s="76" t="s">
        <v>43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</row>
  </sheetData>
  <mergeCells count="42">
    <mergeCell ref="B12:F12"/>
    <mergeCell ref="B20:F20"/>
    <mergeCell ref="A16:K16"/>
    <mergeCell ref="A19:K19"/>
    <mergeCell ref="B41:F41"/>
    <mergeCell ref="B22:F22"/>
    <mergeCell ref="B23:F23"/>
    <mergeCell ref="B25:F25"/>
    <mergeCell ref="B26:F26"/>
    <mergeCell ref="B37:F37"/>
    <mergeCell ref="B38:F38"/>
    <mergeCell ref="B36:F36"/>
    <mergeCell ref="B35:F35"/>
    <mergeCell ref="B44:F44"/>
    <mergeCell ref="B45:F45"/>
    <mergeCell ref="D53:H53"/>
    <mergeCell ref="B28:F28"/>
    <mergeCell ref="B29:F29"/>
    <mergeCell ref="B33:F33"/>
    <mergeCell ref="B34:F34"/>
    <mergeCell ref="B42:F42"/>
    <mergeCell ref="B43:F43"/>
    <mergeCell ref="A55:K55"/>
    <mergeCell ref="B47:F47"/>
    <mergeCell ref="B50:F50"/>
    <mergeCell ref="A1:K1"/>
    <mergeCell ref="J2:K2"/>
    <mergeCell ref="B40:F40"/>
    <mergeCell ref="B31:F31"/>
    <mergeCell ref="B32:F32"/>
    <mergeCell ref="B17:F17"/>
    <mergeCell ref="B3:F3"/>
    <mergeCell ref="B8:F8"/>
    <mergeCell ref="B11:F11"/>
    <mergeCell ref="B13:F13"/>
    <mergeCell ref="B14:F14"/>
    <mergeCell ref="B9:F9"/>
    <mergeCell ref="B4:F4"/>
    <mergeCell ref="B5:F5"/>
    <mergeCell ref="B6:F6"/>
    <mergeCell ref="B7:F7"/>
    <mergeCell ref="B10:F10"/>
  </mergeCells>
  <phoneticPr fontId="20" type="noConversion"/>
  <pageMargins left="0.7" right="0.1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работы</vt:lpstr>
      <vt:lpstr>работы!Область_печати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2021-04-20T07:16:36Z</dcterms:modified>
</cp:coreProperties>
</file>