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Andrey\Desktop\"/>
    </mc:Choice>
  </mc:AlternateContent>
  <xr:revisionPtr revIDLastSave="0" documentId="13_ncr:1_{D368A6BD-C8CF-477F-AA0B-17D156D97DF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Предложение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1" l="1"/>
  <c r="I23" i="1"/>
  <c r="I24" i="1"/>
  <c r="I25" i="1"/>
  <c r="I21" i="1"/>
  <c r="G27" i="1"/>
  <c r="G26" i="1"/>
  <c r="I29" i="1" l="1"/>
  <c r="G28" i="1"/>
  <c r="I30" i="1" s="1"/>
  <c r="I32" i="1" l="1"/>
  <c r="D16" i="1" s="1"/>
</calcChain>
</file>

<file path=xl/sharedStrings.xml><?xml version="1.0" encoding="utf-8"?>
<sst xmlns="http://schemas.openxmlformats.org/spreadsheetml/2006/main" count="39" uniqueCount="33">
  <si>
    <t>№</t>
  </si>
  <si>
    <t>Найменування робіт</t>
  </si>
  <si>
    <t>Од. Вим.</t>
  </si>
  <si>
    <t>Кількість</t>
  </si>
  <si>
    <t>Од.</t>
  </si>
  <si>
    <t>Всього</t>
  </si>
  <si>
    <t>Роботи</t>
  </si>
  <si>
    <t>Матеріали</t>
  </si>
  <si>
    <t>Ціна грн. з ПДВ</t>
  </si>
  <si>
    <t>(назва об'єкту, будови, виду робіт)</t>
  </si>
  <si>
    <t>Загальна кошторисна вартість будівництва, тис. грн.:</t>
  </si>
  <si>
    <t>Транспортні послуги (мобілізація підрядника):</t>
  </si>
  <si>
    <t>ЗАМОВНИК:</t>
  </si>
  <si>
    <t>ПІДРЯДНИК:</t>
  </si>
  <si>
    <t xml:space="preserve">Локальний кошторисний розрахунок </t>
  </si>
  <si>
    <t>Адреса: 02095, м. Київ, вул. Княжий Затон, 16 В,  офіс 66
Код за ЄДРПОУ 38077750                                                                     р/р UA983808050000000026000379289 
в АТ «РАЙФФАЙЗЕН БАНК АВАЛЬ» 
МФО 380805
ІПН: 380777526517
Свідоцтво платника ПДВ №200060803        
Тел. +38 (044) 570-32-62</t>
  </si>
  <si>
    <t xml:space="preserve"> Додаток№__ до договору №__________    від __ ___________________  20__ року</t>
  </si>
  <si>
    <t>Основа: Креслення КМ</t>
  </si>
  <si>
    <t>Всього по розділу  матеріали з ПДВ:</t>
  </si>
  <si>
    <t>Всього по розділу  роботи з ПДВ:</t>
  </si>
  <si>
    <t>Всього по розділу з ПДВ:</t>
  </si>
  <si>
    <t>м2</t>
  </si>
  <si>
    <t xml:space="preserve">Влаштування бетонної підготовки (бетон С8/10) - 100 мм
</t>
  </si>
  <si>
    <t xml:space="preserve">Влаштування плити під чашу бассейну з
</t>
  </si>
  <si>
    <t>м3</t>
  </si>
  <si>
    <t xml:space="preserve">Влаштування плити перекриття технічного приміщення
</t>
  </si>
  <si>
    <t xml:space="preserve">Опалубка  (фанера)
</t>
  </si>
  <si>
    <t>Пиоматеріали</t>
  </si>
  <si>
    <t>комплект</t>
  </si>
  <si>
    <t>Супутні матеріали 5% від вартості матеріалів:</t>
  </si>
  <si>
    <t>Влаштування обмазувальної гідроізоляції</t>
  </si>
  <si>
    <t>Влаштування чаши бассейну</t>
  </si>
  <si>
    <t>Влаштуваннч стін Н-1,3-2200,00мтр.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</si>
</sst>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0.5"/>
      <name val="Times New Roman"/>
      <family val="1"/>
      <charset val="204"/>
    </font>
    <font>
      <b/>
      <sz val="12"/>
      <name val="Arial Cyr"/>
      <charset val="204"/>
    </font>
    <font>
      <b/>
      <i/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1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</cellStyleXfs>
  <cellXfs count="59">
    <xf numFmtId="0" fontId="0" fillId="0" borderId="0" xfId="0"/>
    <xf numFmtId="0" fontId="2" fillId="2" borderId="7" xfId="0" applyFont="1" applyFill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0" fillId="0" borderId="7" xfId="0" applyFont="1" applyBorder="1"/>
    <xf numFmtId="4" fontId="4" fillId="0" borderId="7" xfId="0" applyNumberFormat="1" applyFont="1" applyBorder="1" applyAlignment="1">
      <alignment horizontal="center"/>
    </xf>
    <xf numFmtId="49" fontId="0" fillId="0" borderId="0" xfId="0" applyNumberForma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vertical="top" wrapText="1"/>
    </xf>
    <xf numFmtId="2" fontId="11" fillId="3" borderId="7" xfId="0" applyNumberFormat="1" applyFont="1" applyFill="1" applyBorder="1" applyAlignment="1">
      <alignment horizontal="right" vertical="center" wrapText="1"/>
    </xf>
    <xf numFmtId="0" fontId="11" fillId="3" borderId="7" xfId="3" applyFont="1" applyFill="1" applyBorder="1" applyAlignment="1" applyProtection="1">
      <alignment vertical="top" wrapText="1"/>
      <protection locked="0"/>
    </xf>
    <xf numFmtId="2" fontId="2" fillId="3" borderId="7" xfId="0" applyNumberFormat="1" applyFont="1" applyFill="1" applyBorder="1" applyAlignment="1">
      <alignment horizontal="center"/>
    </xf>
    <xf numFmtId="2" fontId="12" fillId="3" borderId="7" xfId="0" applyNumberFormat="1" applyFont="1" applyFill="1" applyBorder="1" applyAlignment="1">
      <alignment horizontal="center"/>
    </xf>
    <xf numFmtId="0" fontId="0" fillId="0" borderId="0" xfId="0" applyFont="1"/>
    <xf numFmtId="2" fontId="0" fillId="0" borderId="0" xfId="0" applyNumberFormat="1" applyFont="1"/>
    <xf numFmtId="0" fontId="11" fillId="3" borderId="7" xfId="0" applyFont="1" applyFill="1" applyBorder="1" applyAlignment="1">
      <alignment horizontal="left"/>
    </xf>
    <xf numFmtId="0" fontId="11" fillId="0" borderId="7" xfId="0" applyFont="1" applyBorder="1" applyAlignment="1">
      <alignment wrapText="1"/>
    </xf>
    <xf numFmtId="4" fontId="2" fillId="3" borderId="7" xfId="0" applyNumberFormat="1" applyFont="1" applyFill="1" applyBorder="1" applyAlignment="1">
      <alignment horizontal="center"/>
    </xf>
    <xf numFmtId="0" fontId="2" fillId="0" borderId="0" xfId="0" applyFont="1"/>
    <xf numFmtId="0" fontId="11" fillId="3" borderId="6" xfId="4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/>
    </xf>
    <xf numFmtId="0" fontId="14" fillId="3" borderId="7" xfId="0" applyFont="1" applyFill="1" applyBorder="1" applyAlignment="1">
      <alignment horizontal="right" vertical="center" wrapText="1"/>
    </xf>
    <xf numFmtId="0" fontId="15" fillId="3" borderId="6" xfId="0" applyFont="1" applyFill="1" applyBorder="1" applyAlignment="1">
      <alignment horizontal="center" vertical="center" wrapText="1"/>
    </xf>
    <xf numFmtId="2" fontId="15" fillId="3" borderId="6" xfId="0" applyNumberFormat="1" applyFont="1" applyFill="1" applyBorder="1" applyAlignment="1">
      <alignment horizontal="right" vertical="center" wrapText="1"/>
    </xf>
    <xf numFmtId="2" fontId="15" fillId="3" borderId="7" xfId="0" applyNumberFormat="1" applyFont="1" applyFill="1" applyBorder="1" applyAlignment="1">
      <alignment horizontal="center" vertical="center" wrapText="1"/>
    </xf>
    <xf numFmtId="2" fontId="15" fillId="3" borderId="7" xfId="0" applyNumberFormat="1" applyFont="1" applyFill="1" applyBorder="1" applyAlignment="1">
      <alignment horizontal="right"/>
    </xf>
    <xf numFmtId="0" fontId="14" fillId="3" borderId="7" xfId="0" applyFont="1" applyFill="1" applyBorder="1" applyAlignment="1">
      <alignment horizontal="right" vertical="top" wrapText="1"/>
    </xf>
    <xf numFmtId="0" fontId="2" fillId="0" borderId="7" xfId="0" applyFont="1" applyBorder="1" applyAlignment="1">
      <alignment vertical="center"/>
    </xf>
    <xf numFmtId="4" fontId="11" fillId="3" borderId="7" xfId="0" applyNumberFormat="1" applyFont="1" applyFill="1" applyBorder="1" applyAlignment="1">
      <alignment horizontal="center" vertical="center"/>
    </xf>
    <xf numFmtId="4" fontId="1" fillId="0" borderId="7" xfId="1" applyNumberFormat="1" applyFont="1" applyBorder="1" applyAlignment="1">
      <alignment horizontal="center"/>
    </xf>
    <xf numFmtId="4" fontId="0" fillId="3" borderId="7" xfId="0" applyNumberFormat="1" applyFont="1" applyFill="1" applyBorder="1" applyAlignment="1">
      <alignment horizontal="center"/>
    </xf>
    <xf numFmtId="4" fontId="11" fillId="3" borderId="7" xfId="0" applyNumberFormat="1" applyFont="1" applyFill="1" applyBorder="1" applyAlignment="1">
      <alignment horizontal="right" vertical="center" wrapText="1"/>
    </xf>
    <xf numFmtId="4" fontId="11" fillId="0" borderId="7" xfId="0" applyNumberFormat="1" applyFont="1" applyBorder="1" applyAlignment="1">
      <alignment vertical="center" wrapText="1"/>
    </xf>
    <xf numFmtId="2" fontId="12" fillId="3" borderId="7" xfId="0" applyNumberFormat="1" applyFont="1" applyFill="1" applyBorder="1" applyAlignment="1">
      <alignment horizontal="right"/>
    </xf>
    <xf numFmtId="2" fontId="11" fillId="3" borderId="6" xfId="0" applyNumberFormat="1" applyFont="1" applyFill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7" xfId="0" applyFont="1" applyBorder="1" applyAlignment="1">
      <alignment horizontal="right"/>
    </xf>
    <xf numFmtId="49" fontId="13" fillId="0" borderId="2" xfId="0" applyNumberFormat="1" applyFont="1" applyBorder="1" applyAlignment="1">
      <alignment horizontal="right" wrapText="1"/>
    </xf>
    <xf numFmtId="49" fontId="13" fillId="0" borderId="3" xfId="0" applyNumberFormat="1" applyFont="1" applyBorder="1" applyAlignment="1">
      <alignment horizontal="right" wrapText="1"/>
    </xf>
    <xf numFmtId="49" fontId="13" fillId="0" borderId="4" xfId="0" applyNumberFormat="1" applyFont="1" applyBorder="1" applyAlignment="1">
      <alignment horizontal="right" wrapText="1"/>
    </xf>
    <xf numFmtId="0" fontId="5" fillId="0" borderId="0" xfId="0" applyFont="1" applyAlignment="1">
      <alignment horizontal="center" vertical="top" wrapText="1"/>
    </xf>
    <xf numFmtId="9" fontId="13" fillId="3" borderId="7" xfId="0" applyNumberFormat="1" applyFont="1" applyFill="1" applyBorder="1" applyAlignment="1">
      <alignment horizontal="right"/>
    </xf>
    <xf numFmtId="9" fontId="13" fillId="3" borderId="2" xfId="0" applyNumberFormat="1" applyFont="1" applyFill="1" applyBorder="1" applyAlignment="1">
      <alignment horizontal="right"/>
    </xf>
    <xf numFmtId="9" fontId="13" fillId="3" borderId="3" xfId="0" applyNumberFormat="1" applyFont="1" applyFill="1" applyBorder="1" applyAlignment="1">
      <alignment horizontal="right"/>
    </xf>
    <xf numFmtId="9" fontId="13" fillId="3" borderId="4" xfId="0" applyNumberFormat="1" applyFont="1" applyFill="1" applyBorder="1" applyAlignment="1">
      <alignment horizontal="right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4" fontId="10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5">
    <cellStyle name="Normal 3 2 5" xfId="4" xr:uid="{00000000-0005-0000-0000-000000000000}"/>
    <cellStyle name="Normal 3 3" xfId="3" xr:uid="{00000000-0005-0000-0000-000001000000}"/>
    <cellStyle name="Звичайний" xfId="0" builtinId="0"/>
    <cellStyle name="Обычный 2 6" xfId="2" xr:uid="{00000000-0005-0000-0000-000003000000}"/>
    <cellStyle name="Фінансови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35"/>
  <sheetViews>
    <sheetView tabSelected="1" topLeftCell="A2" zoomScale="73" zoomScaleNormal="73" workbookViewId="0">
      <selection activeCell="N15" sqref="N15"/>
    </sheetView>
  </sheetViews>
  <sheetFormatPr defaultRowHeight="15" x14ac:dyDescent="0.25"/>
  <cols>
    <col min="2" max="2" width="5.42578125" customWidth="1"/>
    <col min="3" max="3" width="55.5703125" customWidth="1"/>
    <col min="4" max="4" width="10.85546875" customWidth="1"/>
    <col min="5" max="5" width="11.5703125" bestFit="1" customWidth="1"/>
    <col min="6" max="6" width="11.28515625" customWidth="1"/>
    <col min="7" max="7" width="12.5703125" customWidth="1"/>
    <col min="8" max="8" width="12" customWidth="1"/>
    <col min="9" max="9" width="12.42578125" customWidth="1"/>
  </cols>
  <sheetData>
    <row r="1" spans="2:9" ht="15" hidden="1" customHeight="1" x14ac:dyDescent="0.25">
      <c r="B1" s="52" t="s">
        <v>15</v>
      </c>
      <c r="C1" s="52"/>
      <c r="D1" s="8"/>
      <c r="E1" s="8"/>
      <c r="F1" s="41" t="s">
        <v>16</v>
      </c>
      <c r="G1" s="41"/>
      <c r="H1" s="41"/>
      <c r="I1" s="41"/>
    </row>
    <row r="2" spans="2:9" ht="15" customHeight="1" x14ac:dyDescent="0.25">
      <c r="B2" s="52"/>
      <c r="C2" s="52"/>
      <c r="D2" s="8"/>
      <c r="E2" s="8"/>
      <c r="F2" s="41"/>
      <c r="G2" s="41"/>
      <c r="H2" s="41"/>
      <c r="I2" s="41"/>
    </row>
    <row r="3" spans="2:9" ht="13.5" customHeight="1" x14ac:dyDescent="0.25">
      <c r="B3" s="52"/>
      <c r="C3" s="52"/>
      <c r="D3" s="8"/>
      <c r="E3" s="8"/>
      <c r="F3" s="41"/>
      <c r="G3" s="41"/>
      <c r="H3" s="41"/>
      <c r="I3" s="41"/>
    </row>
    <row r="4" spans="2:9" x14ac:dyDescent="0.25">
      <c r="B4" s="52"/>
      <c r="C4" s="52"/>
      <c r="D4" s="8"/>
      <c r="E4" s="8"/>
      <c r="F4" s="41"/>
      <c r="G4" s="41"/>
      <c r="H4" s="41"/>
      <c r="I4" s="41"/>
    </row>
    <row r="5" spans="2:9" x14ac:dyDescent="0.25">
      <c r="B5" s="52"/>
      <c r="C5" s="52"/>
      <c r="D5" s="8"/>
      <c r="E5" s="8"/>
      <c r="F5" s="41"/>
      <c r="G5" s="41"/>
      <c r="H5" s="41"/>
      <c r="I5" s="41"/>
    </row>
    <row r="6" spans="2:9" ht="18.75" customHeight="1" x14ac:dyDescent="0.25">
      <c r="B6" s="52"/>
      <c r="C6" s="52"/>
      <c r="D6" s="8"/>
      <c r="E6" s="8"/>
      <c r="F6" s="41"/>
      <c r="G6" s="41"/>
      <c r="H6" s="41"/>
      <c r="I6" s="41"/>
    </row>
    <row r="7" spans="2:9" x14ac:dyDescent="0.25">
      <c r="B7" s="52"/>
      <c r="C7" s="52"/>
      <c r="D7" s="8"/>
      <c r="E7" s="8"/>
      <c r="F7" s="8"/>
      <c r="G7" s="8"/>
      <c r="H7" s="8"/>
      <c r="I7" s="8"/>
    </row>
    <row r="8" spans="2:9" x14ac:dyDescent="0.25">
      <c r="B8" s="52"/>
      <c r="C8" s="52"/>
    </row>
    <row r="9" spans="2:9" x14ac:dyDescent="0.25">
      <c r="B9" s="52"/>
      <c r="C9" s="52"/>
    </row>
    <row r="10" spans="2:9" x14ac:dyDescent="0.25">
      <c r="B10" s="52"/>
      <c r="C10" s="52"/>
    </row>
    <row r="11" spans="2:9" x14ac:dyDescent="0.25">
      <c r="B11" s="5"/>
    </row>
    <row r="12" spans="2:9" ht="15.75" x14ac:dyDescent="0.25">
      <c r="B12" s="47" t="s">
        <v>14</v>
      </c>
      <c r="C12" s="47"/>
      <c r="D12" s="47"/>
      <c r="E12" s="47"/>
      <c r="F12" s="47"/>
      <c r="G12" s="47"/>
      <c r="H12" s="47"/>
      <c r="I12" s="47"/>
    </row>
    <row r="13" spans="2:9" ht="32.25" customHeight="1" x14ac:dyDescent="0.25">
      <c r="B13" s="48" t="s">
        <v>31</v>
      </c>
      <c r="C13" s="49"/>
      <c r="D13" s="49"/>
      <c r="E13" s="49"/>
      <c r="F13" s="49"/>
      <c r="G13" s="49"/>
      <c r="H13" s="49"/>
      <c r="I13" s="49"/>
    </row>
    <row r="14" spans="2:9" ht="15.75" customHeight="1" x14ac:dyDescent="0.25">
      <c r="B14" s="50" t="s">
        <v>9</v>
      </c>
      <c r="C14" s="50"/>
      <c r="D14" s="50"/>
      <c r="E14" s="50"/>
      <c r="F14" s="50"/>
      <c r="G14" s="50"/>
      <c r="H14" s="50"/>
      <c r="I14" s="50"/>
    </row>
    <row r="15" spans="2:9" x14ac:dyDescent="0.25">
      <c r="B15" s="6"/>
      <c r="C15" s="46" t="s">
        <v>17</v>
      </c>
      <c r="D15" s="46"/>
      <c r="E15" s="46"/>
      <c r="F15" s="46"/>
      <c r="G15" s="46"/>
    </row>
    <row r="16" spans="2:9" x14ac:dyDescent="0.25">
      <c r="B16" s="6"/>
      <c r="C16" s="7" t="s">
        <v>10</v>
      </c>
      <c r="D16" s="51">
        <f>I32</f>
        <v>390850</v>
      </c>
      <c r="E16" s="51"/>
      <c r="F16" s="51"/>
      <c r="G16" s="51"/>
      <c r="H16" s="51"/>
      <c r="I16" s="51"/>
    </row>
    <row r="18" spans="2:9" x14ac:dyDescent="0.25">
      <c r="B18" s="53" t="s">
        <v>0</v>
      </c>
      <c r="C18" s="53" t="s">
        <v>1</v>
      </c>
      <c r="D18" s="53" t="s">
        <v>2</v>
      </c>
      <c r="E18" s="53" t="s">
        <v>3</v>
      </c>
      <c r="F18" s="56" t="s">
        <v>8</v>
      </c>
      <c r="G18" s="57"/>
      <c r="H18" s="57"/>
      <c r="I18" s="58"/>
    </row>
    <row r="19" spans="2:9" x14ac:dyDescent="0.25">
      <c r="B19" s="54"/>
      <c r="C19" s="54"/>
      <c r="D19" s="54"/>
      <c r="E19" s="54"/>
      <c r="F19" s="56" t="s">
        <v>7</v>
      </c>
      <c r="G19" s="58"/>
      <c r="H19" s="56" t="s">
        <v>6</v>
      </c>
      <c r="I19" s="58"/>
    </row>
    <row r="20" spans="2:9" x14ac:dyDescent="0.25">
      <c r="B20" s="55"/>
      <c r="C20" s="55"/>
      <c r="D20" s="55"/>
      <c r="E20" s="55"/>
      <c r="F20" s="1" t="s">
        <v>4</v>
      </c>
      <c r="G20" s="1" t="s">
        <v>5</v>
      </c>
      <c r="H20" s="1" t="s">
        <v>4</v>
      </c>
      <c r="I20" s="1" t="s">
        <v>5</v>
      </c>
    </row>
    <row r="21" spans="2:9" ht="16.5" customHeight="1" x14ac:dyDescent="0.25">
      <c r="B21" s="2">
        <v>1</v>
      </c>
      <c r="C21" s="10" t="s">
        <v>22</v>
      </c>
      <c r="D21" s="19" t="s">
        <v>24</v>
      </c>
      <c r="E21" s="9">
        <v>17.5</v>
      </c>
      <c r="F21" s="11"/>
      <c r="G21" s="12"/>
      <c r="H21" s="28">
        <v>550</v>
      </c>
      <c r="I21" s="28">
        <f>H21*E21</f>
        <v>9625</v>
      </c>
    </row>
    <row r="22" spans="2:9" ht="16.5" customHeight="1" x14ac:dyDescent="0.25">
      <c r="B22" s="2">
        <v>2</v>
      </c>
      <c r="C22" s="10" t="s">
        <v>30</v>
      </c>
      <c r="D22" s="19" t="s">
        <v>21</v>
      </c>
      <c r="E22" s="34">
        <v>175</v>
      </c>
      <c r="F22" s="11"/>
      <c r="G22" s="12"/>
      <c r="H22" s="28">
        <v>50</v>
      </c>
      <c r="I22" s="28">
        <f t="shared" ref="I22:I24" si="0">H22*E22</f>
        <v>8750</v>
      </c>
    </row>
    <row r="23" spans="2:9" ht="16.5" customHeight="1" x14ac:dyDescent="0.25">
      <c r="B23" s="2">
        <v>3</v>
      </c>
      <c r="C23" s="10" t="s">
        <v>23</v>
      </c>
      <c r="D23" s="19" t="s">
        <v>24</v>
      </c>
      <c r="E23" s="34">
        <v>43.53</v>
      </c>
      <c r="F23" s="11"/>
      <c r="G23" s="12"/>
      <c r="H23" s="28">
        <v>2000</v>
      </c>
      <c r="I23" s="28">
        <f t="shared" si="0"/>
        <v>87060</v>
      </c>
    </row>
    <row r="24" spans="2:9" ht="16.5" customHeight="1" x14ac:dyDescent="0.25">
      <c r="B24" s="2">
        <v>4</v>
      </c>
      <c r="C24" s="10" t="s">
        <v>32</v>
      </c>
      <c r="D24" s="19" t="s">
        <v>24</v>
      </c>
      <c r="E24" s="34">
        <v>30.81</v>
      </c>
      <c r="F24" s="11"/>
      <c r="G24" s="12"/>
      <c r="H24" s="28">
        <v>3500</v>
      </c>
      <c r="I24" s="28">
        <f t="shared" si="0"/>
        <v>107835</v>
      </c>
    </row>
    <row r="25" spans="2:9" ht="16.5" customHeight="1" x14ac:dyDescent="0.25">
      <c r="B25" s="2">
        <v>5</v>
      </c>
      <c r="C25" s="10" t="s">
        <v>25</v>
      </c>
      <c r="D25" s="19" t="s">
        <v>24</v>
      </c>
      <c r="E25" s="34">
        <v>3.36</v>
      </c>
      <c r="F25" s="11"/>
      <c r="G25" s="12"/>
      <c r="H25" s="28">
        <v>3000</v>
      </c>
      <c r="I25" s="28">
        <f>H25*E25</f>
        <v>10080</v>
      </c>
    </row>
    <row r="26" spans="2:9" ht="16.5" customHeight="1" x14ac:dyDescent="0.25">
      <c r="B26" s="20"/>
      <c r="C26" s="26" t="s">
        <v>26</v>
      </c>
      <c r="D26" s="22" t="s">
        <v>28</v>
      </c>
      <c r="E26" s="23">
        <v>1</v>
      </c>
      <c r="F26" s="24">
        <v>120000</v>
      </c>
      <c r="G26" s="25">
        <f t="shared" ref="G26:G27" si="1">F26*E26</f>
        <v>120000</v>
      </c>
      <c r="H26" s="28"/>
      <c r="I26" s="28"/>
    </row>
    <row r="27" spans="2:9" ht="16.5" customHeight="1" x14ac:dyDescent="0.25">
      <c r="B27" s="20"/>
      <c r="C27" s="21" t="s">
        <v>27</v>
      </c>
      <c r="D27" s="22" t="s">
        <v>24</v>
      </c>
      <c r="E27" s="23">
        <v>4</v>
      </c>
      <c r="F27" s="24">
        <v>7500</v>
      </c>
      <c r="G27" s="25">
        <f t="shared" si="1"/>
        <v>30000</v>
      </c>
      <c r="H27" s="28"/>
      <c r="I27" s="28"/>
    </row>
    <row r="28" spans="2:9" ht="16.5" customHeight="1" x14ac:dyDescent="0.25">
      <c r="B28" s="27"/>
      <c r="C28" s="35" t="s">
        <v>18</v>
      </c>
      <c r="D28" s="35"/>
      <c r="E28" s="35"/>
      <c r="F28" s="35"/>
      <c r="G28" s="33">
        <f>SUM(G21:G27)</f>
        <v>150000</v>
      </c>
      <c r="H28" s="28"/>
      <c r="I28" s="28"/>
    </row>
    <row r="29" spans="2:9" x14ac:dyDescent="0.25">
      <c r="B29" s="3"/>
      <c r="C29" s="37" t="s">
        <v>19</v>
      </c>
      <c r="D29" s="37"/>
      <c r="E29" s="37"/>
      <c r="F29" s="37"/>
      <c r="G29" s="4"/>
      <c r="H29" s="29"/>
      <c r="I29" s="17">
        <f>SUM(I21:I28)</f>
        <v>223350</v>
      </c>
    </row>
    <row r="30" spans="2:9" x14ac:dyDescent="0.25">
      <c r="B30" s="3"/>
      <c r="C30" s="42" t="s">
        <v>29</v>
      </c>
      <c r="D30" s="42"/>
      <c r="E30" s="42"/>
      <c r="F30" s="42"/>
      <c r="G30" s="15"/>
      <c r="H30" s="31"/>
      <c r="I30" s="30">
        <f>G28*0.05</f>
        <v>7500</v>
      </c>
    </row>
    <row r="31" spans="2:9" x14ac:dyDescent="0.25">
      <c r="B31" s="3"/>
      <c r="C31" s="43" t="s">
        <v>11</v>
      </c>
      <c r="D31" s="44"/>
      <c r="E31" s="44"/>
      <c r="F31" s="45"/>
      <c r="G31" s="15"/>
      <c r="H31" s="31"/>
      <c r="I31" s="30">
        <v>10000</v>
      </c>
    </row>
    <row r="32" spans="2:9" x14ac:dyDescent="0.25">
      <c r="B32" s="3"/>
      <c r="C32" s="38" t="s">
        <v>20</v>
      </c>
      <c r="D32" s="39"/>
      <c r="E32" s="39"/>
      <c r="F32" s="40"/>
      <c r="G32" s="16"/>
      <c r="H32" s="32"/>
      <c r="I32" s="17">
        <f>I31+I30+I29+G28</f>
        <v>390850</v>
      </c>
    </row>
    <row r="33" spans="2:9" x14ac:dyDescent="0.25">
      <c r="B33" s="13"/>
      <c r="C33" s="13"/>
      <c r="D33" s="13"/>
      <c r="E33" s="13"/>
      <c r="F33" s="13"/>
      <c r="G33" s="13"/>
      <c r="H33" s="13"/>
      <c r="I33" s="14"/>
    </row>
    <row r="34" spans="2:9" x14ac:dyDescent="0.25">
      <c r="B34" s="18" t="s">
        <v>12</v>
      </c>
      <c r="C34" s="18"/>
      <c r="D34" s="36" t="s">
        <v>13</v>
      </c>
      <c r="E34" s="36"/>
      <c r="F34" s="36"/>
      <c r="G34" s="36"/>
      <c r="H34" s="36"/>
      <c r="I34" s="36"/>
    </row>
    <row r="35" spans="2:9" x14ac:dyDescent="0.25">
      <c r="B35" s="18"/>
      <c r="C35" s="18"/>
      <c r="D35" s="36"/>
      <c r="E35" s="36"/>
      <c r="F35" s="36"/>
      <c r="G35" s="36"/>
      <c r="H35" s="36"/>
      <c r="I35" s="36"/>
    </row>
  </sheetData>
  <mergeCells count="21">
    <mergeCell ref="F1:I6"/>
    <mergeCell ref="C30:F30"/>
    <mergeCell ref="C31:F31"/>
    <mergeCell ref="C15:G15"/>
    <mergeCell ref="B12:I12"/>
    <mergeCell ref="B13:I13"/>
    <mergeCell ref="B14:I14"/>
    <mergeCell ref="D16:I16"/>
    <mergeCell ref="B1:C10"/>
    <mergeCell ref="B18:B20"/>
    <mergeCell ref="C18:C20"/>
    <mergeCell ref="D18:D20"/>
    <mergeCell ref="E18:E20"/>
    <mergeCell ref="F18:I18"/>
    <mergeCell ref="F19:G19"/>
    <mergeCell ref="H19:I19"/>
    <mergeCell ref="C28:F28"/>
    <mergeCell ref="D34:I34"/>
    <mergeCell ref="D35:I35"/>
    <mergeCell ref="C29:F29"/>
    <mergeCell ref="C32:F32"/>
  </mergeCells>
  <pageMargins left="0.25" right="0.25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Предложение</vt:lpstr>
    </vt:vector>
  </TitlesOfParts>
  <Company>Image&amp;Matros ®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Manager</dc:creator>
  <cp:lastModifiedBy>Andrey</cp:lastModifiedBy>
  <cp:lastPrinted>2020-09-10T08:34:09Z</cp:lastPrinted>
  <dcterms:created xsi:type="dcterms:W3CDTF">2020-06-19T08:42:25Z</dcterms:created>
  <dcterms:modified xsi:type="dcterms:W3CDTF">2021-10-18T16:30:03Z</dcterms:modified>
</cp:coreProperties>
</file>