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схема" sheetId="3" r:id="rId3"/>
    <sheet name="ДЦ" sheetId="4" r:id="rId4"/>
  </sheets>
  <definedNames>
    <definedName name="_xlnm.Print_Area" localSheetId="3">ДЦ!$A$1:$F$95</definedName>
    <definedName name="_xlnm.Print_Area" localSheetId="1">Лист2!$A$1:$T$41</definedName>
    <definedName name="_xlnm.Print_Area" localSheetId="2">схема!$A$1:$T$42</definedName>
  </definedNames>
  <calcPr calcId="144525"/>
</workbook>
</file>

<file path=xl/calcChain.xml><?xml version="1.0" encoding="utf-8"?>
<calcChain xmlns="http://schemas.openxmlformats.org/spreadsheetml/2006/main">
  <c r="F58" i="4" l="1"/>
  <c r="A20" i="4"/>
  <c r="A21" i="4"/>
  <c r="A22" i="4"/>
  <c r="F20" i="4"/>
  <c r="D80" i="4"/>
  <c r="F69" i="4"/>
  <c r="F56" i="4"/>
  <c r="F55" i="4"/>
  <c r="F54" i="4"/>
  <c r="F53" i="4"/>
  <c r="F75" i="4"/>
  <c r="F68" i="4"/>
  <c r="F67" i="4"/>
  <c r="F66" i="4"/>
  <c r="F77" i="4"/>
  <c r="D22" i="4"/>
  <c r="F22" i="4" s="1"/>
  <c r="D15" i="4"/>
  <c r="F15" i="4" s="1"/>
  <c r="D12" i="4"/>
  <c r="F12" i="4" s="1"/>
  <c r="F87" i="4"/>
  <c r="F86" i="4"/>
  <c r="A86" i="4"/>
  <c r="A87" i="4" s="1"/>
  <c r="F83" i="4"/>
  <c r="F82" i="4"/>
  <c r="F81" i="4"/>
  <c r="F80" i="4"/>
  <c r="F79" i="4"/>
  <c r="F78" i="4"/>
  <c r="F76" i="4"/>
  <c r="F74" i="4"/>
  <c r="F73" i="4"/>
  <c r="F72" i="4"/>
  <c r="F71" i="4"/>
  <c r="F70" i="4"/>
  <c r="F65" i="4"/>
  <c r="F64" i="4"/>
  <c r="F63" i="4"/>
  <c r="F62" i="4"/>
  <c r="F61" i="4"/>
  <c r="F60" i="4"/>
  <c r="F59" i="4"/>
  <c r="F57" i="4"/>
  <c r="A53" i="4"/>
  <c r="A54" i="4" s="1"/>
  <c r="A55" i="4" s="1"/>
  <c r="A56" i="4" s="1"/>
  <c r="A57" i="4" s="1"/>
  <c r="F52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A36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F35" i="4"/>
  <c r="F32" i="4"/>
  <c r="F29" i="4"/>
  <c r="F28" i="4"/>
  <c r="F27" i="4"/>
  <c r="F26" i="4"/>
  <c r="D23" i="4"/>
  <c r="D24" i="4" s="1"/>
  <c r="F24" i="4" s="1"/>
  <c r="F21" i="4"/>
  <c r="D18" i="4"/>
  <c r="F18" i="4" s="1"/>
  <c r="F14" i="4"/>
  <c r="F13" i="4"/>
  <c r="F11" i="4"/>
  <c r="F10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F9" i="4"/>
  <c r="A58" i="4" l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23" i="4"/>
  <c r="A24" i="4" s="1"/>
  <c r="A32" i="4" s="1"/>
  <c r="F84" i="4"/>
  <c r="D16" i="4"/>
  <c r="F16" i="4" s="1"/>
  <c r="F49" i="4"/>
  <c r="F88" i="4"/>
  <c r="F92" i="4" s="1"/>
  <c r="F23" i="4"/>
  <c r="D25" i="4"/>
  <c r="F25" i="4" s="1"/>
  <c r="A25" i="4"/>
  <c r="A26" i="4" s="1"/>
  <c r="A27" i="4" s="1"/>
  <c r="A28" i="4" s="1"/>
  <c r="A29" i="4" s="1"/>
  <c r="G92" i="4" l="1"/>
  <c r="D17" i="4"/>
  <c r="F17" i="4"/>
  <c r="D19" i="4"/>
  <c r="F19" i="4" s="1"/>
  <c r="F91" i="4"/>
  <c r="G91" i="4"/>
  <c r="F33" i="4" l="1"/>
  <c r="F50" i="4" l="1"/>
  <c r="G90" i="4" s="1"/>
  <c r="F90" i="4"/>
  <c r="F89" i="4" s="1"/>
  <c r="F93" i="4" l="1"/>
  <c r="F94" i="4" s="1"/>
  <c r="C26" i="3"/>
  <c r="C31" i="3"/>
  <c r="C28" i="3"/>
</calcChain>
</file>

<file path=xl/sharedStrings.xml><?xml version="1.0" encoding="utf-8"?>
<sst xmlns="http://schemas.openxmlformats.org/spreadsheetml/2006/main" count="220" uniqueCount="130">
  <si>
    <t>заделка трещин</t>
  </si>
  <si>
    <t>наклейка теплоотражающего экрана</t>
  </si>
  <si>
    <t>ГКЛ по каркасу</t>
  </si>
  <si>
    <t>шпаклевка, покраска</t>
  </si>
  <si>
    <t>1.</t>
  </si>
  <si>
    <t>2.</t>
  </si>
  <si>
    <t>3.</t>
  </si>
  <si>
    <t>4.</t>
  </si>
  <si>
    <t>ГКЛ на клею</t>
  </si>
  <si>
    <t>укладка минваты т.100мм</t>
  </si>
  <si>
    <t>ПОЛ</t>
  </si>
  <si>
    <t>6.</t>
  </si>
  <si>
    <t>5.</t>
  </si>
  <si>
    <t>настил из фанеры</t>
  </si>
  <si>
    <t>7.</t>
  </si>
  <si>
    <t>монтаж плинтусов</t>
  </si>
  <si>
    <t>покрытие из ламината (линолеума)</t>
  </si>
  <si>
    <t>ПОТОЛОК</t>
  </si>
  <si>
    <t>заделка трещин и пены</t>
  </si>
  <si>
    <t>шпаклевка по пенопласту</t>
  </si>
  <si>
    <t>демонтаж настила из фанеры</t>
  </si>
  <si>
    <t>монтаж ПВХ-подоконника 100мм</t>
  </si>
  <si>
    <t>S=2,0м2</t>
  </si>
  <si>
    <t>стены</t>
  </si>
  <si>
    <t>потолок</t>
  </si>
  <si>
    <t>пол</t>
  </si>
  <si>
    <t>м2</t>
  </si>
  <si>
    <t>ПВХ-подоконник</t>
  </si>
  <si>
    <t>м/п</t>
  </si>
  <si>
    <t>ПВХ-плинтус</t>
  </si>
  <si>
    <t>Объёмы:</t>
  </si>
  <si>
    <t>теплоэкран</t>
  </si>
  <si>
    <t>минвата 100мм</t>
  </si>
  <si>
    <t>монтаж бельевых верёвок (5шт)</t>
  </si>
  <si>
    <t>БАЛКОН</t>
  </si>
  <si>
    <t>S=5,1м2</t>
  </si>
  <si>
    <t>S=3,85м2</t>
  </si>
  <si>
    <t>S=3,70м2</t>
  </si>
  <si>
    <t>S=6,05м2</t>
  </si>
  <si>
    <t>нашивка лаг до высоты порога (70мм)</t>
  </si>
  <si>
    <t>№ п/п</t>
  </si>
  <si>
    <t>Найменування робіт</t>
  </si>
  <si>
    <t>Одиниця виміру</t>
  </si>
  <si>
    <t>Кількість</t>
  </si>
  <si>
    <t>Ціна одиниці грн. (з ПДВ)</t>
  </si>
  <si>
    <t>Вартість грн.                                          (з ПДВ)</t>
  </si>
  <si>
    <t>Загальнобудівельні роботи</t>
  </si>
  <si>
    <t>Заделка штроб та тріщин</t>
  </si>
  <si>
    <t>м</t>
  </si>
  <si>
    <t>Шпаклювання стін по пінопласту</t>
  </si>
  <si>
    <t>Монтаж укосів з ГКЛ на клею</t>
  </si>
  <si>
    <t>Монтаж стелі з ГКЛ</t>
  </si>
  <si>
    <t>Монтаж ГКЛ на клею на стіни</t>
  </si>
  <si>
    <t>Грунтування стін,укосів та стель</t>
  </si>
  <si>
    <t>Шпаклювання стін, укосів та стель</t>
  </si>
  <si>
    <t>Монтаж перфокутика та ПВХ планок</t>
  </si>
  <si>
    <t>Фарбування стін, стель та укосів</t>
  </si>
  <si>
    <t>Розбирання настилу з фанери</t>
  </si>
  <si>
    <t>Укладання утеплювача на підлогу</t>
  </si>
  <si>
    <t>Монтаж настилу з фанери</t>
  </si>
  <si>
    <t>Монтаж ПВХ-плінтусів</t>
  </si>
  <si>
    <t>Монтаж ПВХ-підвіконня</t>
  </si>
  <si>
    <t>Монтаж шнурів для білизни</t>
  </si>
  <si>
    <t>люд/зм</t>
  </si>
  <si>
    <t>ВСЬОГО по розділу:</t>
  </si>
  <si>
    <t>грн.</t>
  </si>
  <si>
    <t>шт</t>
  </si>
  <si>
    <t>ВСЬОГО по роботам:</t>
  </si>
  <si>
    <t>Матеріали</t>
  </si>
  <si>
    <t>рул</t>
  </si>
  <si>
    <t>уп</t>
  </si>
  <si>
    <t>Папір шліфувальний 115*3,0</t>
  </si>
  <si>
    <t>Клей-піна</t>
  </si>
  <si>
    <t>Лист гіпсокартона влагостійкого 2000*1200*12,5</t>
  </si>
  <si>
    <t>Мішок для сміття</t>
  </si>
  <si>
    <t>Підвіс П-обр.</t>
  </si>
  <si>
    <t>Профіль CD 60/4м</t>
  </si>
  <si>
    <t>Профіль UD 27/4м</t>
  </si>
  <si>
    <t>Штукатурка акрилова фінішна 28 кг Сілтек</t>
  </si>
  <si>
    <t>Штукатурка Сатенгіпс</t>
  </si>
  <si>
    <t>ВСЬОГО за матеріали:</t>
  </si>
  <si>
    <t>Механізми</t>
  </si>
  <si>
    <t>маш/зм</t>
  </si>
  <si>
    <t>ВСЬОГО по розділу Механізми:</t>
  </si>
  <si>
    <t>ВСЬОГО по Акту:</t>
  </si>
  <si>
    <t>в т.ч. вартість робіт</t>
  </si>
  <si>
    <t>вартість матеріалів</t>
  </si>
  <si>
    <t>вартість механізмів</t>
  </si>
  <si>
    <t>ВСЬОГО до сплати:</t>
  </si>
  <si>
    <t xml:space="preserve">Здав </t>
  </si>
  <si>
    <t>Прийняв</t>
  </si>
  <si>
    <t>__________________________</t>
  </si>
  <si>
    <t>Нарощування лаг на 70мм</t>
  </si>
  <si>
    <t>Підсобні роботи, занесення матеріалів, прибирання сміття</t>
  </si>
  <si>
    <t>Грунтовка СТ-17  10л</t>
  </si>
  <si>
    <t>балон</t>
  </si>
  <si>
    <t>Саморіз 75 по дереву (50 шт)</t>
  </si>
  <si>
    <t>Саморіз 25 по дереву (100 шт)</t>
  </si>
  <si>
    <t>Клей для ГКЛ перлфікс</t>
  </si>
  <si>
    <t>Саморіз 25 по металу (250 шт)</t>
  </si>
  <si>
    <t>Кутник перфорований алюмінієвий 23х23 мм 2,5 м</t>
  </si>
  <si>
    <t>Профіль ПВХ торцевий для гіпсокартону 12 мм 3 м</t>
  </si>
  <si>
    <t>Шпаклівка Knauf FUGENFULLER 5 кг</t>
  </si>
  <si>
    <t>Брус цільний 25х50х3000 мм сосна</t>
  </si>
  <si>
    <t>Брус 50х50х4000 мм сосна</t>
  </si>
  <si>
    <t>Фарба фасадна структурна Bayris Structure мат білий 7 кг</t>
  </si>
  <si>
    <t>відро</t>
  </si>
  <si>
    <t>Пігмент Aura 750 мл</t>
  </si>
  <si>
    <t>Скотч, серпянка</t>
  </si>
  <si>
    <t>Саморіз 3,5*9,5 по металу (200 шт)</t>
  </si>
  <si>
    <t>Підвіконня ПВХ 100мм</t>
  </si>
  <si>
    <t>Ламінат Egger EHL EHL107 дуб матера білий 32/АС4 1292x193x8 мм</t>
  </si>
  <si>
    <t>Підкладка Polifoam 1 м 3 мм</t>
  </si>
  <si>
    <t>Плінтус ПВХ TIS дуб корковий 15х48х2500 мм</t>
  </si>
  <si>
    <t>Кутники, з'єднувачі</t>
  </si>
  <si>
    <t>Доставка матеріалів</t>
  </si>
  <si>
    <t>Вивіз сміття</t>
  </si>
  <si>
    <t>Накладні витрати (7%)</t>
  </si>
  <si>
    <t>Тепловідбиваючий екран Термоізол 50x500 с алюмінієвою фольгою (самоклеючийся)  2,5м2</t>
  </si>
  <si>
    <t>Примітка. Обсяги та матеріали можуть змінюватись по факту виконнаня робіт</t>
  </si>
  <si>
    <t>Шнур для білизни</t>
  </si>
  <si>
    <t>Гачки</t>
  </si>
  <si>
    <t>Монтаж пристінової конструкції з ГКЛ (екран)</t>
  </si>
  <si>
    <t>Фарбування дверей та вікна</t>
  </si>
  <si>
    <t>Укладання покриття з ламінату</t>
  </si>
  <si>
    <t>Емаль по дереву 1кг</t>
  </si>
  <si>
    <t>банка</t>
  </si>
  <si>
    <t xml:space="preserve"> вул. Маяковського, №79</t>
  </si>
  <si>
    <t>Набір робіт</t>
  </si>
  <si>
    <t>Наклеювання теплоекрану на стіни (Пінофол)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</si>
</sst>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_-* #,##0.00_₴_-;\-* #,##0.00_₴_-;_-* &quot;-&quot;??_₴_-;_-@_-"/>
    <numFmt numFmtId="165" formatCode="_-* #,##0.0_₴_-;\-* #,##0.0_₴_-;_-* &quot;-&quot;??_₴_-;_-@_-"/>
    <numFmt numFmtId="166" formatCode="_-* #,##0_₴_-;\-* #,##0_₴_-;_-* &quot;-&quot;??_₴_-;_-@_-"/>
    <numFmt numFmtId="167" formatCode="0.0"/>
    <numFmt numFmtId="168" formatCode="_-* #,##0.0\ _₽_-;\-* #,##0.0\ _₽_-;_-* &quot;-&quot;?\ _₽_-;_-@_-"/>
  </numFmts>
  <fonts count="1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Font="1"/>
    <xf numFmtId="0" fontId="0" fillId="0" borderId="4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ont="1" applyBorder="1" applyAlignment="1"/>
    <xf numFmtId="0" fontId="0" fillId="0" borderId="0" xfId="0" applyFont="1" applyBorder="1" applyAlignment="1"/>
    <xf numFmtId="0" fontId="0" fillId="0" borderId="7" xfId="0" applyFont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/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5" xfId="0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65" fontId="10" fillId="0" borderId="23" xfId="1" applyNumberFormat="1" applyFont="1" applyFill="1" applyBorder="1" applyAlignment="1">
      <alignment vertical="center"/>
    </xf>
    <xf numFmtId="164" fontId="10" fillId="0" borderId="10" xfId="1" applyNumberFormat="1" applyFont="1" applyFill="1" applyBorder="1" applyAlignment="1">
      <alignment vertical="center"/>
    </xf>
    <xf numFmtId="164" fontId="10" fillId="0" borderId="16" xfId="1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/>
    <xf numFmtId="0" fontId="11" fillId="0" borderId="10" xfId="0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43" fontId="0" fillId="0" borderId="0" xfId="0" applyNumberFormat="1" applyFill="1"/>
    <xf numFmtId="165" fontId="10" fillId="0" borderId="10" xfId="1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1" applyNumberFormat="1" applyFont="1" applyFill="1" applyBorder="1" applyAlignment="1">
      <alignment vertical="center"/>
    </xf>
    <xf numFmtId="0" fontId="0" fillId="0" borderId="0" xfId="0" quotePrefix="1" applyFill="1"/>
    <xf numFmtId="165" fontId="10" fillId="0" borderId="23" xfId="1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wrapText="1"/>
    </xf>
    <xf numFmtId="164" fontId="10" fillId="0" borderId="10" xfId="1" applyNumberFormat="1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9" fillId="4" borderId="21" xfId="0" applyFont="1" applyFill="1" applyBorder="1"/>
    <xf numFmtId="0" fontId="9" fillId="4" borderId="21" xfId="0" applyFont="1" applyFill="1" applyBorder="1" applyAlignment="1">
      <alignment horizontal="center"/>
    </xf>
    <xf numFmtId="164" fontId="9" fillId="4" borderId="22" xfId="1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164" fontId="10" fillId="0" borderId="26" xfId="1" applyNumberFormat="1" applyFont="1" applyFill="1" applyBorder="1" applyAlignment="1">
      <alignment vertical="center"/>
    </xf>
    <xf numFmtId="164" fontId="10" fillId="0" borderId="27" xfId="1" applyNumberFormat="1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/>
    </xf>
    <xf numFmtId="0" fontId="9" fillId="5" borderId="21" xfId="0" applyFont="1" applyFill="1" applyBorder="1"/>
    <xf numFmtId="0" fontId="9" fillId="5" borderId="21" xfId="0" applyFont="1" applyFill="1" applyBorder="1" applyAlignment="1">
      <alignment horizontal="center"/>
    </xf>
    <xf numFmtId="164" fontId="9" fillId="5" borderId="22" xfId="1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/>
    </xf>
    <xf numFmtId="0" fontId="9" fillId="6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/>
    </xf>
    <xf numFmtId="166" fontId="12" fillId="0" borderId="21" xfId="1" applyNumberFormat="1" applyFont="1" applyFill="1" applyBorder="1" applyAlignment="1">
      <alignment vertical="center"/>
    </xf>
    <xf numFmtId="165" fontId="12" fillId="0" borderId="21" xfId="1" applyNumberFormat="1" applyFont="1" applyFill="1" applyBorder="1" applyAlignment="1">
      <alignment vertical="center"/>
    </xf>
    <xf numFmtId="166" fontId="12" fillId="0" borderId="22" xfId="1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10" fillId="7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2" fontId="10" fillId="0" borderId="10" xfId="1" applyNumberFormat="1" applyFont="1" applyFill="1" applyBorder="1" applyAlignment="1">
      <alignment horizontal="center" vertical="center"/>
    </xf>
    <xf numFmtId="43" fontId="10" fillId="0" borderId="10" xfId="1" applyFont="1" applyFill="1" applyBorder="1" applyAlignment="1">
      <alignment vertical="center"/>
    </xf>
    <xf numFmtId="43" fontId="10" fillId="0" borderId="16" xfId="1" applyFont="1" applyFill="1" applyBorder="1" applyAlignment="1">
      <alignment vertical="center"/>
    </xf>
    <xf numFmtId="167" fontId="10" fillId="0" borderId="30" xfId="1" applyNumberFormat="1" applyFont="1" applyFill="1" applyBorder="1" applyAlignment="1">
      <alignment horizontal="center" vertical="center"/>
    </xf>
    <xf numFmtId="43" fontId="10" fillId="0" borderId="30" xfId="1" applyFont="1" applyFill="1" applyBorder="1" applyAlignment="1">
      <alignment vertical="center"/>
    </xf>
    <xf numFmtId="0" fontId="10" fillId="0" borderId="30" xfId="0" applyFont="1" applyBorder="1"/>
    <xf numFmtId="0" fontId="11" fillId="0" borderId="1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7" borderId="30" xfId="0" applyFont="1" applyFill="1" applyBorder="1" applyAlignment="1">
      <alignment wrapText="1"/>
    </xf>
    <xf numFmtId="164" fontId="13" fillId="0" borderId="10" xfId="1" applyNumberFormat="1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10" xfId="0" applyFont="1" applyBorder="1"/>
    <xf numFmtId="167" fontId="10" fillId="0" borderId="10" xfId="1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9" fillId="8" borderId="21" xfId="0" applyFont="1" applyFill="1" applyBorder="1"/>
    <xf numFmtId="0" fontId="14" fillId="8" borderId="21" xfId="0" applyFont="1" applyFill="1" applyBorder="1" applyAlignment="1">
      <alignment horizontal="center"/>
    </xf>
    <xf numFmtId="164" fontId="9" fillId="8" borderId="22" xfId="1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/>
    </xf>
    <xf numFmtId="0" fontId="10" fillId="0" borderId="30" xfId="0" applyFont="1" applyFill="1" applyBorder="1" applyAlignment="1">
      <alignment vertical="center"/>
    </xf>
    <xf numFmtId="165" fontId="10" fillId="0" borderId="30" xfId="1" applyNumberFormat="1" applyFont="1" applyFill="1" applyBorder="1" applyAlignment="1">
      <alignment vertical="center"/>
    </xf>
    <xf numFmtId="164" fontId="10" fillId="0" borderId="30" xfId="1" applyNumberFormat="1" applyFont="1" applyFill="1" applyBorder="1" applyAlignment="1">
      <alignment vertical="center"/>
    </xf>
    <xf numFmtId="164" fontId="10" fillId="0" borderId="32" xfId="1" applyNumberFormat="1" applyFont="1" applyFill="1" applyBorder="1" applyAlignment="1">
      <alignment vertical="center"/>
    </xf>
    <xf numFmtId="0" fontId="0" fillId="9" borderId="20" xfId="0" applyFill="1" applyBorder="1" applyAlignment="1">
      <alignment horizontal="center"/>
    </xf>
    <xf numFmtId="0" fontId="9" fillId="9" borderId="21" xfId="0" applyFont="1" applyFill="1" applyBorder="1"/>
    <xf numFmtId="0" fontId="14" fillId="9" borderId="21" xfId="0" applyFont="1" applyFill="1" applyBorder="1" applyAlignment="1">
      <alignment horizontal="center"/>
    </xf>
    <xf numFmtId="164" fontId="9" fillId="9" borderId="22" xfId="1" applyNumberFormat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164" fontId="9" fillId="0" borderId="22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12" fillId="0" borderId="30" xfId="0" applyFont="1" applyFill="1" applyBorder="1"/>
    <xf numFmtId="168" fontId="0" fillId="0" borderId="0" xfId="0" applyNumberFormat="1" applyFill="1"/>
    <xf numFmtId="164" fontId="0" fillId="0" borderId="0" xfId="0" applyNumberFormat="1" applyFill="1"/>
    <xf numFmtId="0" fontId="12" fillId="0" borderId="10" xfId="0" applyFont="1" applyFill="1" applyBorder="1"/>
    <xf numFmtId="0" fontId="0" fillId="0" borderId="28" xfId="0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164" fontId="9" fillId="0" borderId="29" xfId="1" applyNumberFormat="1" applyFont="1" applyFill="1" applyBorder="1" applyAlignment="1">
      <alignment vertical="center"/>
    </xf>
    <xf numFmtId="168" fontId="0" fillId="0" borderId="0" xfId="0" applyNumberFormat="1" applyFill="1" applyAlignment="1">
      <alignment vertical="center"/>
    </xf>
    <xf numFmtId="0" fontId="15" fillId="0" borderId="0" xfId="0" applyFont="1" applyBorder="1"/>
    <xf numFmtId="0" fontId="0" fillId="0" borderId="0" xfId="0" applyBorder="1" applyAlignment="1">
      <alignment vertical="center"/>
    </xf>
    <xf numFmtId="2" fontId="13" fillId="0" borderId="10" xfId="1" applyNumberFormat="1" applyFont="1" applyFill="1" applyBorder="1" applyAlignment="1">
      <alignment horizontal="center" vertical="center"/>
    </xf>
    <xf numFmtId="1" fontId="10" fillId="0" borderId="10" xfId="1" applyNumberFormat="1" applyFont="1" applyFill="1" applyBorder="1" applyAlignment="1">
      <alignment horizontal="center" vertical="center"/>
    </xf>
    <xf numFmtId="1" fontId="10" fillId="0" borderId="30" xfId="1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0" xfId="0" applyFont="1" applyFill="1" applyBorder="1"/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65" fontId="9" fillId="4" borderId="24" xfId="1" applyNumberFormat="1" applyFont="1" applyFill="1" applyBorder="1" applyAlignment="1">
      <alignment vertical="center"/>
    </xf>
    <xf numFmtId="165" fontId="9" fillId="4" borderId="25" xfId="1" applyNumberFormat="1" applyFont="1" applyFill="1" applyBorder="1" applyAlignment="1">
      <alignment vertical="center"/>
    </xf>
    <xf numFmtId="165" fontId="9" fillId="5" borderId="24" xfId="1" applyNumberFormat="1" applyFont="1" applyFill="1" applyBorder="1" applyAlignment="1">
      <alignment vertical="center"/>
    </xf>
    <xf numFmtId="165" fontId="9" fillId="5" borderId="25" xfId="1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65" fontId="10" fillId="0" borderId="33" xfId="1" applyNumberFormat="1" applyFont="1" applyFill="1" applyBorder="1" applyAlignment="1">
      <alignment vertical="center"/>
    </xf>
    <xf numFmtId="165" fontId="10" fillId="0" borderId="34" xfId="1" applyNumberFormat="1" applyFont="1" applyFill="1" applyBorder="1" applyAlignment="1">
      <alignment vertical="center"/>
    </xf>
    <xf numFmtId="165" fontId="9" fillId="0" borderId="24" xfId="1" applyNumberFormat="1" applyFont="1" applyFill="1" applyBorder="1" applyAlignment="1">
      <alignment vertical="center"/>
    </xf>
    <xf numFmtId="165" fontId="9" fillId="0" borderId="25" xfId="1" applyNumberFormat="1" applyFont="1" applyFill="1" applyBorder="1" applyAlignment="1">
      <alignment vertical="center"/>
    </xf>
    <xf numFmtId="165" fontId="9" fillId="8" borderId="24" xfId="1" applyNumberFormat="1" applyFont="1" applyFill="1" applyBorder="1" applyAlignment="1">
      <alignment vertical="center"/>
    </xf>
    <xf numFmtId="165" fontId="9" fillId="8" borderId="25" xfId="1" applyNumberFormat="1" applyFont="1" applyFill="1" applyBorder="1" applyAlignment="1">
      <alignment vertical="center"/>
    </xf>
    <xf numFmtId="165" fontId="9" fillId="9" borderId="24" xfId="1" applyNumberFormat="1" applyFont="1" applyFill="1" applyBorder="1" applyAlignment="1">
      <alignment vertical="center"/>
    </xf>
    <xf numFmtId="165" fontId="9" fillId="9" borderId="25" xfId="1" applyNumberFormat="1" applyFont="1" applyFill="1" applyBorder="1" applyAlignment="1">
      <alignment vertical="center"/>
    </xf>
    <xf numFmtId="165" fontId="10" fillId="0" borderId="23" xfId="1" applyNumberFormat="1" applyFont="1" applyFill="1" applyBorder="1" applyAlignment="1">
      <alignment vertical="center"/>
    </xf>
    <xf numFmtId="165" fontId="10" fillId="0" borderId="11" xfId="1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0"/>
  <sheetViews>
    <sheetView zoomScaleNormal="100" workbookViewId="0">
      <selection activeCell="C33" sqref="C33"/>
    </sheetView>
  </sheetViews>
  <sheetFormatPr defaultRowHeight="15" x14ac:dyDescent="0.25"/>
  <cols>
    <col min="2" max="2" width="15.28515625" customWidth="1"/>
    <col min="9" max="9" width="8.42578125" customWidth="1"/>
    <col min="12" max="12" width="9.7109375" customWidth="1"/>
    <col min="16" max="16" width="11.7109375" customWidth="1"/>
    <col min="18" max="18" width="10.85546875" customWidth="1"/>
  </cols>
  <sheetData>
    <row r="1" spans="2:19" ht="20.25" customHeight="1" thickBot="1" x14ac:dyDescent="0.3">
      <c r="H1" s="8"/>
    </row>
    <row r="2" spans="2:19" ht="9" customHeight="1" thickBot="1" x14ac:dyDescent="0.3">
      <c r="H2" s="10"/>
      <c r="I2" s="7"/>
    </row>
    <row r="3" spans="2:19" ht="45" customHeight="1" x14ac:dyDescent="0.25">
      <c r="H3" s="4"/>
      <c r="I3" s="5"/>
      <c r="J3" s="2"/>
      <c r="K3" s="2"/>
      <c r="L3" s="2"/>
      <c r="M3" s="2"/>
      <c r="N3" s="2"/>
      <c r="O3" s="2"/>
      <c r="P3" s="3"/>
    </row>
    <row r="4" spans="2:19" x14ac:dyDescent="0.25">
      <c r="H4" s="4"/>
      <c r="I4" s="5"/>
      <c r="J4" s="5"/>
      <c r="K4" s="5"/>
      <c r="L4" s="5"/>
      <c r="M4" s="5"/>
      <c r="N4" s="5"/>
      <c r="O4" s="5"/>
      <c r="P4" s="6"/>
    </row>
    <row r="5" spans="2:19" x14ac:dyDescent="0.25">
      <c r="H5" s="4"/>
      <c r="I5" s="5"/>
      <c r="J5" s="5"/>
      <c r="K5" s="5"/>
      <c r="L5" s="5"/>
      <c r="M5" s="5"/>
      <c r="N5" s="5"/>
      <c r="O5" s="5"/>
      <c r="P5" s="6"/>
    </row>
    <row r="6" spans="2:19" x14ac:dyDescent="0.25">
      <c r="H6" s="4"/>
      <c r="I6" s="5"/>
      <c r="J6" s="5"/>
      <c r="K6" s="5"/>
      <c r="L6" s="5"/>
      <c r="M6" s="5"/>
      <c r="N6" s="5"/>
      <c r="O6" s="5"/>
      <c r="P6" s="6"/>
    </row>
    <row r="7" spans="2:19" x14ac:dyDescent="0.25">
      <c r="H7" s="4"/>
      <c r="I7" s="5"/>
      <c r="J7" s="5"/>
      <c r="K7" s="5"/>
      <c r="L7" s="5"/>
      <c r="M7" s="5"/>
      <c r="N7" s="5"/>
      <c r="O7" s="5"/>
      <c r="P7" s="6"/>
    </row>
    <row r="8" spans="2:19" ht="15.75" thickBot="1" x14ac:dyDescent="0.3">
      <c r="H8" s="7"/>
      <c r="I8" s="8"/>
      <c r="J8" s="8"/>
      <c r="K8" s="8"/>
      <c r="L8" s="8"/>
      <c r="M8" s="8"/>
      <c r="N8" s="8"/>
      <c r="O8" s="8"/>
      <c r="P8" s="9"/>
    </row>
    <row r="9" spans="2:19" x14ac:dyDescent="0.25">
      <c r="B9" s="1"/>
      <c r="C9" s="2"/>
      <c r="D9" s="2"/>
      <c r="E9" s="2"/>
      <c r="F9" s="2"/>
      <c r="G9" s="3"/>
      <c r="H9" s="1"/>
      <c r="I9" s="5"/>
      <c r="J9" s="2"/>
      <c r="K9" s="2"/>
      <c r="L9" s="2"/>
      <c r="M9" s="2"/>
      <c r="N9" s="2"/>
      <c r="O9" s="2"/>
      <c r="P9" s="3"/>
      <c r="Q9" s="1"/>
      <c r="R9" s="2"/>
      <c r="S9" s="3"/>
    </row>
    <row r="10" spans="2:19" x14ac:dyDescent="0.25">
      <c r="B10" s="4"/>
      <c r="C10" s="5"/>
      <c r="D10" s="5"/>
      <c r="E10" s="5"/>
      <c r="F10" s="5"/>
      <c r="G10" s="6"/>
      <c r="H10" s="4"/>
      <c r="I10" s="5"/>
      <c r="J10" s="5"/>
      <c r="K10" s="5"/>
      <c r="L10" s="5"/>
      <c r="M10" s="5"/>
      <c r="N10" s="5"/>
      <c r="O10" s="5"/>
      <c r="P10" s="6"/>
      <c r="Q10" s="4"/>
      <c r="R10" s="5"/>
      <c r="S10" s="6"/>
    </row>
    <row r="11" spans="2:19" x14ac:dyDescent="0.25">
      <c r="B11" s="4"/>
      <c r="C11" s="5"/>
      <c r="D11" s="5"/>
      <c r="E11" s="5"/>
      <c r="F11" s="5"/>
      <c r="G11" s="6"/>
      <c r="H11" s="4"/>
      <c r="I11" s="5"/>
      <c r="J11" s="5"/>
      <c r="K11" s="5"/>
      <c r="L11" s="5"/>
      <c r="M11" s="5"/>
      <c r="N11" s="5"/>
      <c r="O11" s="5"/>
      <c r="P11" s="6"/>
      <c r="Q11" s="4"/>
      <c r="R11" s="5"/>
      <c r="S11" s="6"/>
    </row>
    <row r="12" spans="2:19" x14ac:dyDescent="0.25">
      <c r="B12" s="4"/>
      <c r="C12" s="5"/>
      <c r="D12" s="5"/>
      <c r="E12" s="5"/>
      <c r="F12" s="5"/>
      <c r="G12" s="6"/>
      <c r="H12" s="4"/>
      <c r="I12" s="5"/>
      <c r="J12" s="5"/>
      <c r="K12" s="5"/>
      <c r="L12" s="5"/>
      <c r="M12" s="5"/>
      <c r="N12" s="5"/>
      <c r="O12" s="5"/>
      <c r="P12" s="6"/>
      <c r="Q12" s="4"/>
      <c r="R12" s="5"/>
      <c r="S12" s="6"/>
    </row>
    <row r="13" spans="2:19" x14ac:dyDescent="0.25">
      <c r="B13" s="4"/>
      <c r="C13" s="5"/>
      <c r="D13" s="5"/>
      <c r="E13" s="5"/>
      <c r="F13" s="5"/>
      <c r="G13" s="6"/>
      <c r="H13" s="4"/>
      <c r="I13" s="5"/>
      <c r="J13" s="5"/>
      <c r="K13" s="5"/>
      <c r="L13" s="5"/>
      <c r="M13" s="5"/>
      <c r="N13" s="5"/>
      <c r="O13" s="5"/>
      <c r="P13" s="6"/>
      <c r="Q13" s="4"/>
      <c r="R13" s="5"/>
      <c r="S13" s="6"/>
    </row>
    <row r="14" spans="2:19" x14ac:dyDescent="0.25">
      <c r="B14" s="4"/>
      <c r="C14" s="5"/>
      <c r="D14" s="5"/>
      <c r="E14" s="5"/>
      <c r="F14" s="5"/>
      <c r="G14" s="6"/>
      <c r="H14" s="4"/>
      <c r="I14" s="5"/>
      <c r="J14" s="5"/>
      <c r="K14" s="5"/>
      <c r="L14" s="5"/>
      <c r="M14" s="5"/>
      <c r="N14" s="5"/>
      <c r="O14" s="5"/>
      <c r="P14" s="6"/>
      <c r="Q14" s="4"/>
      <c r="R14" s="5"/>
      <c r="S14" s="6"/>
    </row>
    <row r="15" spans="2:19" x14ac:dyDescent="0.25">
      <c r="B15" s="4"/>
      <c r="C15" s="5"/>
      <c r="D15" s="5"/>
      <c r="E15" s="5"/>
      <c r="F15" s="5"/>
      <c r="G15" s="6"/>
      <c r="H15" s="4"/>
      <c r="I15" s="5"/>
      <c r="J15" s="5"/>
      <c r="K15" s="5"/>
      <c r="L15" s="5"/>
      <c r="M15" s="5"/>
      <c r="N15" s="5"/>
      <c r="O15" s="5"/>
      <c r="P15" s="6"/>
      <c r="Q15" s="4"/>
      <c r="R15" s="5"/>
      <c r="S15" s="6"/>
    </row>
    <row r="16" spans="2:19" x14ac:dyDescent="0.25">
      <c r="B16" s="4"/>
      <c r="C16" s="5"/>
      <c r="D16" s="5"/>
      <c r="E16" s="5"/>
      <c r="F16" s="5"/>
      <c r="G16" s="6"/>
      <c r="H16" s="4"/>
      <c r="I16" s="5"/>
      <c r="J16" s="5"/>
      <c r="K16" s="5"/>
      <c r="L16" s="5"/>
      <c r="M16" s="5"/>
      <c r="N16" s="5"/>
      <c r="O16" s="5"/>
      <c r="P16" s="6"/>
      <c r="Q16" s="4"/>
      <c r="R16" s="5"/>
      <c r="S16" s="6"/>
    </row>
    <row r="17" spans="2:19" x14ac:dyDescent="0.25">
      <c r="B17" s="4"/>
      <c r="C17" s="5"/>
      <c r="D17" s="5"/>
      <c r="E17" s="5"/>
      <c r="F17" s="5"/>
      <c r="G17" s="6"/>
      <c r="H17" s="4"/>
      <c r="I17" s="5"/>
      <c r="J17" s="5"/>
      <c r="K17" s="5"/>
      <c r="L17" s="5"/>
      <c r="M17" s="5"/>
      <c r="N17" s="5"/>
      <c r="O17" s="5"/>
      <c r="P17" s="6"/>
      <c r="Q17" s="4"/>
      <c r="R17" s="5"/>
      <c r="S17" s="6"/>
    </row>
    <row r="18" spans="2:19" x14ac:dyDescent="0.25">
      <c r="B18" s="4"/>
      <c r="C18" s="5"/>
      <c r="D18" s="5"/>
      <c r="E18" s="5"/>
      <c r="F18" s="5"/>
      <c r="G18" s="6"/>
      <c r="H18" s="4"/>
      <c r="I18" s="5"/>
      <c r="J18" s="5"/>
      <c r="K18" s="5"/>
      <c r="L18" s="5"/>
      <c r="M18" s="5"/>
      <c r="N18" s="5"/>
      <c r="O18" s="5"/>
      <c r="P18" s="6"/>
      <c r="Q18" s="4"/>
      <c r="R18" s="5"/>
      <c r="S18" s="6"/>
    </row>
    <row r="19" spans="2:19" x14ac:dyDescent="0.25">
      <c r="B19" s="4"/>
      <c r="C19" s="5"/>
      <c r="D19" s="5"/>
      <c r="E19" s="5"/>
      <c r="F19" s="5"/>
      <c r="G19" s="6"/>
      <c r="H19" s="4"/>
      <c r="I19" s="5"/>
      <c r="J19" s="5"/>
      <c r="K19" s="5"/>
      <c r="L19" s="5"/>
      <c r="M19" s="5"/>
      <c r="N19" s="5"/>
      <c r="O19" s="5"/>
      <c r="P19" s="6"/>
      <c r="Q19" s="4"/>
      <c r="R19" s="5"/>
      <c r="S19" s="6"/>
    </row>
    <row r="20" spans="2:19" ht="15.75" thickBot="1" x14ac:dyDescent="0.3">
      <c r="B20" s="7"/>
      <c r="C20" s="8"/>
      <c r="D20" s="8"/>
      <c r="E20" s="8"/>
      <c r="F20" s="8"/>
      <c r="G20" s="9"/>
      <c r="H20" s="7"/>
      <c r="I20" s="8"/>
      <c r="J20" s="8"/>
      <c r="K20" s="8"/>
      <c r="L20" s="8"/>
      <c r="M20" s="8"/>
      <c r="N20" s="8"/>
      <c r="O20" s="8"/>
      <c r="P20" s="9"/>
      <c r="Q20" s="7"/>
      <c r="R20" s="8"/>
      <c r="S20" s="9"/>
    </row>
    <row r="21" spans="2:19" x14ac:dyDescent="0.25">
      <c r="H21" s="1"/>
      <c r="I21" s="2"/>
      <c r="J21" s="2"/>
      <c r="K21" s="2"/>
      <c r="L21" s="2"/>
      <c r="M21" s="1"/>
      <c r="N21" s="3"/>
      <c r="O21" s="2"/>
      <c r="P21" s="3"/>
    </row>
    <row r="22" spans="2:19" x14ac:dyDescent="0.25">
      <c r="H22" s="4"/>
      <c r="I22" s="5"/>
      <c r="J22" s="5"/>
      <c r="K22" s="5"/>
      <c r="L22" s="5"/>
      <c r="M22" s="4"/>
      <c r="N22" s="6"/>
      <c r="O22" s="5"/>
      <c r="P22" s="6"/>
    </row>
    <row r="23" spans="2:19" x14ac:dyDescent="0.25">
      <c r="H23" s="4"/>
      <c r="I23" s="5"/>
      <c r="J23" s="5"/>
      <c r="K23" s="5"/>
      <c r="L23" s="5"/>
      <c r="M23" s="4"/>
      <c r="N23" s="6"/>
      <c r="O23" s="5"/>
      <c r="P23" s="6"/>
    </row>
    <row r="24" spans="2:19" x14ac:dyDescent="0.25">
      <c r="H24" s="4"/>
      <c r="I24" s="5"/>
      <c r="J24" s="5"/>
      <c r="K24" s="5"/>
      <c r="L24" s="5"/>
      <c r="M24" s="4"/>
      <c r="N24" s="6"/>
      <c r="O24" s="5"/>
      <c r="P24" s="6"/>
    </row>
    <row r="25" spans="2:19" x14ac:dyDescent="0.25">
      <c r="H25" s="4"/>
      <c r="I25" s="5"/>
      <c r="J25" s="5"/>
      <c r="K25" s="5"/>
      <c r="L25" s="5"/>
      <c r="M25" s="4"/>
      <c r="N25" s="6"/>
      <c r="O25" s="5"/>
      <c r="P25" s="6"/>
    </row>
    <row r="26" spans="2:19" ht="15.75" thickBot="1" x14ac:dyDescent="0.3">
      <c r="H26" s="4"/>
      <c r="I26" s="5"/>
      <c r="J26" s="5"/>
      <c r="K26" s="5"/>
      <c r="L26" s="5"/>
      <c r="M26" s="4"/>
      <c r="N26" s="6"/>
      <c r="O26" s="5"/>
      <c r="P26" s="6"/>
    </row>
    <row r="27" spans="2:19" x14ac:dyDescent="0.25">
      <c r="H27" s="4"/>
      <c r="I27" s="5"/>
      <c r="J27" s="1"/>
      <c r="K27" s="2"/>
      <c r="L27" s="3"/>
      <c r="M27" s="4"/>
      <c r="N27" s="6"/>
      <c r="O27" s="5"/>
      <c r="P27" s="6"/>
    </row>
    <row r="28" spans="2:19" x14ac:dyDescent="0.25">
      <c r="H28" s="4"/>
      <c r="I28" s="5"/>
      <c r="J28" s="4"/>
      <c r="K28" s="5"/>
      <c r="L28" s="6"/>
      <c r="M28" s="4"/>
      <c r="N28" s="6"/>
      <c r="O28" s="5"/>
      <c r="P28" s="6"/>
    </row>
    <row r="29" spans="2:19" x14ac:dyDescent="0.25">
      <c r="H29" s="4"/>
      <c r="I29" s="5"/>
      <c r="J29" s="4"/>
      <c r="K29" s="5"/>
      <c r="L29" s="6"/>
      <c r="M29" s="4"/>
      <c r="N29" s="6"/>
      <c r="O29" s="5"/>
      <c r="P29" s="6"/>
    </row>
    <row r="30" spans="2:19" x14ac:dyDescent="0.25">
      <c r="H30" s="4"/>
      <c r="I30" s="5"/>
      <c r="J30" s="4"/>
      <c r="K30" s="5"/>
      <c r="L30" s="6"/>
      <c r="M30" s="4"/>
      <c r="N30" s="6"/>
      <c r="O30" s="5"/>
      <c r="P30" s="6"/>
    </row>
    <row r="31" spans="2:19" x14ac:dyDescent="0.25">
      <c r="H31" s="4"/>
      <c r="I31" s="5"/>
      <c r="J31" s="4"/>
      <c r="K31" s="5"/>
      <c r="L31" s="6"/>
      <c r="M31" s="4"/>
      <c r="N31" s="6"/>
      <c r="O31" s="5"/>
      <c r="P31" s="6"/>
    </row>
    <row r="32" spans="2:19" x14ac:dyDescent="0.25">
      <c r="H32" s="4"/>
      <c r="I32" s="5"/>
      <c r="J32" s="4"/>
      <c r="K32" s="5"/>
      <c r="L32" s="6"/>
      <c r="M32" s="4"/>
      <c r="N32" s="6"/>
      <c r="O32" s="5"/>
      <c r="P32" s="6"/>
    </row>
    <row r="33" spans="8:16" x14ac:dyDescent="0.25">
      <c r="H33" s="4"/>
      <c r="I33" s="5"/>
      <c r="J33" s="4"/>
      <c r="K33" s="5"/>
      <c r="L33" s="6"/>
      <c r="M33" s="4"/>
      <c r="N33" s="6"/>
      <c r="O33" s="5"/>
      <c r="P33" s="6"/>
    </row>
    <row r="34" spans="8:16" x14ac:dyDescent="0.25">
      <c r="H34" s="4"/>
      <c r="I34" s="5"/>
      <c r="J34" s="4"/>
      <c r="K34" s="5"/>
      <c r="L34" s="6"/>
      <c r="M34" s="4"/>
      <c r="N34" s="6"/>
      <c r="O34" s="5"/>
      <c r="P34" s="6"/>
    </row>
    <row r="35" spans="8:16" x14ac:dyDescent="0.25">
      <c r="H35" s="4"/>
      <c r="I35" s="5"/>
      <c r="J35" s="4"/>
      <c r="K35" s="5"/>
      <c r="L35" s="6"/>
      <c r="M35" s="4"/>
      <c r="N35" s="6"/>
      <c r="O35" s="5"/>
      <c r="P35" s="6"/>
    </row>
    <row r="36" spans="8:16" x14ac:dyDescent="0.25">
      <c r="H36" s="4"/>
      <c r="I36" s="5"/>
      <c r="J36" s="4"/>
      <c r="K36" s="5"/>
      <c r="L36" s="6"/>
      <c r="M36" s="4"/>
      <c r="N36" s="6"/>
      <c r="O36" s="5"/>
      <c r="P36" s="6"/>
    </row>
    <row r="37" spans="8:16" x14ac:dyDescent="0.25">
      <c r="H37" s="4"/>
      <c r="I37" s="5"/>
      <c r="J37" s="4"/>
      <c r="K37" s="5"/>
      <c r="L37" s="6"/>
      <c r="M37" s="4"/>
      <c r="N37" s="6"/>
      <c r="O37" s="5"/>
      <c r="P37" s="6"/>
    </row>
    <row r="38" spans="8:16" ht="15.75" thickBot="1" x14ac:dyDescent="0.3">
      <c r="H38" s="4"/>
      <c r="I38" s="5"/>
      <c r="J38" s="7"/>
      <c r="K38" s="8"/>
      <c r="L38" s="9"/>
      <c r="M38" s="7"/>
      <c r="N38" s="9"/>
      <c r="O38" s="5"/>
      <c r="P38" s="6"/>
    </row>
    <row r="39" spans="8:16" x14ac:dyDescent="0.25">
      <c r="H39" s="4"/>
      <c r="I39" s="5"/>
      <c r="J39" s="5"/>
      <c r="K39" s="5"/>
      <c r="L39" s="5"/>
      <c r="M39" s="5"/>
      <c r="N39" s="5"/>
      <c r="O39" s="5"/>
      <c r="P39" s="6"/>
    </row>
    <row r="40" spans="8:16" ht="38.25" customHeight="1" thickBot="1" x14ac:dyDescent="0.3">
      <c r="H40" s="7"/>
      <c r="I40" s="8"/>
      <c r="J40" s="8"/>
      <c r="K40" s="8"/>
      <c r="L40" s="8"/>
      <c r="M40" s="8"/>
      <c r="N40" s="8"/>
      <c r="O40" s="8"/>
      <c r="P40" s="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view="pageBreakPreview" zoomScale="90" zoomScaleNormal="100" zoomScaleSheetLayoutView="90" workbookViewId="0">
      <selection activeCell="Q31" sqref="Q31"/>
    </sheetView>
  </sheetViews>
  <sheetFormatPr defaultRowHeight="15" x14ac:dyDescent="0.25"/>
  <cols>
    <col min="2" max="2" width="15.28515625" customWidth="1"/>
    <col min="9" max="9" width="8.42578125" customWidth="1"/>
    <col min="12" max="12" width="9.7109375" customWidth="1"/>
    <col min="16" max="16" width="11.7109375" customWidth="1"/>
    <col min="18" max="18" width="10.85546875" customWidth="1"/>
  </cols>
  <sheetData>
    <row r="1" spans="1:20" ht="20.25" customHeight="1" thickBot="1" x14ac:dyDescent="0.3">
      <c r="H1" s="8"/>
    </row>
    <row r="2" spans="1:20" ht="9" customHeight="1" thickBot="1" x14ac:dyDescent="0.3">
      <c r="H2" s="10"/>
      <c r="I2" s="7"/>
    </row>
    <row r="3" spans="1:20" ht="45" customHeight="1" x14ac:dyDescent="0.25">
      <c r="G3" s="13"/>
      <c r="H3" s="14"/>
      <c r="I3" s="11"/>
      <c r="J3" s="17"/>
      <c r="K3" s="17"/>
      <c r="L3" s="17"/>
      <c r="M3" s="17"/>
      <c r="N3" s="17"/>
      <c r="O3" s="17"/>
      <c r="P3" s="18"/>
      <c r="Q3" s="13"/>
      <c r="R3" s="13"/>
      <c r="S3" s="13"/>
    </row>
    <row r="4" spans="1:20" x14ac:dyDescent="0.25">
      <c r="G4" s="13"/>
      <c r="H4" s="14"/>
      <c r="I4" s="11"/>
      <c r="J4" s="11"/>
      <c r="K4" s="11"/>
      <c r="L4" s="11"/>
      <c r="M4" s="11"/>
      <c r="N4" s="11"/>
      <c r="O4" s="11"/>
      <c r="P4" s="19"/>
      <c r="Q4" s="25">
        <v>1050</v>
      </c>
      <c r="R4" s="13"/>
      <c r="S4" s="13"/>
    </row>
    <row r="5" spans="1:20" x14ac:dyDescent="0.25">
      <c r="G5" s="13"/>
      <c r="H5" s="14"/>
      <c r="I5" s="11"/>
      <c r="J5" s="11"/>
      <c r="K5" s="11"/>
      <c r="L5" s="11"/>
      <c r="M5" s="11"/>
      <c r="N5" s="11"/>
      <c r="O5" s="11"/>
      <c r="P5" s="19"/>
      <c r="Q5" s="13"/>
      <c r="R5" s="13"/>
      <c r="S5" s="13"/>
    </row>
    <row r="6" spans="1:20" x14ac:dyDescent="0.25">
      <c r="G6" s="13"/>
      <c r="H6" s="14"/>
      <c r="I6" s="11"/>
      <c r="J6" s="11"/>
      <c r="K6" s="11"/>
      <c r="L6" s="11"/>
      <c r="M6" s="11"/>
      <c r="N6" s="11"/>
      <c r="O6" s="11"/>
      <c r="P6" s="19"/>
      <c r="Q6" s="13"/>
      <c r="R6" s="13"/>
      <c r="S6" s="13"/>
    </row>
    <row r="7" spans="1:20" x14ac:dyDescent="0.25">
      <c r="G7" s="13"/>
      <c r="H7" s="14"/>
      <c r="I7" s="11"/>
      <c r="J7" s="11"/>
      <c r="K7" s="11"/>
      <c r="L7" s="11"/>
      <c r="M7" s="11"/>
      <c r="N7" s="11"/>
      <c r="O7" s="11"/>
      <c r="P7" s="19"/>
      <c r="Q7" s="13"/>
      <c r="R7" s="13"/>
      <c r="S7" s="13"/>
    </row>
    <row r="8" spans="1:20" ht="15.75" thickBot="1" x14ac:dyDescent="0.3">
      <c r="G8" s="13"/>
      <c r="H8" s="15"/>
      <c r="I8" s="16"/>
      <c r="J8" s="16"/>
      <c r="K8" s="16"/>
      <c r="L8" s="16"/>
      <c r="M8" s="16"/>
      <c r="N8" s="16"/>
      <c r="O8" s="16"/>
      <c r="P8" s="20"/>
      <c r="Q8" s="13"/>
      <c r="R8" s="13"/>
      <c r="S8" s="13"/>
    </row>
    <row r="9" spans="1:20" x14ac:dyDescent="0.25">
      <c r="B9" s="1"/>
      <c r="C9" s="2"/>
      <c r="D9" s="2"/>
      <c r="E9" s="2"/>
      <c r="F9" s="2"/>
      <c r="G9" s="18"/>
      <c r="H9" s="21"/>
      <c r="I9" s="11"/>
      <c r="J9" s="17"/>
      <c r="K9" s="17"/>
      <c r="L9" s="17"/>
      <c r="M9" s="17"/>
      <c r="N9" s="17"/>
      <c r="O9" s="17"/>
      <c r="P9" s="18"/>
      <c r="Q9" s="21"/>
      <c r="R9" s="17"/>
      <c r="S9" s="18"/>
    </row>
    <row r="10" spans="1:20" x14ac:dyDescent="0.25">
      <c r="B10" s="4"/>
      <c r="C10" s="5"/>
      <c r="D10" s="5"/>
      <c r="E10" s="5"/>
      <c r="F10" s="5"/>
      <c r="G10" s="19"/>
      <c r="H10" s="14"/>
      <c r="I10" s="11"/>
      <c r="J10" s="11"/>
      <c r="K10" s="11"/>
      <c r="L10" s="11"/>
      <c r="M10" s="11"/>
      <c r="N10" s="11"/>
      <c r="O10" s="11"/>
      <c r="P10" s="19"/>
      <c r="Q10" s="14"/>
      <c r="R10" s="11"/>
      <c r="S10" s="19"/>
    </row>
    <row r="11" spans="1:20" x14ac:dyDescent="0.25">
      <c r="B11" s="4"/>
      <c r="C11" s="5"/>
      <c r="D11" s="5"/>
      <c r="E11" s="5"/>
      <c r="F11" s="5"/>
      <c r="G11" s="19"/>
      <c r="H11" s="14"/>
      <c r="I11" s="11"/>
      <c r="J11" s="11"/>
      <c r="K11" s="11"/>
      <c r="L11" s="11"/>
      <c r="M11" s="11"/>
      <c r="N11" s="11"/>
      <c r="O11" s="11"/>
      <c r="P11" s="19"/>
      <c r="Q11" s="14"/>
      <c r="R11" s="11"/>
      <c r="S11" s="19"/>
    </row>
    <row r="12" spans="1:20" x14ac:dyDescent="0.25">
      <c r="B12" s="4"/>
      <c r="C12" s="5"/>
      <c r="D12" s="5"/>
      <c r="E12" s="5"/>
      <c r="F12" s="5"/>
      <c r="G12" s="19"/>
      <c r="H12" s="14"/>
      <c r="I12" s="11"/>
      <c r="J12" s="11"/>
      <c r="K12" s="11"/>
      <c r="L12" s="11"/>
      <c r="M12" s="11"/>
      <c r="N12" s="11"/>
      <c r="O12" s="11"/>
      <c r="P12" s="19"/>
      <c r="Q12" s="14"/>
      <c r="R12" s="11"/>
      <c r="S12" s="19"/>
    </row>
    <row r="13" spans="1:20" x14ac:dyDescent="0.25">
      <c r="B13" s="4"/>
      <c r="C13" s="5"/>
      <c r="D13" s="5"/>
      <c r="E13" s="5"/>
      <c r="F13" s="5"/>
      <c r="G13" s="19"/>
      <c r="H13" s="14"/>
      <c r="I13" s="11"/>
      <c r="J13" s="11"/>
      <c r="K13" s="11"/>
      <c r="L13" s="11"/>
      <c r="M13" s="11"/>
      <c r="N13" s="11"/>
      <c r="O13" s="11"/>
      <c r="P13" s="19"/>
      <c r="Q13" s="14"/>
      <c r="R13" s="11"/>
      <c r="S13" s="19"/>
    </row>
    <row r="14" spans="1:20" x14ac:dyDescent="0.25">
      <c r="A14">
        <v>1450</v>
      </c>
      <c r="B14" s="4"/>
      <c r="C14" s="5"/>
      <c r="D14" s="5"/>
      <c r="E14" s="5"/>
      <c r="F14" s="5"/>
      <c r="G14" s="19"/>
      <c r="H14" s="14"/>
      <c r="I14" s="11"/>
      <c r="J14" s="11"/>
      <c r="K14" s="11"/>
      <c r="L14" s="11"/>
      <c r="M14" s="11"/>
      <c r="N14" s="11"/>
      <c r="O14" s="11"/>
      <c r="P14" s="19"/>
      <c r="Q14" s="14"/>
      <c r="R14" s="11"/>
      <c r="S14" s="19"/>
      <c r="T14" s="12">
        <v>1450</v>
      </c>
    </row>
    <row r="15" spans="1:20" x14ac:dyDescent="0.25">
      <c r="B15" s="4"/>
      <c r="C15" s="5"/>
      <c r="D15" s="5"/>
      <c r="E15" s="5"/>
      <c r="F15" s="5"/>
      <c r="G15" s="19"/>
      <c r="H15" s="14"/>
      <c r="I15" s="11"/>
      <c r="J15" s="11"/>
      <c r="K15" s="11"/>
      <c r="L15" s="11"/>
      <c r="M15" s="11"/>
      <c r="N15" s="11"/>
      <c r="O15" s="11"/>
      <c r="P15" s="19"/>
      <c r="Q15" s="14"/>
      <c r="R15" s="11"/>
      <c r="S15" s="19"/>
    </row>
    <row r="16" spans="1:20" x14ac:dyDescent="0.25">
      <c r="B16" s="4"/>
      <c r="C16" s="5"/>
      <c r="D16" s="5"/>
      <c r="E16" s="5"/>
      <c r="F16" s="5"/>
      <c r="G16" s="19"/>
      <c r="H16" s="14"/>
      <c r="I16" s="11"/>
      <c r="J16" s="11"/>
      <c r="K16" s="11"/>
      <c r="L16" s="11"/>
      <c r="M16" s="11"/>
      <c r="N16" s="11"/>
      <c r="O16" s="11"/>
      <c r="P16" s="19"/>
      <c r="Q16" s="14"/>
      <c r="R16" s="11"/>
      <c r="S16" s="19"/>
    </row>
    <row r="17" spans="2:19" x14ac:dyDescent="0.25">
      <c r="B17" s="4"/>
      <c r="C17" s="5"/>
      <c r="D17" s="5"/>
      <c r="E17" s="5"/>
      <c r="F17" s="5"/>
      <c r="G17" s="19"/>
      <c r="H17" s="14"/>
      <c r="I17" s="11"/>
      <c r="J17" s="11"/>
      <c r="K17" s="11"/>
      <c r="L17" s="11"/>
      <c r="M17" s="11"/>
      <c r="N17" s="11"/>
      <c r="O17" s="11"/>
      <c r="P17" s="19"/>
      <c r="Q17" s="14"/>
      <c r="R17" s="11"/>
      <c r="S17" s="19"/>
    </row>
    <row r="18" spans="2:19" x14ac:dyDescent="0.25">
      <c r="B18" s="4"/>
      <c r="C18" s="5"/>
      <c r="D18" s="5"/>
      <c r="E18" s="5"/>
      <c r="F18" s="5"/>
      <c r="G18" s="19"/>
      <c r="H18" s="14"/>
      <c r="I18" s="11"/>
      <c r="J18" s="11"/>
      <c r="K18" s="11"/>
      <c r="L18" s="11"/>
      <c r="M18" s="11"/>
      <c r="N18" s="11"/>
      <c r="O18" s="11"/>
      <c r="P18" s="19"/>
      <c r="Q18" s="14"/>
      <c r="R18" s="11"/>
      <c r="S18" s="19"/>
    </row>
    <row r="19" spans="2:19" x14ac:dyDescent="0.25">
      <c r="B19" s="4"/>
      <c r="C19" s="5"/>
      <c r="D19" s="5"/>
      <c r="E19" s="5"/>
      <c r="F19" s="5"/>
      <c r="G19" s="19"/>
      <c r="H19" s="14"/>
      <c r="I19" s="11"/>
      <c r="J19" s="11"/>
      <c r="K19" s="11"/>
      <c r="L19" s="11"/>
      <c r="M19" s="11"/>
      <c r="N19" s="11"/>
      <c r="O19" s="11"/>
      <c r="P19" s="19"/>
      <c r="Q19" s="14"/>
      <c r="R19" s="11"/>
      <c r="S19" s="19"/>
    </row>
    <row r="20" spans="2:19" ht="15.75" thickBot="1" x14ac:dyDescent="0.3">
      <c r="B20" s="7"/>
      <c r="C20" s="8"/>
      <c r="D20" s="8"/>
      <c r="E20" s="8"/>
      <c r="F20" s="8"/>
      <c r="G20" s="20"/>
      <c r="H20" s="15"/>
      <c r="I20" s="16"/>
      <c r="J20" s="16"/>
      <c r="K20" s="16"/>
      <c r="L20" s="16"/>
      <c r="M20" s="16"/>
      <c r="N20" s="16"/>
      <c r="O20" s="16"/>
      <c r="P20" s="20"/>
      <c r="Q20" s="15"/>
      <c r="R20" s="16"/>
      <c r="S20" s="20"/>
    </row>
    <row r="21" spans="2:19" x14ac:dyDescent="0.25">
      <c r="D21">
        <v>2650</v>
      </c>
      <c r="G21" s="13"/>
      <c r="H21" s="21"/>
      <c r="I21" s="17"/>
      <c r="J21" s="17"/>
      <c r="K21" s="17"/>
      <c r="L21" s="17"/>
      <c r="M21" s="21"/>
      <c r="N21" s="18"/>
      <c r="O21" s="17"/>
      <c r="P21" s="18"/>
      <c r="Q21" s="13"/>
      <c r="R21" s="22">
        <v>1350</v>
      </c>
      <c r="S21" s="13"/>
    </row>
    <row r="22" spans="2:19" x14ac:dyDescent="0.25">
      <c r="G22" s="13"/>
      <c r="H22" s="14"/>
      <c r="I22" s="11"/>
      <c r="J22" s="11"/>
      <c r="K22" s="11"/>
      <c r="L22" s="11"/>
      <c r="M22" s="14"/>
      <c r="N22" s="19"/>
      <c r="O22" s="11"/>
      <c r="P22" s="19"/>
      <c r="Q22" s="13"/>
      <c r="R22" s="13"/>
      <c r="S22" s="13"/>
    </row>
    <row r="23" spans="2:19" x14ac:dyDescent="0.25">
      <c r="G23" s="13"/>
      <c r="H23" s="14"/>
      <c r="I23" s="11"/>
      <c r="J23" s="11"/>
      <c r="K23" s="11"/>
      <c r="L23" s="11"/>
      <c r="M23" s="14"/>
      <c r="N23" s="19"/>
      <c r="O23" s="11"/>
      <c r="P23" s="19"/>
      <c r="Q23" s="13"/>
      <c r="R23" s="13"/>
      <c r="S23" s="13"/>
    </row>
    <row r="24" spans="2:19" x14ac:dyDescent="0.25">
      <c r="G24" s="13"/>
      <c r="H24" s="14"/>
      <c r="I24" s="11"/>
      <c r="J24" s="11"/>
      <c r="K24" s="11"/>
      <c r="L24" s="11"/>
      <c r="M24" s="14"/>
      <c r="N24" s="19"/>
      <c r="O24" s="11"/>
      <c r="P24" s="19"/>
      <c r="Q24" s="13"/>
      <c r="R24" s="13"/>
      <c r="S24" s="13"/>
    </row>
    <row r="25" spans="2:19" x14ac:dyDescent="0.25">
      <c r="G25" s="13"/>
      <c r="H25" s="14"/>
      <c r="I25" s="11"/>
      <c r="J25" s="11"/>
      <c r="K25" s="11"/>
      <c r="L25" s="11"/>
      <c r="M25" s="14"/>
      <c r="N25" s="19"/>
      <c r="O25" s="11"/>
      <c r="P25" s="19"/>
      <c r="Q25" s="13"/>
      <c r="R25" s="13"/>
      <c r="S25" s="13"/>
    </row>
    <row r="26" spans="2:19" ht="15.75" thickBot="1" x14ac:dyDescent="0.3">
      <c r="G26" s="13"/>
      <c r="H26" s="14"/>
      <c r="I26" s="11"/>
      <c r="J26" s="11"/>
      <c r="K26" s="11"/>
      <c r="L26" s="11"/>
      <c r="M26" s="14"/>
      <c r="N26" s="19"/>
      <c r="O26" s="11"/>
      <c r="P26" s="19"/>
      <c r="Q26" s="13"/>
      <c r="R26" s="13"/>
      <c r="S26" s="13"/>
    </row>
    <row r="27" spans="2:19" x14ac:dyDescent="0.25">
      <c r="G27" s="13"/>
      <c r="H27" s="14"/>
      <c r="I27" s="11"/>
      <c r="J27" s="21"/>
      <c r="K27" s="17"/>
      <c r="L27" s="18"/>
      <c r="M27" s="14"/>
      <c r="N27" s="19"/>
      <c r="O27" s="11"/>
      <c r="P27" s="19"/>
      <c r="Q27" s="13"/>
      <c r="R27" s="13"/>
      <c r="S27" s="13"/>
    </row>
    <row r="28" spans="2:19" x14ac:dyDescent="0.25">
      <c r="G28" s="13"/>
      <c r="H28" s="14"/>
      <c r="I28" s="11"/>
      <c r="J28" s="14"/>
      <c r="K28" s="11"/>
      <c r="L28" s="19"/>
      <c r="M28" s="14"/>
      <c r="N28" s="19"/>
      <c r="O28" s="11"/>
      <c r="P28" s="19"/>
      <c r="Q28" s="13"/>
      <c r="R28" s="13"/>
      <c r="S28" s="13"/>
    </row>
    <row r="29" spans="2:19" x14ac:dyDescent="0.25">
      <c r="G29" s="13"/>
      <c r="H29" s="14"/>
      <c r="I29" s="11"/>
      <c r="J29" s="14"/>
      <c r="K29" s="11"/>
      <c r="L29" s="19"/>
      <c r="M29" s="14"/>
      <c r="N29" s="19"/>
      <c r="O29" s="11"/>
      <c r="P29" s="19"/>
      <c r="Q29" s="13"/>
      <c r="R29" s="13"/>
      <c r="S29" s="13"/>
    </row>
    <row r="30" spans="2:19" x14ac:dyDescent="0.25">
      <c r="G30" s="13"/>
      <c r="H30" s="14"/>
      <c r="I30" s="11"/>
      <c r="J30" s="14"/>
      <c r="K30" s="11"/>
      <c r="L30" s="19"/>
      <c r="M30" s="14"/>
      <c r="N30" s="19"/>
      <c r="O30" s="23"/>
      <c r="P30" s="19"/>
      <c r="Q30" s="13"/>
      <c r="R30" s="13"/>
      <c r="S30" s="13"/>
    </row>
    <row r="31" spans="2:19" x14ac:dyDescent="0.25">
      <c r="G31" s="13">
        <v>2650</v>
      </c>
      <c r="H31" s="14"/>
      <c r="I31" s="11">
        <v>1500</v>
      </c>
      <c r="J31" s="14"/>
      <c r="K31" s="11"/>
      <c r="L31" s="19"/>
      <c r="M31" s="14"/>
      <c r="N31" s="19"/>
      <c r="O31" s="23">
        <v>2200</v>
      </c>
      <c r="P31" s="19"/>
      <c r="Q31" s="13"/>
      <c r="R31" s="13"/>
      <c r="S31" s="13"/>
    </row>
    <row r="32" spans="2:19" x14ac:dyDescent="0.25">
      <c r="G32" s="13"/>
      <c r="H32" s="14"/>
      <c r="I32" s="11"/>
      <c r="J32" s="14"/>
      <c r="K32" s="11"/>
      <c r="L32" s="19"/>
      <c r="M32" s="14"/>
      <c r="N32" s="19"/>
      <c r="O32" s="11"/>
      <c r="P32" s="19"/>
      <c r="Q32" s="13"/>
      <c r="R32" s="13"/>
      <c r="S32" s="13"/>
    </row>
    <row r="33" spans="7:19" x14ac:dyDescent="0.25">
      <c r="G33" s="13"/>
      <c r="H33" s="14"/>
      <c r="I33" s="11"/>
      <c r="J33" s="14"/>
      <c r="K33" s="11"/>
      <c r="L33" s="19"/>
      <c r="M33" s="14"/>
      <c r="N33" s="19"/>
      <c r="O33" s="11"/>
      <c r="P33" s="19"/>
      <c r="Q33" s="13"/>
      <c r="R33" s="13"/>
      <c r="S33" s="13"/>
    </row>
    <row r="34" spans="7:19" x14ac:dyDescent="0.25">
      <c r="G34" s="13"/>
      <c r="H34" s="14"/>
      <c r="I34" s="11"/>
      <c r="J34" s="14"/>
      <c r="K34" s="11"/>
      <c r="L34" s="19"/>
      <c r="M34" s="14"/>
      <c r="N34" s="19"/>
      <c r="O34" s="11"/>
      <c r="P34" s="19"/>
      <c r="Q34" s="13"/>
      <c r="R34" s="13"/>
      <c r="S34" s="13"/>
    </row>
    <row r="35" spans="7:19" x14ac:dyDescent="0.25">
      <c r="G35" s="13"/>
      <c r="H35" s="14"/>
      <c r="I35" s="11"/>
      <c r="J35" s="14"/>
      <c r="K35" s="11"/>
      <c r="L35" s="19"/>
      <c r="M35" s="14"/>
      <c r="N35" s="19"/>
      <c r="O35" s="11"/>
      <c r="P35" s="19"/>
      <c r="Q35" s="13"/>
      <c r="R35" s="13"/>
      <c r="S35" s="13"/>
    </row>
    <row r="36" spans="7:19" x14ac:dyDescent="0.25">
      <c r="G36" s="13"/>
      <c r="H36" s="14"/>
      <c r="I36" s="11"/>
      <c r="J36" s="14"/>
      <c r="K36" s="11"/>
      <c r="L36" s="19"/>
      <c r="M36" s="14"/>
      <c r="N36" s="19"/>
      <c r="O36" s="11"/>
      <c r="P36" s="19"/>
      <c r="Q36" s="13"/>
      <c r="R36" s="13"/>
      <c r="S36" s="13"/>
    </row>
    <row r="37" spans="7:19" x14ac:dyDescent="0.25">
      <c r="G37" s="13"/>
      <c r="H37" s="14"/>
      <c r="I37" s="11"/>
      <c r="J37" s="14"/>
      <c r="K37" s="11"/>
      <c r="L37" s="19"/>
      <c r="M37" s="14"/>
      <c r="N37" s="19"/>
      <c r="O37" s="11"/>
      <c r="P37" s="19"/>
      <c r="Q37" s="13"/>
      <c r="R37" s="13"/>
      <c r="S37" s="13"/>
    </row>
    <row r="38" spans="7:19" ht="15.75" thickBot="1" x14ac:dyDescent="0.3">
      <c r="G38" s="13"/>
      <c r="H38" s="14"/>
      <c r="I38" s="11"/>
      <c r="J38" s="15"/>
      <c r="K38" s="16"/>
      <c r="L38" s="20"/>
      <c r="M38" s="15"/>
      <c r="N38" s="20"/>
      <c r="O38" s="11"/>
      <c r="P38" s="19"/>
      <c r="Q38" s="13"/>
      <c r="R38" s="13"/>
      <c r="S38" s="13"/>
    </row>
    <row r="39" spans="7:19" x14ac:dyDescent="0.25">
      <c r="G39" s="13"/>
      <c r="H39" s="14"/>
      <c r="I39" s="11"/>
      <c r="J39" s="11"/>
      <c r="K39" s="24">
        <v>1200</v>
      </c>
      <c r="L39" s="11"/>
      <c r="M39" s="11">
        <v>650</v>
      </c>
      <c r="N39" s="11"/>
      <c r="O39" s="11"/>
      <c r="P39" s="19"/>
      <c r="Q39" s="13"/>
      <c r="R39" s="13"/>
      <c r="S39" s="13"/>
    </row>
    <row r="40" spans="7:19" ht="38.25" customHeight="1" thickBot="1" x14ac:dyDescent="0.3">
      <c r="G40" s="13"/>
      <c r="H40" s="15"/>
      <c r="I40" s="16"/>
      <c r="J40" s="16"/>
      <c r="K40" s="16"/>
      <c r="L40" s="16"/>
      <c r="M40" s="16"/>
      <c r="N40" s="16"/>
      <c r="O40" s="16"/>
      <c r="P40" s="20"/>
      <c r="Q40" s="13"/>
      <c r="R40" s="13"/>
      <c r="S40" s="13"/>
    </row>
    <row r="41" spans="7:19" x14ac:dyDescent="0.25">
      <c r="G41" s="13"/>
      <c r="H41" s="13"/>
      <c r="I41" s="13"/>
      <c r="J41" s="13"/>
      <c r="K41" s="13"/>
      <c r="L41" s="13">
        <v>3500</v>
      </c>
      <c r="M41" s="13"/>
      <c r="N41" s="13"/>
      <c r="O41" s="13"/>
      <c r="P41" s="13"/>
      <c r="Q41" s="13"/>
      <c r="R41" s="13"/>
      <c r="S41" s="13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T42"/>
  <sheetViews>
    <sheetView tabSelected="1" view="pageBreakPreview" zoomScale="80" zoomScaleNormal="100" zoomScaleSheetLayoutView="80" workbookViewId="0">
      <selection activeCell="Z4" sqref="Z4"/>
    </sheetView>
  </sheetViews>
  <sheetFormatPr defaultRowHeight="15" x14ac:dyDescent="0.25"/>
  <cols>
    <col min="2" max="2" width="15.28515625" customWidth="1"/>
    <col min="9" max="9" width="8.42578125" customWidth="1"/>
    <col min="12" max="12" width="9.7109375" customWidth="1"/>
    <col min="16" max="16" width="11.7109375" customWidth="1"/>
    <col min="18" max="18" width="10.85546875" customWidth="1"/>
    <col min="19" max="19" width="9.7109375" customWidth="1"/>
  </cols>
  <sheetData>
    <row r="2" spans="1:20" ht="17.25" customHeight="1" thickBot="1" x14ac:dyDescent="0.3">
      <c r="H2" s="8"/>
      <c r="K2" s="41" t="s">
        <v>34</v>
      </c>
    </row>
    <row r="3" spans="1:20" ht="9" customHeight="1" thickBot="1" x14ac:dyDescent="0.3">
      <c r="H3" s="10"/>
      <c r="I3" s="7"/>
    </row>
    <row r="4" spans="1:20" ht="45" customHeight="1" x14ac:dyDescent="0.25">
      <c r="G4" s="13"/>
      <c r="H4" s="14"/>
      <c r="I4" s="31" t="s">
        <v>4</v>
      </c>
      <c r="J4" s="26" t="s">
        <v>18</v>
      </c>
      <c r="K4" s="26"/>
      <c r="L4" s="26"/>
      <c r="M4" s="26"/>
      <c r="N4" s="26"/>
      <c r="O4" s="26"/>
      <c r="P4" s="18"/>
      <c r="Q4" s="13"/>
      <c r="R4" s="13"/>
      <c r="S4" s="13"/>
    </row>
    <row r="5" spans="1:20" x14ac:dyDescent="0.25">
      <c r="G5" s="13"/>
      <c r="H5" s="14"/>
      <c r="I5" s="31" t="s">
        <v>5</v>
      </c>
      <c r="J5" s="27" t="s">
        <v>1</v>
      </c>
      <c r="K5" s="27"/>
      <c r="L5" s="27"/>
      <c r="M5" s="27"/>
      <c r="N5" s="27"/>
      <c r="O5" s="27"/>
      <c r="P5" s="19"/>
      <c r="Q5" s="25">
        <v>1050</v>
      </c>
      <c r="R5" s="13"/>
      <c r="S5" s="13"/>
    </row>
    <row r="6" spans="1:20" x14ac:dyDescent="0.25">
      <c r="G6" s="13"/>
      <c r="H6" s="14"/>
      <c r="I6" s="31" t="s">
        <v>6</v>
      </c>
      <c r="J6" s="27" t="s">
        <v>2</v>
      </c>
      <c r="K6" s="27"/>
      <c r="L6" s="27"/>
      <c r="M6" s="27"/>
      <c r="N6" s="27"/>
      <c r="O6" s="36" t="s">
        <v>37</v>
      </c>
      <c r="P6" s="19"/>
      <c r="Q6" s="13"/>
      <c r="R6" s="13"/>
      <c r="S6" s="13"/>
    </row>
    <row r="7" spans="1:20" x14ac:dyDescent="0.25">
      <c r="G7" s="13"/>
      <c r="H7" s="14"/>
      <c r="I7" s="32" t="s">
        <v>7</v>
      </c>
      <c r="J7" s="30" t="s">
        <v>3</v>
      </c>
      <c r="K7" s="27"/>
      <c r="L7" s="27"/>
      <c r="M7" s="27"/>
      <c r="N7" s="27"/>
      <c r="O7" s="27"/>
      <c r="P7" s="19"/>
      <c r="Q7" s="13"/>
      <c r="R7" s="13"/>
      <c r="S7" s="13"/>
    </row>
    <row r="8" spans="1:20" x14ac:dyDescent="0.25">
      <c r="G8" s="13"/>
      <c r="H8" s="14"/>
      <c r="I8" s="32" t="s">
        <v>12</v>
      </c>
      <c r="J8" s="30" t="s">
        <v>21</v>
      </c>
      <c r="K8" s="27"/>
      <c r="L8" s="27"/>
      <c r="M8" s="27"/>
      <c r="N8" s="27"/>
      <c r="O8" s="27"/>
      <c r="P8" s="19"/>
      <c r="Q8" s="13"/>
      <c r="R8" s="13"/>
      <c r="S8" s="13"/>
    </row>
    <row r="9" spans="1:20" ht="15.75" thickBot="1" x14ac:dyDescent="0.3">
      <c r="G9" s="13"/>
      <c r="H9" s="15"/>
      <c r="I9" s="16"/>
      <c r="J9" s="28"/>
      <c r="K9" s="28"/>
      <c r="L9" s="28"/>
      <c r="M9" s="28"/>
      <c r="N9" s="28"/>
      <c r="O9" s="28"/>
      <c r="P9" s="20"/>
      <c r="Q9" s="13"/>
      <c r="R9" s="13"/>
      <c r="S9" s="13"/>
    </row>
    <row r="10" spans="1:20" x14ac:dyDescent="0.25">
      <c r="B10" s="1"/>
      <c r="C10" s="2"/>
      <c r="D10" s="2"/>
      <c r="E10" s="2"/>
      <c r="F10" s="2"/>
      <c r="G10" s="18"/>
      <c r="H10" s="21"/>
      <c r="I10" s="11"/>
      <c r="J10" s="17"/>
      <c r="K10" s="17"/>
      <c r="L10" s="17"/>
      <c r="M10" s="17"/>
      <c r="N10" s="17"/>
      <c r="O10" s="17"/>
      <c r="P10" s="18"/>
      <c r="Q10" s="21"/>
      <c r="R10" s="17"/>
      <c r="S10" s="18"/>
    </row>
    <row r="11" spans="1:20" x14ac:dyDescent="0.25">
      <c r="B11" s="4"/>
      <c r="C11" s="5"/>
      <c r="D11" s="5"/>
      <c r="E11" s="5"/>
      <c r="F11" s="5"/>
      <c r="G11" s="19"/>
      <c r="H11" s="11"/>
      <c r="I11" s="35" t="s">
        <v>10</v>
      </c>
      <c r="J11" s="11"/>
      <c r="K11" s="11"/>
      <c r="L11" s="11"/>
      <c r="M11" s="11"/>
      <c r="N11" s="35" t="s">
        <v>17</v>
      </c>
      <c r="O11" s="11"/>
      <c r="P11" s="19"/>
      <c r="Q11" s="14"/>
      <c r="R11" s="11"/>
      <c r="S11" s="19"/>
    </row>
    <row r="12" spans="1:20" x14ac:dyDescent="0.25">
      <c r="B12" s="4"/>
      <c r="C12" s="5"/>
      <c r="D12" s="5"/>
      <c r="E12" s="5"/>
      <c r="F12" s="5"/>
      <c r="G12" s="19"/>
      <c r="H12" s="31" t="s">
        <v>4</v>
      </c>
      <c r="I12" s="11" t="s">
        <v>20</v>
      </c>
      <c r="J12" s="14"/>
      <c r="K12" s="11"/>
      <c r="L12" s="11"/>
      <c r="M12" s="31" t="s">
        <v>4</v>
      </c>
      <c r="N12" s="27" t="s">
        <v>18</v>
      </c>
      <c r="O12" s="11"/>
      <c r="P12" s="19"/>
      <c r="Q12" s="31" t="s">
        <v>4</v>
      </c>
      <c r="R12" s="27" t="s">
        <v>18</v>
      </c>
      <c r="S12" s="19"/>
    </row>
    <row r="13" spans="1:20" x14ac:dyDescent="0.25">
      <c r="B13" s="33" t="s">
        <v>4</v>
      </c>
      <c r="C13" s="27" t="s">
        <v>0</v>
      </c>
      <c r="D13" s="27"/>
      <c r="E13" s="27"/>
      <c r="F13" s="27"/>
      <c r="G13" s="19"/>
      <c r="H13" s="31" t="s">
        <v>5</v>
      </c>
      <c r="I13" s="27" t="s">
        <v>0</v>
      </c>
      <c r="J13" s="14"/>
      <c r="K13" s="11"/>
      <c r="L13" s="11"/>
      <c r="M13" s="31" t="s">
        <v>5</v>
      </c>
      <c r="N13" s="27" t="s">
        <v>2</v>
      </c>
      <c r="O13" s="11"/>
      <c r="P13" s="19"/>
      <c r="Q13" s="31" t="s">
        <v>5</v>
      </c>
      <c r="R13" s="30" t="s">
        <v>19</v>
      </c>
      <c r="S13" s="19"/>
    </row>
    <row r="14" spans="1:20" x14ac:dyDescent="0.25">
      <c r="B14" s="33" t="s">
        <v>5</v>
      </c>
      <c r="C14" s="27" t="s">
        <v>8</v>
      </c>
      <c r="D14" s="27"/>
      <c r="E14" s="27"/>
      <c r="F14" s="27"/>
      <c r="G14" s="19"/>
      <c r="H14" s="31" t="s">
        <v>6</v>
      </c>
      <c r="I14" s="29" t="s">
        <v>39</v>
      </c>
      <c r="J14" s="14"/>
      <c r="K14" s="11"/>
      <c r="L14" s="11"/>
      <c r="M14" s="31" t="s">
        <v>6</v>
      </c>
      <c r="N14" s="30" t="s">
        <v>3</v>
      </c>
      <c r="O14" s="11"/>
      <c r="P14" s="19"/>
      <c r="Q14" s="31" t="s">
        <v>6</v>
      </c>
      <c r="R14" s="27" t="s">
        <v>2</v>
      </c>
      <c r="S14" s="19"/>
    </row>
    <row r="15" spans="1:20" x14ac:dyDescent="0.25">
      <c r="B15" s="33" t="s">
        <v>6</v>
      </c>
      <c r="C15" s="30" t="s">
        <v>3</v>
      </c>
      <c r="D15" s="27"/>
      <c r="E15" s="27"/>
      <c r="F15" s="27"/>
      <c r="G15" s="19"/>
      <c r="H15" s="31" t="s">
        <v>7</v>
      </c>
      <c r="I15" s="11" t="s">
        <v>9</v>
      </c>
      <c r="J15" s="14"/>
      <c r="K15" s="11"/>
      <c r="L15" s="11"/>
      <c r="M15" s="31"/>
      <c r="N15" s="29"/>
      <c r="O15" s="11"/>
      <c r="P15" s="19"/>
      <c r="Q15" s="33" t="s">
        <v>7</v>
      </c>
      <c r="R15" s="30" t="s">
        <v>3</v>
      </c>
      <c r="S15" s="19"/>
      <c r="T15" s="12"/>
    </row>
    <row r="16" spans="1:20" x14ac:dyDescent="0.25">
      <c r="A16">
        <v>1450</v>
      </c>
      <c r="B16" s="34" t="s">
        <v>7</v>
      </c>
      <c r="C16" s="30" t="s">
        <v>33</v>
      </c>
      <c r="D16" s="27"/>
      <c r="E16" s="27"/>
      <c r="F16" s="27"/>
      <c r="G16" s="19"/>
      <c r="H16" s="31" t="s">
        <v>12</v>
      </c>
      <c r="I16" s="29" t="s">
        <v>13</v>
      </c>
      <c r="J16" s="14"/>
      <c r="K16" s="11"/>
      <c r="L16" s="11"/>
      <c r="M16" s="31"/>
      <c r="N16" s="29"/>
      <c r="O16" s="11"/>
      <c r="P16" s="19"/>
      <c r="Q16" s="14"/>
      <c r="R16" s="11"/>
      <c r="S16" s="19"/>
      <c r="T16" s="12">
        <v>1450</v>
      </c>
    </row>
    <row r="17" spans="2:19" x14ac:dyDescent="0.25">
      <c r="B17" s="4"/>
      <c r="C17" s="5"/>
      <c r="D17" s="5"/>
      <c r="E17" s="5"/>
      <c r="F17" s="5"/>
      <c r="G17" s="19"/>
      <c r="H17" s="31" t="s">
        <v>11</v>
      </c>
      <c r="I17" s="29" t="s">
        <v>16</v>
      </c>
      <c r="J17" s="14"/>
      <c r="K17" s="11"/>
      <c r="L17" s="11"/>
      <c r="M17" s="31"/>
      <c r="N17" s="29"/>
      <c r="O17" s="11"/>
      <c r="P17" s="19"/>
      <c r="Q17" s="14"/>
      <c r="R17" s="11"/>
      <c r="S17" s="19"/>
    </row>
    <row r="18" spans="2:19" x14ac:dyDescent="0.25">
      <c r="B18" s="4"/>
      <c r="C18" s="5"/>
      <c r="D18" s="36" t="s">
        <v>36</v>
      </c>
      <c r="E18" s="5"/>
      <c r="F18" s="5"/>
      <c r="G18" s="19"/>
      <c r="H18" s="31" t="s">
        <v>14</v>
      </c>
      <c r="I18" s="29" t="s">
        <v>15</v>
      </c>
      <c r="J18" s="14"/>
      <c r="K18" s="11"/>
      <c r="L18" s="11"/>
      <c r="M18" s="31"/>
      <c r="N18" s="27"/>
      <c r="O18" s="37" t="s">
        <v>35</v>
      </c>
      <c r="P18" s="19"/>
      <c r="Q18" s="14"/>
      <c r="R18" s="36" t="s">
        <v>22</v>
      </c>
      <c r="S18" s="19"/>
    </row>
    <row r="19" spans="2:19" x14ac:dyDescent="0.25">
      <c r="B19" s="4"/>
      <c r="C19" s="5"/>
      <c r="D19" s="5"/>
      <c r="E19" s="5"/>
      <c r="F19" s="5"/>
      <c r="G19" s="19"/>
      <c r="H19" s="14"/>
      <c r="I19" s="11"/>
      <c r="J19" s="11"/>
      <c r="K19" s="11"/>
      <c r="L19" s="11"/>
      <c r="M19" s="11"/>
      <c r="N19" s="11"/>
      <c r="O19" s="11"/>
      <c r="P19" s="19"/>
      <c r="Q19" s="14"/>
      <c r="R19" s="11"/>
      <c r="S19" s="19"/>
    </row>
    <row r="20" spans="2:19" x14ac:dyDescent="0.25">
      <c r="B20" s="4"/>
      <c r="C20" s="5"/>
      <c r="D20" s="5"/>
      <c r="E20" s="5"/>
      <c r="F20" s="5"/>
      <c r="G20" s="19"/>
      <c r="H20" s="14"/>
      <c r="I20" s="11"/>
      <c r="J20" s="11"/>
      <c r="K20" s="11"/>
      <c r="L20" s="11"/>
      <c r="M20" s="11"/>
      <c r="N20" s="11"/>
      <c r="O20" s="11"/>
      <c r="P20" s="19"/>
      <c r="Q20" s="14"/>
      <c r="R20" s="11"/>
      <c r="S20" s="19"/>
    </row>
    <row r="21" spans="2:19" ht="15.75" thickBot="1" x14ac:dyDescent="0.3">
      <c r="B21" s="7"/>
      <c r="C21" s="8"/>
      <c r="D21" s="8"/>
      <c r="E21" s="8"/>
      <c r="F21" s="8"/>
      <c r="G21" s="20"/>
      <c r="H21" s="15"/>
      <c r="I21" s="16"/>
      <c r="J21" s="16"/>
      <c r="K21" s="16"/>
      <c r="L21" s="16"/>
      <c r="M21" s="16"/>
      <c r="N21" s="16"/>
      <c r="O21" s="16"/>
      <c r="P21" s="20"/>
      <c r="Q21" s="15"/>
      <c r="R21" s="16"/>
      <c r="S21" s="20"/>
    </row>
    <row r="22" spans="2:19" x14ac:dyDescent="0.25">
      <c r="D22">
        <v>2650</v>
      </c>
      <c r="G22" s="13"/>
      <c r="H22" s="21"/>
      <c r="I22" s="17"/>
      <c r="J22" s="17"/>
      <c r="K22" s="17"/>
      <c r="L22" s="17"/>
      <c r="M22" s="21"/>
      <c r="N22" s="18"/>
      <c r="O22" s="17"/>
      <c r="P22" s="18"/>
      <c r="Q22" s="13"/>
      <c r="R22" s="22">
        <v>1350</v>
      </c>
      <c r="S22" s="13"/>
    </row>
    <row r="23" spans="2:19" x14ac:dyDescent="0.25">
      <c r="G23" s="13"/>
      <c r="H23" s="14"/>
      <c r="I23" s="11"/>
      <c r="J23" s="11"/>
      <c r="K23" s="11"/>
      <c r="L23" s="11"/>
      <c r="M23" s="14"/>
      <c r="N23" s="19"/>
      <c r="O23" s="11"/>
      <c r="P23" s="19"/>
      <c r="Q23" s="13"/>
      <c r="R23" s="13"/>
      <c r="S23" s="13"/>
    </row>
    <row r="24" spans="2:19" x14ac:dyDescent="0.25">
      <c r="G24" s="13"/>
      <c r="H24" s="33" t="s">
        <v>4</v>
      </c>
      <c r="I24" s="27" t="s">
        <v>8</v>
      </c>
      <c r="J24" s="5"/>
      <c r="K24" s="27"/>
      <c r="L24" s="11"/>
      <c r="M24" s="14"/>
      <c r="N24" s="19"/>
      <c r="O24" s="11"/>
      <c r="P24" s="19"/>
      <c r="Q24" s="13"/>
      <c r="R24" s="13"/>
      <c r="S24" s="13"/>
    </row>
    <row r="25" spans="2:19" x14ac:dyDescent="0.25">
      <c r="B25" s="40" t="s">
        <v>30</v>
      </c>
      <c r="C25" s="11"/>
      <c r="G25" s="13"/>
      <c r="H25" s="33" t="s">
        <v>5</v>
      </c>
      <c r="I25" s="30" t="s">
        <v>3</v>
      </c>
      <c r="J25" s="5"/>
      <c r="K25" s="27"/>
      <c r="L25" s="11"/>
      <c r="M25" s="14"/>
      <c r="N25" s="19"/>
      <c r="O25" s="11"/>
      <c r="P25" s="19"/>
      <c r="Q25" s="13"/>
      <c r="R25" s="13"/>
      <c r="S25" s="13"/>
    </row>
    <row r="26" spans="2:19" x14ac:dyDescent="0.25">
      <c r="B26" s="39" t="s">
        <v>23</v>
      </c>
      <c r="C26" s="39">
        <f>3.85+3.7+2+6.05</f>
        <v>15.600000000000001</v>
      </c>
      <c r="D26" t="s">
        <v>26</v>
      </c>
      <c r="G26" s="13"/>
      <c r="H26" s="33"/>
      <c r="I26" s="30"/>
      <c r="J26" s="5"/>
      <c r="K26" s="27"/>
      <c r="L26" s="11"/>
      <c r="M26" s="14"/>
      <c r="N26" s="19"/>
      <c r="O26" s="11"/>
      <c r="P26" s="19"/>
      <c r="Q26" s="13"/>
      <c r="R26" s="13"/>
      <c r="S26" s="13"/>
    </row>
    <row r="27" spans="2:19" ht="15.75" thickBot="1" x14ac:dyDescent="0.3">
      <c r="B27" s="39" t="s">
        <v>24</v>
      </c>
      <c r="C27" s="39">
        <v>5.0999999999999996</v>
      </c>
      <c r="D27" t="s">
        <v>26</v>
      </c>
      <c r="G27" s="13"/>
      <c r="H27" s="14"/>
      <c r="I27" s="11"/>
      <c r="J27" s="11"/>
      <c r="K27" s="11"/>
      <c r="L27" s="11"/>
      <c r="M27" s="14"/>
      <c r="N27" s="19"/>
      <c r="O27" s="38" t="s">
        <v>38</v>
      </c>
      <c r="P27" s="19"/>
      <c r="Q27" s="13"/>
      <c r="R27" s="13"/>
      <c r="S27" s="13"/>
    </row>
    <row r="28" spans="2:19" x14ac:dyDescent="0.25">
      <c r="B28" s="39" t="s">
        <v>25</v>
      </c>
      <c r="C28" s="39">
        <f>C27</f>
        <v>5.0999999999999996</v>
      </c>
      <c r="D28" t="s">
        <v>26</v>
      </c>
      <c r="G28" s="13"/>
      <c r="H28" s="14"/>
      <c r="I28" s="11"/>
      <c r="J28" s="21"/>
      <c r="K28" s="17"/>
      <c r="L28" s="18"/>
      <c r="M28" s="14"/>
      <c r="N28" s="19"/>
      <c r="O28" s="11"/>
      <c r="P28" s="19"/>
      <c r="Q28" s="13"/>
      <c r="R28" s="13"/>
      <c r="S28" s="13"/>
    </row>
    <row r="29" spans="2:19" x14ac:dyDescent="0.25">
      <c r="B29" s="39" t="s">
        <v>27</v>
      </c>
      <c r="C29" s="39">
        <v>3.1</v>
      </c>
      <c r="D29" t="s">
        <v>28</v>
      </c>
      <c r="G29" s="13"/>
      <c r="H29" s="14"/>
      <c r="I29" s="11"/>
      <c r="J29" s="14"/>
      <c r="K29" s="11"/>
      <c r="L29" s="19"/>
      <c r="M29" s="14"/>
      <c r="N29" s="19"/>
      <c r="O29" s="11"/>
      <c r="P29" s="19"/>
      <c r="Q29" s="13"/>
      <c r="R29" s="13"/>
      <c r="S29" s="13"/>
    </row>
    <row r="30" spans="2:19" x14ac:dyDescent="0.25">
      <c r="B30" s="39" t="s">
        <v>29</v>
      </c>
      <c r="C30" s="39">
        <v>10</v>
      </c>
      <c r="D30" t="s">
        <v>28</v>
      </c>
      <c r="G30" s="13"/>
      <c r="H30" s="14"/>
      <c r="I30" s="11"/>
      <c r="J30" s="14"/>
      <c r="K30" s="11"/>
      <c r="L30" s="19"/>
      <c r="M30" s="14"/>
      <c r="N30" s="19"/>
      <c r="O30" s="11"/>
      <c r="P30" s="19"/>
      <c r="Q30" s="13"/>
      <c r="R30" s="13"/>
      <c r="S30" s="13"/>
    </row>
    <row r="31" spans="2:19" x14ac:dyDescent="0.25">
      <c r="B31" s="39" t="s">
        <v>31</v>
      </c>
      <c r="C31" s="39">
        <f>3.7+2</f>
        <v>5.7</v>
      </c>
      <c r="D31" t="s">
        <v>26</v>
      </c>
      <c r="G31" s="13"/>
      <c r="H31" s="14"/>
      <c r="I31" s="11"/>
      <c r="J31" s="14"/>
      <c r="K31" s="11"/>
      <c r="L31" s="19"/>
      <c r="M31" s="14"/>
      <c r="N31" s="19"/>
      <c r="O31" s="23"/>
      <c r="P31" s="19"/>
      <c r="Q31" s="13"/>
      <c r="R31" s="13"/>
      <c r="S31" s="13"/>
    </row>
    <row r="32" spans="2:19" x14ac:dyDescent="0.25">
      <c r="B32" s="39" t="s">
        <v>32</v>
      </c>
      <c r="C32" s="39">
        <v>5</v>
      </c>
      <c r="D32" t="s">
        <v>26</v>
      </c>
      <c r="G32" s="13">
        <v>2650</v>
      </c>
      <c r="H32" s="14"/>
      <c r="I32" s="11">
        <v>1500</v>
      </c>
      <c r="J32" s="14"/>
      <c r="K32" s="11"/>
      <c r="L32" s="19"/>
      <c r="M32" s="14"/>
      <c r="N32" s="19"/>
      <c r="O32" s="23">
        <v>2200</v>
      </c>
      <c r="P32" s="19"/>
      <c r="Q32" s="13"/>
      <c r="R32" s="13"/>
      <c r="S32" s="13"/>
    </row>
    <row r="33" spans="7:19" x14ac:dyDescent="0.25">
      <c r="G33" s="13"/>
      <c r="H33" s="14"/>
      <c r="I33" s="11"/>
      <c r="J33" s="14"/>
      <c r="K33" s="11"/>
      <c r="L33" s="19"/>
      <c r="M33" s="14"/>
      <c r="N33" s="19"/>
      <c r="O33" s="11"/>
      <c r="P33" s="19"/>
      <c r="Q33" s="13"/>
      <c r="R33" s="13"/>
      <c r="S33" s="13"/>
    </row>
    <row r="34" spans="7:19" x14ac:dyDescent="0.25">
      <c r="G34" s="13"/>
      <c r="H34" s="14"/>
      <c r="I34" s="11"/>
      <c r="J34" s="14"/>
      <c r="K34" s="11"/>
      <c r="L34" s="19"/>
      <c r="M34" s="14"/>
      <c r="N34" s="19"/>
      <c r="O34" s="11"/>
      <c r="P34" s="19"/>
      <c r="Q34" s="13"/>
      <c r="R34" s="13"/>
      <c r="S34" s="13"/>
    </row>
    <row r="35" spans="7:19" x14ac:dyDescent="0.25">
      <c r="G35" s="13"/>
      <c r="H35" s="14"/>
      <c r="I35" s="11"/>
      <c r="J35" s="14"/>
      <c r="K35" s="11"/>
      <c r="L35" s="19"/>
      <c r="M35" s="14"/>
      <c r="N35" s="19"/>
      <c r="O35" s="11"/>
      <c r="P35" s="19"/>
      <c r="Q35" s="13"/>
      <c r="R35" s="13"/>
      <c r="S35" s="13"/>
    </row>
    <row r="36" spans="7:19" x14ac:dyDescent="0.25">
      <c r="G36" s="13"/>
      <c r="H36" s="14"/>
      <c r="I36" s="11"/>
      <c r="J36" s="14"/>
      <c r="K36" s="11"/>
      <c r="L36" s="19"/>
      <c r="M36" s="14"/>
      <c r="N36" s="19"/>
      <c r="O36" s="11"/>
      <c r="P36" s="19"/>
      <c r="Q36" s="13"/>
      <c r="R36" s="13"/>
      <c r="S36" s="13"/>
    </row>
    <row r="37" spans="7:19" x14ac:dyDescent="0.25">
      <c r="G37" s="13"/>
      <c r="H37" s="14"/>
      <c r="I37" s="11"/>
      <c r="J37" s="14"/>
      <c r="K37" s="11"/>
      <c r="L37" s="19"/>
      <c r="M37" s="14"/>
      <c r="N37" s="19"/>
      <c r="O37" s="11"/>
      <c r="P37" s="19"/>
      <c r="Q37" s="13"/>
      <c r="R37" s="13"/>
      <c r="S37" s="13"/>
    </row>
    <row r="38" spans="7:19" x14ac:dyDescent="0.25">
      <c r="G38" s="13"/>
      <c r="H38" s="14"/>
      <c r="I38" s="11"/>
      <c r="J38" s="14"/>
      <c r="K38" s="11"/>
      <c r="L38" s="19"/>
      <c r="M38" s="14"/>
      <c r="N38" s="19"/>
      <c r="O38" s="11"/>
      <c r="P38" s="19"/>
      <c r="Q38" s="13"/>
      <c r="R38" s="13"/>
      <c r="S38" s="13"/>
    </row>
    <row r="39" spans="7:19" ht="15.75" thickBot="1" x14ac:dyDescent="0.3">
      <c r="G39" s="13"/>
      <c r="H39" s="14"/>
      <c r="I39" s="11"/>
      <c r="J39" s="15"/>
      <c r="K39" s="16"/>
      <c r="L39" s="20"/>
      <c r="M39" s="15"/>
      <c r="N39" s="20"/>
      <c r="O39" s="11"/>
      <c r="P39" s="19"/>
      <c r="Q39" s="13"/>
      <c r="R39" s="13"/>
      <c r="S39" s="13"/>
    </row>
    <row r="40" spans="7:19" x14ac:dyDescent="0.25">
      <c r="G40" s="13"/>
      <c r="H40" s="14"/>
      <c r="I40" s="11"/>
      <c r="J40" s="11"/>
      <c r="K40" s="24">
        <v>1200</v>
      </c>
      <c r="L40" s="11"/>
      <c r="M40" s="11">
        <v>650</v>
      </c>
      <c r="N40" s="11"/>
      <c r="O40" s="11"/>
      <c r="P40" s="19"/>
      <c r="Q40" s="13"/>
      <c r="R40" s="13"/>
      <c r="S40" s="13"/>
    </row>
    <row r="41" spans="7:19" ht="38.25" customHeight="1" thickBot="1" x14ac:dyDescent="0.3">
      <c r="G41" s="13"/>
      <c r="H41" s="15"/>
      <c r="I41" s="16"/>
      <c r="J41" s="16"/>
      <c r="K41" s="16"/>
      <c r="L41" s="16"/>
      <c r="M41" s="16"/>
      <c r="N41" s="16"/>
      <c r="O41" s="16"/>
      <c r="P41" s="20"/>
      <c r="Q41" s="13"/>
      <c r="R41" s="13"/>
      <c r="S41" s="13"/>
    </row>
    <row r="42" spans="7:19" ht="21" customHeight="1" x14ac:dyDescent="0.25">
      <c r="G42" s="13"/>
      <c r="H42" s="13"/>
      <c r="I42" s="13"/>
      <c r="J42" s="13"/>
      <c r="K42" s="13"/>
      <c r="L42" s="42">
        <v>3500</v>
      </c>
      <c r="M42" s="13"/>
      <c r="N42" s="13"/>
      <c r="O42" s="13"/>
      <c r="P42" s="13"/>
      <c r="Q42" s="13"/>
      <c r="R42" s="13"/>
      <c r="S42" s="13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view="pageBreakPreview" zoomScale="70" zoomScaleNormal="100" zoomScaleSheetLayoutView="70" workbookViewId="0">
      <selection activeCell="E110" sqref="E110"/>
    </sheetView>
  </sheetViews>
  <sheetFormatPr defaultRowHeight="15" x14ac:dyDescent="0.25"/>
  <cols>
    <col min="1" max="1" width="6.5703125" customWidth="1"/>
    <col min="2" max="2" width="80" customWidth="1"/>
    <col min="3" max="3" width="11.7109375" customWidth="1"/>
    <col min="4" max="4" width="13.5703125" customWidth="1"/>
    <col min="5" max="5" width="20.28515625" customWidth="1"/>
    <col min="6" max="6" width="21" customWidth="1"/>
    <col min="7" max="7" width="14.140625" bestFit="1" customWidth="1"/>
    <col min="8" max="9" width="12.85546875" bestFit="1" customWidth="1"/>
  </cols>
  <sheetData>
    <row r="1" spans="1:9" ht="20.25" x14ac:dyDescent="0.25">
      <c r="B1" s="150" t="s">
        <v>127</v>
      </c>
      <c r="C1" s="150"/>
      <c r="D1" s="150"/>
      <c r="E1" s="150"/>
      <c r="F1" s="150"/>
    </row>
    <row r="2" spans="1:9" ht="20.25" x14ac:dyDescent="0.25">
      <c r="B2" s="150" t="s">
        <v>128</v>
      </c>
      <c r="C2" s="150"/>
      <c r="D2" s="150"/>
      <c r="E2" s="150"/>
      <c r="F2" s="150"/>
    </row>
    <row r="3" spans="1:9" ht="20.25" x14ac:dyDescent="0.25">
      <c r="B3" s="150"/>
      <c r="C3" s="150"/>
      <c r="D3" s="150"/>
      <c r="E3" s="150"/>
      <c r="F3" s="150"/>
    </row>
    <row r="4" spans="1:9" ht="15.75" thickBot="1" x14ac:dyDescent="0.3"/>
    <row r="5" spans="1:9" x14ac:dyDescent="0.25">
      <c r="A5" s="140" t="s">
        <v>40</v>
      </c>
      <c r="B5" s="143" t="s">
        <v>41</v>
      </c>
      <c r="C5" s="143" t="s">
        <v>42</v>
      </c>
      <c r="D5" s="143" t="s">
        <v>43</v>
      </c>
      <c r="E5" s="143" t="s">
        <v>44</v>
      </c>
      <c r="F5" s="151" t="s">
        <v>45</v>
      </c>
    </row>
    <row r="6" spans="1:9" x14ac:dyDescent="0.25">
      <c r="A6" s="141"/>
      <c r="B6" s="144"/>
      <c r="C6" s="144"/>
      <c r="D6" s="144"/>
      <c r="E6" s="144"/>
      <c r="F6" s="152"/>
    </row>
    <row r="7" spans="1:9" ht="15.75" thickBot="1" x14ac:dyDescent="0.3">
      <c r="A7" s="142"/>
      <c r="B7" s="145"/>
      <c r="C7" s="145"/>
      <c r="D7" s="145"/>
      <c r="E7" s="145"/>
      <c r="F7" s="153"/>
    </row>
    <row r="8" spans="1:9" s="47" customFormat="1" ht="18.75" thickBot="1" x14ac:dyDescent="0.3">
      <c r="A8" s="43"/>
      <c r="B8" s="44" t="s">
        <v>46</v>
      </c>
      <c r="C8" s="45"/>
      <c r="D8" s="45"/>
      <c r="E8" s="45"/>
      <c r="F8" s="46"/>
    </row>
    <row r="9" spans="1:9" s="47" customFormat="1" ht="18" x14ac:dyDescent="0.25">
      <c r="A9" s="48">
        <v>1</v>
      </c>
      <c r="B9" s="49" t="s">
        <v>47</v>
      </c>
      <c r="C9" s="50" t="s">
        <v>48</v>
      </c>
      <c r="D9" s="51">
        <v>45</v>
      </c>
      <c r="E9" s="52"/>
      <c r="F9" s="53">
        <f t="shared" ref="F9:F32" si="0">D9*E9</f>
        <v>0</v>
      </c>
    </row>
    <row r="10" spans="1:9" s="47" customFormat="1" ht="18" x14ac:dyDescent="0.25">
      <c r="A10" s="48">
        <f t="shared" ref="A10:A29" si="1">1+A9</f>
        <v>2</v>
      </c>
      <c r="B10" s="54" t="s">
        <v>49</v>
      </c>
      <c r="C10" s="50" t="s">
        <v>26</v>
      </c>
      <c r="D10" s="55">
        <v>0.4</v>
      </c>
      <c r="E10" s="52"/>
      <c r="F10" s="53">
        <f t="shared" si="0"/>
        <v>0</v>
      </c>
    </row>
    <row r="11" spans="1:9" s="47" customFormat="1" ht="18" x14ac:dyDescent="0.25">
      <c r="A11" s="48">
        <f t="shared" si="1"/>
        <v>3</v>
      </c>
      <c r="B11" s="56" t="s">
        <v>129</v>
      </c>
      <c r="C11" s="57" t="s">
        <v>26</v>
      </c>
      <c r="D11" s="51">
        <v>5.7</v>
      </c>
      <c r="E11" s="52"/>
      <c r="F11" s="53">
        <f t="shared" si="0"/>
        <v>0</v>
      </c>
    </row>
    <row r="12" spans="1:9" s="47" customFormat="1" ht="18" x14ac:dyDescent="0.25">
      <c r="A12" s="48">
        <f t="shared" si="1"/>
        <v>4</v>
      </c>
      <c r="B12" s="54" t="s">
        <v>50</v>
      </c>
      <c r="C12" s="50" t="s">
        <v>28</v>
      </c>
      <c r="D12" s="58">
        <f>2.2*2+2.4+0.65</f>
        <v>7.4500000000000011</v>
      </c>
      <c r="E12" s="52"/>
      <c r="F12" s="53">
        <f t="shared" si="0"/>
        <v>0</v>
      </c>
    </row>
    <row r="13" spans="1:9" s="47" customFormat="1" ht="18" x14ac:dyDescent="0.25">
      <c r="A13" s="48">
        <f t="shared" si="1"/>
        <v>5</v>
      </c>
      <c r="B13" s="54" t="s">
        <v>122</v>
      </c>
      <c r="C13" s="50" t="s">
        <v>26</v>
      </c>
      <c r="D13" s="55">
        <v>5.7</v>
      </c>
      <c r="E13" s="52"/>
      <c r="F13" s="53">
        <f t="shared" si="0"/>
        <v>0</v>
      </c>
    </row>
    <row r="14" spans="1:9" s="47" customFormat="1" ht="18" x14ac:dyDescent="0.25">
      <c r="A14" s="48">
        <f t="shared" si="1"/>
        <v>6</v>
      </c>
      <c r="B14" s="59" t="s">
        <v>51</v>
      </c>
      <c r="C14" s="50" t="s">
        <v>26</v>
      </c>
      <c r="D14" s="58">
        <v>5.0999999999999996</v>
      </c>
      <c r="E14" s="52"/>
      <c r="F14" s="53">
        <f>D14*E14</f>
        <v>0</v>
      </c>
    </row>
    <row r="15" spans="1:9" s="47" customFormat="1" ht="18" x14ac:dyDescent="0.25">
      <c r="A15" s="48">
        <f t="shared" si="1"/>
        <v>7</v>
      </c>
      <c r="B15" s="59" t="s">
        <v>52</v>
      </c>
      <c r="C15" s="50" t="s">
        <v>26</v>
      </c>
      <c r="D15" s="55">
        <f>6.05+3.85</f>
        <v>9.9</v>
      </c>
      <c r="E15" s="52"/>
      <c r="F15" s="53">
        <f t="shared" si="0"/>
        <v>0</v>
      </c>
      <c r="I15" s="60"/>
    </row>
    <row r="16" spans="1:9" s="47" customFormat="1" ht="18" x14ac:dyDescent="0.25">
      <c r="A16" s="48">
        <f t="shared" si="1"/>
        <v>8</v>
      </c>
      <c r="B16" s="56" t="s">
        <v>53</v>
      </c>
      <c r="C16" s="50" t="s">
        <v>26</v>
      </c>
      <c r="D16" s="61">
        <f>15.6+5.1+0.15*D12</f>
        <v>21.817499999999999</v>
      </c>
      <c r="E16" s="52"/>
      <c r="F16" s="53">
        <f t="shared" si="0"/>
        <v>0</v>
      </c>
    </row>
    <row r="17" spans="1:12" s="47" customFormat="1" ht="21" customHeight="1" x14ac:dyDescent="0.25">
      <c r="A17" s="48">
        <f t="shared" si="1"/>
        <v>9</v>
      </c>
      <c r="B17" s="62" t="s">
        <v>54</v>
      </c>
      <c r="C17" s="50" t="s">
        <v>26</v>
      </c>
      <c r="D17" s="61">
        <f>D16</f>
        <v>21.817499999999999</v>
      </c>
      <c r="E17" s="52"/>
      <c r="F17" s="53">
        <f t="shared" si="0"/>
        <v>0</v>
      </c>
    </row>
    <row r="18" spans="1:12" s="47" customFormat="1" ht="21" customHeight="1" x14ac:dyDescent="0.25">
      <c r="A18" s="48">
        <f t="shared" si="1"/>
        <v>10</v>
      </c>
      <c r="B18" s="49" t="s">
        <v>55</v>
      </c>
      <c r="C18" s="50" t="s">
        <v>48</v>
      </c>
      <c r="D18" s="63">
        <f>3.65+1.5+7.55</f>
        <v>12.7</v>
      </c>
      <c r="E18" s="52"/>
      <c r="F18" s="53">
        <f t="shared" si="0"/>
        <v>0</v>
      </c>
    </row>
    <row r="19" spans="1:12" s="47" customFormat="1" ht="20.25" customHeight="1" x14ac:dyDescent="0.25">
      <c r="A19" s="48">
        <f t="shared" si="1"/>
        <v>11</v>
      </c>
      <c r="B19" s="54" t="s">
        <v>56</v>
      </c>
      <c r="C19" s="50" t="s">
        <v>26</v>
      </c>
      <c r="D19" s="61">
        <f>D17</f>
        <v>21.817499999999999</v>
      </c>
      <c r="E19" s="52"/>
      <c r="F19" s="53">
        <f t="shared" si="0"/>
        <v>0</v>
      </c>
      <c r="L19" s="64"/>
    </row>
    <row r="20" spans="1:12" s="47" customFormat="1" ht="21.75" customHeight="1" x14ac:dyDescent="0.25">
      <c r="A20" s="48">
        <f t="shared" si="1"/>
        <v>12</v>
      </c>
      <c r="B20" s="62" t="s">
        <v>123</v>
      </c>
      <c r="C20" s="50" t="s">
        <v>63</v>
      </c>
      <c r="D20" s="55">
        <v>0.4</v>
      </c>
      <c r="E20" s="52"/>
      <c r="F20" s="53">
        <f t="shared" si="0"/>
        <v>0</v>
      </c>
    </row>
    <row r="21" spans="1:12" s="47" customFormat="1" ht="21.75" customHeight="1" x14ac:dyDescent="0.25">
      <c r="A21" s="48">
        <f t="shared" si="1"/>
        <v>13</v>
      </c>
      <c r="B21" s="54" t="s">
        <v>57</v>
      </c>
      <c r="C21" s="50" t="s">
        <v>26</v>
      </c>
      <c r="D21" s="65">
        <v>5.0999999999999996</v>
      </c>
      <c r="E21" s="52"/>
      <c r="F21" s="53">
        <f t="shared" si="0"/>
        <v>0</v>
      </c>
    </row>
    <row r="22" spans="1:12" s="47" customFormat="1" ht="20.25" customHeight="1" x14ac:dyDescent="0.25">
      <c r="A22" s="48">
        <f t="shared" si="1"/>
        <v>14</v>
      </c>
      <c r="B22" s="54" t="s">
        <v>92</v>
      </c>
      <c r="C22" s="50" t="s">
        <v>48</v>
      </c>
      <c r="D22" s="61">
        <f>6*1.45</f>
        <v>8.6999999999999993</v>
      </c>
      <c r="E22" s="52"/>
      <c r="F22" s="53">
        <f t="shared" si="0"/>
        <v>0</v>
      </c>
    </row>
    <row r="23" spans="1:12" s="47" customFormat="1" ht="19.5" customHeight="1" x14ac:dyDescent="0.25">
      <c r="A23" s="48">
        <f t="shared" si="1"/>
        <v>15</v>
      </c>
      <c r="B23" s="54" t="s">
        <v>58</v>
      </c>
      <c r="C23" s="50" t="s">
        <v>26</v>
      </c>
      <c r="D23" s="61">
        <f>D21</f>
        <v>5.0999999999999996</v>
      </c>
      <c r="E23" s="52"/>
      <c r="F23" s="53">
        <f t="shared" si="0"/>
        <v>0</v>
      </c>
      <c r="L23" s="64"/>
    </row>
    <row r="24" spans="1:12" s="47" customFormat="1" ht="20.25" customHeight="1" x14ac:dyDescent="0.25">
      <c r="A24" s="48">
        <f t="shared" si="1"/>
        <v>16</v>
      </c>
      <c r="B24" s="54" t="s">
        <v>59</v>
      </c>
      <c r="C24" s="50" t="s">
        <v>26</v>
      </c>
      <c r="D24" s="65">
        <f>D23</f>
        <v>5.0999999999999996</v>
      </c>
      <c r="E24" s="52"/>
      <c r="F24" s="53">
        <f t="shared" si="0"/>
        <v>0</v>
      </c>
    </row>
    <row r="25" spans="1:12" s="47" customFormat="1" ht="18" x14ac:dyDescent="0.25">
      <c r="A25" s="48">
        <f t="shared" si="1"/>
        <v>17</v>
      </c>
      <c r="B25" s="66" t="s">
        <v>124</v>
      </c>
      <c r="C25" s="50" t="s">
        <v>26</v>
      </c>
      <c r="D25" s="55">
        <f>D24</f>
        <v>5.0999999999999996</v>
      </c>
      <c r="E25" s="52"/>
      <c r="F25" s="53">
        <f t="shared" si="0"/>
        <v>0</v>
      </c>
    </row>
    <row r="26" spans="1:12" s="47" customFormat="1" ht="18" x14ac:dyDescent="0.25">
      <c r="A26" s="48">
        <f t="shared" si="1"/>
        <v>18</v>
      </c>
      <c r="B26" s="59" t="s">
        <v>60</v>
      </c>
      <c r="C26" s="50" t="s">
        <v>48</v>
      </c>
      <c r="D26" s="55">
        <v>10</v>
      </c>
      <c r="E26" s="52"/>
      <c r="F26" s="53">
        <f>D26*E26</f>
        <v>0</v>
      </c>
    </row>
    <row r="27" spans="1:12" s="47" customFormat="1" ht="18" x14ac:dyDescent="0.25">
      <c r="A27" s="48">
        <f t="shared" si="1"/>
        <v>19</v>
      </c>
      <c r="B27" s="59" t="s">
        <v>61</v>
      </c>
      <c r="C27" s="50" t="s">
        <v>48</v>
      </c>
      <c r="D27" s="55">
        <v>3.1</v>
      </c>
      <c r="E27" s="52"/>
      <c r="F27" s="53">
        <f>D27*E27</f>
        <v>0</v>
      </c>
    </row>
    <row r="28" spans="1:12" s="47" customFormat="1" ht="18" x14ac:dyDescent="0.25">
      <c r="A28" s="48">
        <f t="shared" si="1"/>
        <v>20</v>
      </c>
      <c r="B28" s="59" t="s">
        <v>62</v>
      </c>
      <c r="C28" s="50" t="s">
        <v>63</v>
      </c>
      <c r="D28" s="55">
        <v>0.5</v>
      </c>
      <c r="E28" s="52"/>
      <c r="F28" s="53">
        <f t="shared" ref="F28:F29" si="2">D28*E28</f>
        <v>0</v>
      </c>
      <c r="I28" s="60"/>
    </row>
    <row r="29" spans="1:12" s="47" customFormat="1" ht="18.75" thickBot="1" x14ac:dyDescent="0.3">
      <c r="A29" s="48">
        <f t="shared" si="1"/>
        <v>21</v>
      </c>
      <c r="B29" s="59" t="s">
        <v>93</v>
      </c>
      <c r="C29" s="50" t="s">
        <v>63</v>
      </c>
      <c r="D29" s="55">
        <v>3</v>
      </c>
      <c r="E29" s="52"/>
      <c r="F29" s="53">
        <f t="shared" si="2"/>
        <v>0</v>
      </c>
    </row>
    <row r="30" spans="1:12" s="47" customFormat="1" ht="21.75" hidden="1" customHeight="1" x14ac:dyDescent="0.25">
      <c r="A30" s="48"/>
      <c r="B30" s="62"/>
      <c r="C30" s="50"/>
      <c r="D30" s="55"/>
      <c r="E30" s="52"/>
      <c r="F30" s="53"/>
    </row>
    <row r="31" spans="1:12" s="47" customFormat="1" ht="20.25" hidden="1" customHeight="1" thickBot="1" x14ac:dyDescent="0.3">
      <c r="A31" s="48"/>
      <c r="B31" s="59"/>
      <c r="C31" s="50"/>
      <c r="D31" s="55"/>
      <c r="E31" s="52"/>
      <c r="F31" s="53"/>
    </row>
    <row r="32" spans="1:12" s="47" customFormat="1" ht="36.75" hidden="1" customHeight="1" x14ac:dyDescent="0.25">
      <c r="A32" s="48">
        <f>1+A24</f>
        <v>17</v>
      </c>
      <c r="B32" s="54"/>
      <c r="C32" s="50"/>
      <c r="D32" s="65"/>
      <c r="E32" s="52"/>
      <c r="F32" s="53">
        <f t="shared" si="0"/>
        <v>0</v>
      </c>
    </row>
    <row r="33" spans="1:12" s="47" customFormat="1" ht="18.75" hidden="1" thickBot="1" x14ac:dyDescent="0.3">
      <c r="A33" s="68"/>
      <c r="B33" s="69" t="s">
        <v>64</v>
      </c>
      <c r="C33" s="70" t="s">
        <v>65</v>
      </c>
      <c r="D33" s="146"/>
      <c r="E33" s="147"/>
      <c r="F33" s="71">
        <f>SUM(F9:F32)</f>
        <v>0</v>
      </c>
      <c r="H33" s="60"/>
    </row>
    <row r="34" spans="1:12" s="47" customFormat="1" ht="24" hidden="1" customHeight="1" thickBot="1" x14ac:dyDescent="0.3">
      <c r="A34" s="43"/>
      <c r="B34" s="44"/>
      <c r="C34" s="45"/>
      <c r="D34" s="45"/>
      <c r="E34" s="45"/>
      <c r="F34" s="46"/>
    </row>
    <row r="35" spans="1:12" s="47" customFormat="1" ht="19.5" hidden="1" customHeight="1" x14ac:dyDescent="0.25">
      <c r="A35" s="48">
        <v>1</v>
      </c>
      <c r="B35" s="54"/>
      <c r="C35" s="50"/>
      <c r="D35" s="55"/>
      <c r="E35" s="52"/>
      <c r="F35" s="53">
        <f t="shared" ref="F35:F38" si="3">D35*E35</f>
        <v>0</v>
      </c>
      <c r="L35" s="64"/>
    </row>
    <row r="36" spans="1:12" s="47" customFormat="1" ht="21" hidden="1" customHeight="1" x14ac:dyDescent="0.25">
      <c r="A36" s="48">
        <f t="shared" ref="A36:A48" si="4">1+A35</f>
        <v>2</v>
      </c>
      <c r="B36" s="54"/>
      <c r="C36" s="50"/>
      <c r="D36" s="55"/>
      <c r="E36" s="52"/>
      <c r="F36" s="53">
        <f t="shared" si="3"/>
        <v>0</v>
      </c>
    </row>
    <row r="37" spans="1:12" s="47" customFormat="1" ht="18.75" hidden="1" customHeight="1" x14ac:dyDescent="0.25">
      <c r="A37" s="48">
        <f t="shared" si="4"/>
        <v>3</v>
      </c>
      <c r="B37" s="54"/>
      <c r="C37" s="50"/>
      <c r="D37" s="55"/>
      <c r="E37" s="52"/>
      <c r="F37" s="53">
        <f t="shared" si="3"/>
        <v>0</v>
      </c>
    </row>
    <row r="38" spans="1:12" s="47" customFormat="1" ht="18" hidden="1" x14ac:dyDescent="0.25">
      <c r="A38" s="48">
        <f t="shared" si="4"/>
        <v>4</v>
      </c>
      <c r="B38" s="66"/>
      <c r="C38" s="50"/>
      <c r="D38" s="55"/>
      <c r="E38" s="52"/>
      <c r="F38" s="53">
        <f t="shared" si="3"/>
        <v>0</v>
      </c>
      <c r="I38" s="60"/>
    </row>
    <row r="39" spans="1:12" s="47" customFormat="1" ht="19.5" hidden="1" customHeight="1" thickBot="1" x14ac:dyDescent="0.3">
      <c r="A39" s="48">
        <f t="shared" si="4"/>
        <v>5</v>
      </c>
      <c r="B39" s="59"/>
      <c r="C39" s="50"/>
      <c r="D39" s="55"/>
      <c r="E39" s="52"/>
      <c r="F39" s="53">
        <f>D39*E39</f>
        <v>0</v>
      </c>
    </row>
    <row r="40" spans="1:12" s="47" customFormat="1" ht="21.75" hidden="1" customHeight="1" x14ac:dyDescent="0.25">
      <c r="A40" s="48">
        <f t="shared" si="4"/>
        <v>6</v>
      </c>
      <c r="B40" s="62"/>
      <c r="C40" s="50"/>
      <c r="D40" s="61"/>
      <c r="E40" s="52"/>
      <c r="F40" s="53">
        <f t="shared" ref="F40:F48" si="5">D40*E40</f>
        <v>0</v>
      </c>
    </row>
    <row r="41" spans="1:12" s="47" customFormat="1" ht="20.25" hidden="1" customHeight="1" x14ac:dyDescent="0.25">
      <c r="A41" s="48">
        <f t="shared" si="4"/>
        <v>7</v>
      </c>
      <c r="B41" s="59"/>
      <c r="C41" s="50"/>
      <c r="D41" s="61"/>
      <c r="E41" s="52"/>
      <c r="F41" s="53">
        <f t="shared" si="5"/>
        <v>0</v>
      </c>
    </row>
    <row r="42" spans="1:12" s="47" customFormat="1" ht="24.75" hidden="1" customHeight="1" x14ac:dyDescent="0.25">
      <c r="A42" s="48">
        <f t="shared" si="4"/>
        <v>8</v>
      </c>
      <c r="B42" s="54"/>
      <c r="C42" s="50"/>
      <c r="D42" s="67"/>
      <c r="E42" s="52"/>
      <c r="F42" s="53">
        <f t="shared" si="5"/>
        <v>0</v>
      </c>
      <c r="L42" s="64"/>
    </row>
    <row r="43" spans="1:12" s="47" customFormat="1" ht="21.75" hidden="1" customHeight="1" x14ac:dyDescent="0.25">
      <c r="A43" s="48">
        <f t="shared" si="4"/>
        <v>9</v>
      </c>
      <c r="B43" s="54"/>
      <c r="C43" s="50"/>
      <c r="D43" s="65"/>
      <c r="E43" s="52"/>
      <c r="F43" s="53">
        <f t="shared" si="5"/>
        <v>0</v>
      </c>
    </row>
    <row r="44" spans="1:12" s="47" customFormat="1" ht="20.25" hidden="1" customHeight="1" x14ac:dyDescent="0.25">
      <c r="A44" s="48">
        <f t="shared" si="4"/>
        <v>10</v>
      </c>
      <c r="B44" s="54"/>
      <c r="C44" s="50"/>
      <c r="D44" s="61"/>
      <c r="E44" s="52"/>
      <c r="F44" s="53">
        <f t="shared" si="5"/>
        <v>0</v>
      </c>
    </row>
    <row r="45" spans="1:12" s="47" customFormat="1" ht="19.5" hidden="1" customHeight="1" x14ac:dyDescent="0.25">
      <c r="A45" s="48">
        <f t="shared" si="4"/>
        <v>11</v>
      </c>
      <c r="B45" s="54"/>
      <c r="C45" s="50"/>
      <c r="D45" s="67"/>
      <c r="E45" s="52"/>
      <c r="F45" s="53">
        <f t="shared" si="5"/>
        <v>0</v>
      </c>
      <c r="L45" s="64"/>
    </row>
    <row r="46" spans="1:12" s="47" customFormat="1" ht="19.5" hidden="1" customHeight="1" x14ac:dyDescent="0.25">
      <c r="A46" s="48">
        <f t="shared" si="4"/>
        <v>12</v>
      </c>
      <c r="B46" s="54"/>
      <c r="C46" s="50"/>
      <c r="D46" s="74"/>
      <c r="E46" s="73"/>
      <c r="F46" s="53">
        <f t="shared" si="5"/>
        <v>0</v>
      </c>
    </row>
    <row r="47" spans="1:12" s="47" customFormat="1" ht="18.75" hidden="1" thickBot="1" x14ac:dyDescent="0.3">
      <c r="A47" s="48">
        <f t="shared" si="4"/>
        <v>13</v>
      </c>
      <c r="B47" s="59"/>
      <c r="C47" s="50"/>
      <c r="D47" s="61"/>
      <c r="E47" s="52"/>
      <c r="F47" s="53">
        <f t="shared" si="5"/>
        <v>0</v>
      </c>
    </row>
    <row r="48" spans="1:12" s="47" customFormat="1" ht="18.75" hidden="1" thickBot="1" x14ac:dyDescent="0.3">
      <c r="A48" s="48">
        <f t="shared" si="4"/>
        <v>14</v>
      </c>
      <c r="B48" s="59"/>
      <c r="C48" s="72"/>
      <c r="D48" s="61"/>
      <c r="E48" s="52"/>
      <c r="F48" s="53">
        <f t="shared" si="5"/>
        <v>0</v>
      </c>
    </row>
    <row r="49" spans="1:8" s="47" customFormat="1" ht="18.75" hidden="1" thickBot="1" x14ac:dyDescent="0.3">
      <c r="A49" s="68"/>
      <c r="B49" s="69" t="s">
        <v>64</v>
      </c>
      <c r="C49" s="70" t="s">
        <v>65</v>
      </c>
      <c r="D49" s="146"/>
      <c r="E49" s="147"/>
      <c r="F49" s="71">
        <f>SUM(F35:F48)</f>
        <v>0</v>
      </c>
      <c r="H49" s="60"/>
    </row>
    <row r="50" spans="1:8" s="47" customFormat="1" ht="21" customHeight="1" thickBot="1" x14ac:dyDescent="0.3">
      <c r="A50" s="75"/>
      <c r="B50" s="76" t="s">
        <v>67</v>
      </c>
      <c r="C50" s="77" t="s">
        <v>65</v>
      </c>
      <c r="D50" s="148"/>
      <c r="E50" s="149"/>
      <c r="F50" s="78">
        <f>F33+F49</f>
        <v>0</v>
      </c>
      <c r="H50" s="60"/>
    </row>
    <row r="51" spans="1:8" s="47" customFormat="1" ht="19.5" hidden="1" thickBot="1" x14ac:dyDescent="0.35">
      <c r="A51" s="79"/>
      <c r="B51" s="80" t="s">
        <v>68</v>
      </c>
      <c r="C51" s="81"/>
      <c r="D51" s="82"/>
      <c r="E51" s="83"/>
      <c r="F51" s="84"/>
    </row>
    <row r="52" spans="1:8" s="47" customFormat="1" ht="18" hidden="1" x14ac:dyDescent="0.25">
      <c r="A52" s="85">
        <v>1</v>
      </c>
      <c r="B52" s="86" t="s">
        <v>94</v>
      </c>
      <c r="C52" s="87" t="s">
        <v>70</v>
      </c>
      <c r="D52" s="88">
        <v>1</v>
      </c>
      <c r="E52" s="89"/>
      <c r="F52" s="90">
        <f t="shared" ref="F52:F83" si="6">D52*E52</f>
        <v>0</v>
      </c>
    </row>
    <row r="53" spans="1:8" s="47" customFormat="1" ht="18" hidden="1" x14ac:dyDescent="0.25">
      <c r="A53" s="85">
        <f>1+A52</f>
        <v>2</v>
      </c>
      <c r="B53" s="100" t="s">
        <v>79</v>
      </c>
      <c r="C53" s="95" t="s">
        <v>70</v>
      </c>
      <c r="D53" s="101">
        <v>2</v>
      </c>
      <c r="E53" s="89"/>
      <c r="F53" s="53">
        <f t="shared" ref="F53:F56" si="7">D53*E53</f>
        <v>0</v>
      </c>
    </row>
    <row r="54" spans="1:8" s="47" customFormat="1" ht="18" hidden="1" x14ac:dyDescent="0.25">
      <c r="A54" s="85">
        <f t="shared" ref="A54:A83" si="8">1+A53</f>
        <v>3</v>
      </c>
      <c r="B54" s="100" t="s">
        <v>78</v>
      </c>
      <c r="C54" s="94" t="s">
        <v>70</v>
      </c>
      <c r="D54" s="101">
        <v>1</v>
      </c>
      <c r="E54" s="89"/>
      <c r="F54" s="53">
        <f t="shared" si="7"/>
        <v>0</v>
      </c>
    </row>
    <row r="55" spans="1:8" s="47" customFormat="1" ht="18" hidden="1" x14ac:dyDescent="0.25">
      <c r="A55" s="85">
        <f t="shared" si="8"/>
        <v>4</v>
      </c>
      <c r="B55" s="99" t="s">
        <v>72</v>
      </c>
      <c r="C55" s="98" t="s">
        <v>95</v>
      </c>
      <c r="D55" s="88">
        <v>3</v>
      </c>
      <c r="E55" s="52"/>
      <c r="F55" s="53">
        <f t="shared" si="7"/>
        <v>0</v>
      </c>
    </row>
    <row r="56" spans="1:8" s="47" customFormat="1" ht="18" hidden="1" x14ac:dyDescent="0.25">
      <c r="A56" s="85">
        <f t="shared" si="8"/>
        <v>5</v>
      </c>
      <c r="B56" s="56" t="s">
        <v>71</v>
      </c>
      <c r="C56" s="95" t="s">
        <v>66</v>
      </c>
      <c r="D56" s="135">
        <v>2</v>
      </c>
      <c r="E56" s="97"/>
      <c r="F56" s="53">
        <f t="shared" si="7"/>
        <v>0</v>
      </c>
    </row>
    <row r="57" spans="1:8" s="47" customFormat="1" ht="18" hidden="1" x14ac:dyDescent="0.25">
      <c r="A57" s="85">
        <f t="shared" si="8"/>
        <v>6</v>
      </c>
      <c r="B57" s="93" t="s">
        <v>105</v>
      </c>
      <c r="C57" s="95" t="s">
        <v>106</v>
      </c>
      <c r="D57" s="91">
        <v>1</v>
      </c>
      <c r="E57" s="92"/>
      <c r="F57" s="90">
        <f t="shared" si="6"/>
        <v>0</v>
      </c>
    </row>
    <row r="58" spans="1:8" s="47" customFormat="1" ht="18" hidden="1" x14ac:dyDescent="0.25">
      <c r="A58" s="85">
        <f t="shared" si="8"/>
        <v>7</v>
      </c>
      <c r="B58" s="93" t="s">
        <v>125</v>
      </c>
      <c r="C58" s="95" t="s">
        <v>126</v>
      </c>
      <c r="D58" s="91">
        <v>1</v>
      </c>
      <c r="E58" s="92"/>
      <c r="F58" s="90">
        <f t="shared" ref="F58" si="9">D58*E58</f>
        <v>0</v>
      </c>
    </row>
    <row r="59" spans="1:8" s="47" customFormat="1" ht="18" hidden="1" x14ac:dyDescent="0.25">
      <c r="A59" s="85">
        <f t="shared" si="8"/>
        <v>8</v>
      </c>
      <c r="B59" s="96" t="s">
        <v>107</v>
      </c>
      <c r="C59" s="95" t="s">
        <v>70</v>
      </c>
      <c r="D59" s="91">
        <v>1</v>
      </c>
      <c r="E59" s="92"/>
      <c r="F59" s="53">
        <f t="shared" si="6"/>
        <v>0</v>
      </c>
    </row>
    <row r="60" spans="1:8" s="47" customFormat="1" ht="18" hidden="1" x14ac:dyDescent="0.25">
      <c r="A60" s="85">
        <f t="shared" si="8"/>
        <v>9</v>
      </c>
      <c r="B60" s="96" t="s">
        <v>103</v>
      </c>
      <c r="C60" s="57" t="s">
        <v>66</v>
      </c>
      <c r="D60" s="91">
        <v>4</v>
      </c>
      <c r="E60" s="92"/>
      <c r="F60" s="53">
        <f t="shared" si="6"/>
        <v>0</v>
      </c>
    </row>
    <row r="61" spans="1:8" s="47" customFormat="1" ht="18" hidden="1" x14ac:dyDescent="0.25">
      <c r="A61" s="85">
        <f t="shared" si="8"/>
        <v>10</v>
      </c>
      <c r="B61" s="96" t="s">
        <v>104</v>
      </c>
      <c r="C61" s="57" t="s">
        <v>66</v>
      </c>
      <c r="D61" s="88">
        <v>3</v>
      </c>
      <c r="E61" s="52"/>
      <c r="F61" s="90">
        <f t="shared" si="6"/>
        <v>0</v>
      </c>
    </row>
    <row r="62" spans="1:8" s="47" customFormat="1" ht="20.25" hidden="1" customHeight="1" x14ac:dyDescent="0.25">
      <c r="A62" s="85">
        <f t="shared" si="8"/>
        <v>11</v>
      </c>
      <c r="B62" s="96" t="s">
        <v>101</v>
      </c>
      <c r="C62" s="95" t="s">
        <v>66</v>
      </c>
      <c r="D62" s="135">
        <v>3</v>
      </c>
      <c r="E62" s="97"/>
      <c r="F62" s="53">
        <f t="shared" si="6"/>
        <v>0</v>
      </c>
    </row>
    <row r="63" spans="1:8" s="47" customFormat="1" ht="18" hidden="1" x14ac:dyDescent="0.25">
      <c r="A63" s="85">
        <f t="shared" si="8"/>
        <v>12</v>
      </c>
      <c r="B63" s="56" t="s">
        <v>100</v>
      </c>
      <c r="C63" s="95" t="s">
        <v>66</v>
      </c>
      <c r="D63" s="135">
        <v>6</v>
      </c>
      <c r="E63" s="97"/>
      <c r="F63" s="53">
        <f t="shared" si="6"/>
        <v>0</v>
      </c>
    </row>
    <row r="64" spans="1:8" s="47" customFormat="1" ht="18" hidden="1" x14ac:dyDescent="0.25">
      <c r="A64" s="85">
        <f t="shared" si="8"/>
        <v>13</v>
      </c>
      <c r="B64" s="99" t="s">
        <v>102</v>
      </c>
      <c r="C64" s="98" t="s">
        <v>70</v>
      </c>
      <c r="D64" s="136">
        <v>1</v>
      </c>
      <c r="E64" s="52"/>
      <c r="F64" s="53">
        <f t="shared" si="6"/>
        <v>0</v>
      </c>
    </row>
    <row r="65" spans="1:6" s="47" customFormat="1" ht="18" hidden="1" x14ac:dyDescent="0.25">
      <c r="A65" s="85">
        <f t="shared" si="8"/>
        <v>14</v>
      </c>
      <c r="B65" s="99" t="s">
        <v>98</v>
      </c>
      <c r="C65" s="98" t="s">
        <v>70</v>
      </c>
      <c r="D65" s="136">
        <v>2</v>
      </c>
      <c r="E65" s="52"/>
      <c r="F65" s="53">
        <f t="shared" si="6"/>
        <v>0</v>
      </c>
    </row>
    <row r="66" spans="1:6" s="47" customFormat="1" ht="18" hidden="1" x14ac:dyDescent="0.25">
      <c r="A66" s="85">
        <f t="shared" si="8"/>
        <v>15</v>
      </c>
      <c r="B66" s="93" t="s">
        <v>76</v>
      </c>
      <c r="C66" s="98" t="s">
        <v>66</v>
      </c>
      <c r="D66" s="136">
        <v>7</v>
      </c>
      <c r="E66" s="89"/>
      <c r="F66" s="90">
        <f t="shared" ref="F66:F68" si="10">D66*E66</f>
        <v>0</v>
      </c>
    </row>
    <row r="67" spans="1:6" s="47" customFormat="1" ht="18" hidden="1" x14ac:dyDescent="0.25">
      <c r="A67" s="85">
        <f t="shared" si="8"/>
        <v>16</v>
      </c>
      <c r="B67" s="100" t="s">
        <v>77</v>
      </c>
      <c r="C67" s="98" t="s">
        <v>66</v>
      </c>
      <c r="D67" s="136">
        <v>6</v>
      </c>
      <c r="E67" s="89"/>
      <c r="F67" s="90">
        <f t="shared" si="10"/>
        <v>0</v>
      </c>
    </row>
    <row r="68" spans="1:6" s="47" customFormat="1" ht="18" hidden="1" x14ac:dyDescent="0.25">
      <c r="A68" s="85">
        <f t="shared" si="8"/>
        <v>17</v>
      </c>
      <c r="B68" s="100" t="s">
        <v>99</v>
      </c>
      <c r="C68" s="98" t="s">
        <v>70</v>
      </c>
      <c r="D68" s="136">
        <v>1</v>
      </c>
      <c r="E68" s="89"/>
      <c r="F68" s="90">
        <f t="shared" si="10"/>
        <v>0</v>
      </c>
    </row>
    <row r="69" spans="1:6" s="47" customFormat="1" ht="18" hidden="1" x14ac:dyDescent="0.25">
      <c r="A69" s="85">
        <f t="shared" si="8"/>
        <v>18</v>
      </c>
      <c r="B69" s="100" t="s">
        <v>109</v>
      </c>
      <c r="C69" s="98" t="s">
        <v>70</v>
      </c>
      <c r="D69" s="136">
        <v>1</v>
      </c>
      <c r="E69" s="89"/>
      <c r="F69" s="90">
        <f t="shared" ref="F69" si="11">D69*E69</f>
        <v>0</v>
      </c>
    </row>
    <row r="70" spans="1:6" s="47" customFormat="1" ht="18" hidden="1" x14ac:dyDescent="0.25">
      <c r="A70" s="85">
        <f t="shared" si="8"/>
        <v>19</v>
      </c>
      <c r="B70" s="56" t="s">
        <v>73</v>
      </c>
      <c r="C70" s="57" t="s">
        <v>66</v>
      </c>
      <c r="D70" s="136">
        <v>10</v>
      </c>
      <c r="E70" s="89"/>
      <c r="F70" s="90">
        <f t="shared" si="6"/>
        <v>0</v>
      </c>
    </row>
    <row r="71" spans="1:6" s="47" customFormat="1" ht="18" hidden="1" x14ac:dyDescent="0.25">
      <c r="A71" s="85">
        <f t="shared" si="8"/>
        <v>20</v>
      </c>
      <c r="B71" s="100" t="s">
        <v>74</v>
      </c>
      <c r="C71" s="57" t="s">
        <v>66</v>
      </c>
      <c r="D71" s="136">
        <v>10</v>
      </c>
      <c r="E71" s="89"/>
      <c r="F71" s="90">
        <f t="shared" si="6"/>
        <v>0</v>
      </c>
    </row>
    <row r="72" spans="1:6" s="47" customFormat="1" ht="18" hidden="1" x14ac:dyDescent="0.25">
      <c r="A72" s="85">
        <f t="shared" si="8"/>
        <v>21</v>
      </c>
      <c r="B72" s="93" t="s">
        <v>108</v>
      </c>
      <c r="C72" s="57" t="s">
        <v>69</v>
      </c>
      <c r="D72" s="137">
        <v>5</v>
      </c>
      <c r="E72" s="92"/>
      <c r="F72" s="90">
        <f t="shared" si="6"/>
        <v>0</v>
      </c>
    </row>
    <row r="73" spans="1:6" s="47" customFormat="1" ht="18" hidden="1" x14ac:dyDescent="0.25">
      <c r="A73" s="85">
        <f t="shared" si="8"/>
        <v>22</v>
      </c>
      <c r="B73" s="100" t="s">
        <v>75</v>
      </c>
      <c r="C73" s="94" t="s">
        <v>66</v>
      </c>
      <c r="D73" s="136">
        <v>10</v>
      </c>
      <c r="E73" s="89"/>
      <c r="F73" s="90">
        <f t="shared" si="6"/>
        <v>0</v>
      </c>
    </row>
    <row r="74" spans="1:6" s="47" customFormat="1" ht="18" hidden="1" x14ac:dyDescent="0.25">
      <c r="A74" s="85">
        <f t="shared" si="8"/>
        <v>23</v>
      </c>
      <c r="B74" s="100" t="s">
        <v>96</v>
      </c>
      <c r="C74" s="98" t="s">
        <v>70</v>
      </c>
      <c r="D74" s="136">
        <v>1</v>
      </c>
      <c r="E74" s="89"/>
      <c r="F74" s="90">
        <f t="shared" si="6"/>
        <v>0</v>
      </c>
    </row>
    <row r="75" spans="1:6" s="47" customFormat="1" ht="18" hidden="1" x14ac:dyDescent="0.25">
      <c r="A75" s="85">
        <f t="shared" si="8"/>
        <v>24</v>
      </c>
      <c r="B75" s="100" t="s">
        <v>97</v>
      </c>
      <c r="C75" s="98" t="s">
        <v>70</v>
      </c>
      <c r="D75" s="136">
        <v>1</v>
      </c>
      <c r="E75" s="89"/>
      <c r="F75" s="90">
        <f t="shared" ref="F75" si="12">D75*E75</f>
        <v>0</v>
      </c>
    </row>
    <row r="76" spans="1:6" s="47" customFormat="1" ht="18" hidden="1" x14ac:dyDescent="0.25">
      <c r="A76" s="85">
        <f>1+A75</f>
        <v>25</v>
      </c>
      <c r="B76" s="100" t="s">
        <v>110</v>
      </c>
      <c r="C76" s="98" t="s">
        <v>48</v>
      </c>
      <c r="D76" s="101">
        <v>3.5</v>
      </c>
      <c r="E76" s="89"/>
      <c r="F76" s="90">
        <f t="shared" si="6"/>
        <v>0</v>
      </c>
    </row>
    <row r="77" spans="1:6" s="47" customFormat="1" ht="18" hidden="1" x14ac:dyDescent="0.25">
      <c r="A77" s="85">
        <f>1+A76</f>
        <v>26</v>
      </c>
      <c r="B77" s="100" t="s">
        <v>111</v>
      </c>
      <c r="C77" s="98" t="s">
        <v>26</v>
      </c>
      <c r="D77" s="101">
        <v>6</v>
      </c>
      <c r="E77" s="89"/>
      <c r="F77" s="90">
        <f t="shared" ref="F77" si="13">D77*E77</f>
        <v>0</v>
      </c>
    </row>
    <row r="78" spans="1:6" s="47" customFormat="1" ht="18" hidden="1" x14ac:dyDescent="0.25">
      <c r="A78" s="85">
        <f t="shared" si="8"/>
        <v>27</v>
      </c>
      <c r="B78" s="100" t="s">
        <v>112</v>
      </c>
      <c r="C78" s="98" t="s">
        <v>26</v>
      </c>
      <c r="D78" s="101">
        <v>6</v>
      </c>
      <c r="E78" s="89"/>
      <c r="F78" s="90">
        <f t="shared" si="6"/>
        <v>0</v>
      </c>
    </row>
    <row r="79" spans="1:6" s="47" customFormat="1" ht="18" hidden="1" x14ac:dyDescent="0.25">
      <c r="A79" s="85">
        <f t="shared" si="8"/>
        <v>28</v>
      </c>
      <c r="B79" s="100" t="s">
        <v>113</v>
      </c>
      <c r="C79" s="95" t="s">
        <v>66</v>
      </c>
      <c r="D79" s="101">
        <v>4</v>
      </c>
      <c r="E79" s="89"/>
      <c r="F79" s="90">
        <f t="shared" si="6"/>
        <v>0</v>
      </c>
    </row>
    <row r="80" spans="1:6" s="47" customFormat="1" ht="18" hidden="1" x14ac:dyDescent="0.25">
      <c r="A80" s="85">
        <f t="shared" si="8"/>
        <v>29</v>
      </c>
      <c r="B80" s="100" t="s">
        <v>114</v>
      </c>
      <c r="C80" s="98" t="s">
        <v>66</v>
      </c>
      <c r="D80" s="101">
        <f>6+2</f>
        <v>8</v>
      </c>
      <c r="E80" s="89"/>
      <c r="F80" s="90">
        <f t="shared" si="6"/>
        <v>0</v>
      </c>
    </row>
    <row r="81" spans="1:9" s="47" customFormat="1" ht="36" hidden="1" x14ac:dyDescent="0.25">
      <c r="A81" s="48">
        <f t="shared" si="8"/>
        <v>30</v>
      </c>
      <c r="B81" s="138" t="s">
        <v>118</v>
      </c>
      <c r="C81" s="102" t="s">
        <v>66</v>
      </c>
      <c r="D81" s="91">
        <v>2</v>
      </c>
      <c r="E81" s="92"/>
      <c r="F81" s="90">
        <f t="shared" si="6"/>
        <v>0</v>
      </c>
    </row>
    <row r="82" spans="1:9" s="47" customFormat="1" ht="18" hidden="1" x14ac:dyDescent="0.25">
      <c r="A82" s="85">
        <f t="shared" si="8"/>
        <v>31</v>
      </c>
      <c r="B82" s="93" t="s">
        <v>120</v>
      </c>
      <c r="C82" s="57" t="s">
        <v>48</v>
      </c>
      <c r="D82" s="91">
        <v>20</v>
      </c>
      <c r="E82" s="92"/>
      <c r="F82" s="90">
        <f t="shared" si="6"/>
        <v>0</v>
      </c>
    </row>
    <row r="83" spans="1:9" s="47" customFormat="1" ht="18.75" hidden="1" thickBot="1" x14ac:dyDescent="0.3">
      <c r="A83" s="85">
        <f t="shared" si="8"/>
        <v>32</v>
      </c>
      <c r="B83" s="93" t="s">
        <v>121</v>
      </c>
      <c r="C83" s="95" t="s">
        <v>66</v>
      </c>
      <c r="D83" s="101">
        <v>10</v>
      </c>
      <c r="E83" s="89"/>
      <c r="F83" s="90">
        <f t="shared" si="6"/>
        <v>0</v>
      </c>
    </row>
    <row r="84" spans="1:9" s="47" customFormat="1" ht="18" hidden="1" customHeight="1" thickBot="1" x14ac:dyDescent="0.3">
      <c r="A84" s="79"/>
      <c r="B84" s="103" t="s">
        <v>80</v>
      </c>
      <c r="C84" s="104" t="s">
        <v>65</v>
      </c>
      <c r="D84" s="158"/>
      <c r="E84" s="159"/>
      <c r="F84" s="105">
        <f>SUM(F52:F83)</f>
        <v>0</v>
      </c>
      <c r="G84" s="60"/>
      <c r="H84" s="60"/>
      <c r="I84" s="60"/>
    </row>
    <row r="85" spans="1:9" s="47" customFormat="1" ht="18.75" thickBot="1" x14ac:dyDescent="0.3">
      <c r="A85" s="79"/>
      <c r="B85" s="106" t="s">
        <v>81</v>
      </c>
      <c r="C85" s="107"/>
      <c r="D85" s="108"/>
      <c r="E85" s="108"/>
      <c r="F85" s="109"/>
    </row>
    <row r="86" spans="1:9" s="47" customFormat="1" ht="18" x14ac:dyDescent="0.25">
      <c r="A86" s="110">
        <f t="shared" ref="A86:A87" si="14">1+A85</f>
        <v>1</v>
      </c>
      <c r="B86" s="111" t="s">
        <v>115</v>
      </c>
      <c r="C86" s="102" t="s">
        <v>82</v>
      </c>
      <c r="D86" s="112"/>
      <c r="E86" s="113"/>
      <c r="F86" s="114">
        <f>D86*E86</f>
        <v>0</v>
      </c>
    </row>
    <row r="87" spans="1:9" s="47" customFormat="1" ht="17.25" customHeight="1" thickBot="1" x14ac:dyDescent="0.3">
      <c r="A87" s="85">
        <f t="shared" si="14"/>
        <v>2</v>
      </c>
      <c r="B87" s="49" t="s">
        <v>116</v>
      </c>
      <c r="C87" s="50" t="s">
        <v>82</v>
      </c>
      <c r="D87" s="63"/>
      <c r="E87" s="113"/>
      <c r="F87" s="53">
        <f>D87*E87</f>
        <v>0</v>
      </c>
    </row>
    <row r="88" spans="1:9" s="47" customFormat="1" ht="18.75" hidden="1" thickBot="1" x14ac:dyDescent="0.3">
      <c r="A88" s="115"/>
      <c r="B88" s="116" t="s">
        <v>83</v>
      </c>
      <c r="C88" s="117" t="s">
        <v>65</v>
      </c>
      <c r="D88" s="160"/>
      <c r="E88" s="161"/>
      <c r="F88" s="118">
        <f>SUM(F86:F87)</f>
        <v>0</v>
      </c>
      <c r="G88" s="60"/>
      <c r="H88" s="60"/>
    </row>
    <row r="89" spans="1:9" s="123" customFormat="1" ht="18.75" thickBot="1" x14ac:dyDescent="0.3">
      <c r="A89" s="119"/>
      <c r="B89" s="120" t="s">
        <v>84</v>
      </c>
      <c r="C89" s="121" t="s">
        <v>65</v>
      </c>
      <c r="D89" s="156"/>
      <c r="E89" s="157"/>
      <c r="F89" s="122">
        <f>F90+F91+F92</f>
        <v>0</v>
      </c>
      <c r="H89" s="124"/>
    </row>
    <row r="90" spans="1:9" s="47" customFormat="1" ht="18.75" x14ac:dyDescent="0.3">
      <c r="A90" s="110"/>
      <c r="B90" s="125" t="s">
        <v>85</v>
      </c>
      <c r="C90" s="102" t="s">
        <v>65</v>
      </c>
      <c r="D90" s="154"/>
      <c r="E90" s="155"/>
      <c r="F90" s="114">
        <f>F50</f>
        <v>0</v>
      </c>
      <c r="G90" s="126">
        <f>F50</f>
        <v>0</v>
      </c>
    </row>
    <row r="91" spans="1:9" s="47" customFormat="1" ht="18.75" x14ac:dyDescent="0.3">
      <c r="A91" s="110"/>
      <c r="B91" s="125" t="s">
        <v>86</v>
      </c>
      <c r="C91" s="102" t="s">
        <v>65</v>
      </c>
      <c r="D91" s="154"/>
      <c r="E91" s="155"/>
      <c r="F91" s="114">
        <f>F84</f>
        <v>0</v>
      </c>
      <c r="G91" s="127">
        <f>F84</f>
        <v>0</v>
      </c>
    </row>
    <row r="92" spans="1:9" s="47" customFormat="1" ht="19.5" thickBot="1" x14ac:dyDescent="0.35">
      <c r="A92" s="85"/>
      <c r="B92" s="128" t="s">
        <v>87</v>
      </c>
      <c r="C92" s="50" t="s">
        <v>65</v>
      </c>
      <c r="D92" s="162"/>
      <c r="E92" s="163"/>
      <c r="F92" s="53">
        <f>F88</f>
        <v>0</v>
      </c>
      <c r="G92" s="126">
        <f>F88</f>
        <v>0</v>
      </c>
    </row>
    <row r="93" spans="1:9" s="123" customFormat="1" ht="18.75" hidden="1" thickBot="1" x14ac:dyDescent="0.3">
      <c r="A93" s="129"/>
      <c r="B93" s="130" t="s">
        <v>117</v>
      </c>
      <c r="C93" s="72" t="s">
        <v>65</v>
      </c>
      <c r="D93" s="154"/>
      <c r="E93" s="155"/>
      <c r="F93" s="131">
        <f>F89*7%</f>
        <v>0</v>
      </c>
      <c r="G93" s="132"/>
    </row>
    <row r="94" spans="1:9" s="123" customFormat="1" ht="25.5" customHeight="1" thickBot="1" x14ac:dyDescent="0.3">
      <c r="A94" s="119"/>
      <c r="B94" s="120" t="s">
        <v>88</v>
      </c>
      <c r="C94" s="121" t="s">
        <v>65</v>
      </c>
      <c r="D94" s="156"/>
      <c r="E94" s="157"/>
      <c r="F94" s="122">
        <f>F89+F93</f>
        <v>0</v>
      </c>
    </row>
    <row r="95" spans="1:9" ht="29.25" customHeight="1" x14ac:dyDescent="0.3">
      <c r="A95" s="5"/>
      <c r="B95" s="139" t="s">
        <v>119</v>
      </c>
      <c r="C95" s="133"/>
      <c r="D95" s="134"/>
      <c r="E95" s="134"/>
      <c r="F95" s="134"/>
    </row>
    <row r="96" spans="1:9" ht="17.25" x14ac:dyDescent="0.3">
      <c r="A96" s="4"/>
      <c r="B96" s="5"/>
      <c r="C96" s="133"/>
      <c r="D96" s="5"/>
      <c r="E96" s="5"/>
      <c r="F96" s="6"/>
    </row>
    <row r="97" spans="1:6" x14ac:dyDescent="0.25">
      <c r="A97" s="4"/>
      <c r="B97" s="5" t="s">
        <v>89</v>
      </c>
      <c r="C97" s="5"/>
      <c r="D97" s="5" t="s">
        <v>90</v>
      </c>
      <c r="E97" s="5"/>
      <c r="F97" s="6"/>
    </row>
    <row r="98" spans="1:6" ht="15.75" thickBot="1" x14ac:dyDescent="0.3">
      <c r="A98" s="7"/>
      <c r="B98" s="8" t="s">
        <v>91</v>
      </c>
      <c r="C98" s="8"/>
      <c r="D98" s="8"/>
      <c r="E98" s="8"/>
      <c r="F98" s="9"/>
    </row>
  </sheetData>
  <mergeCells count="20">
    <mergeCell ref="D93:E93"/>
    <mergeCell ref="D94:E94"/>
    <mergeCell ref="D84:E84"/>
    <mergeCell ref="D88:E88"/>
    <mergeCell ref="D89:E89"/>
    <mergeCell ref="D90:E90"/>
    <mergeCell ref="D91:E91"/>
    <mergeCell ref="D92:E92"/>
    <mergeCell ref="D33:E33"/>
    <mergeCell ref="D49:E49"/>
    <mergeCell ref="D50:E50"/>
    <mergeCell ref="B1:F1"/>
    <mergeCell ref="B2:F2"/>
    <mergeCell ref="B3:F3"/>
    <mergeCell ref="F5:F7"/>
    <mergeCell ref="A5:A7"/>
    <mergeCell ref="B5:B7"/>
    <mergeCell ref="C5:C7"/>
    <mergeCell ref="D5:D7"/>
    <mergeCell ref="E5:E7"/>
  </mergeCells>
  <pageMargins left="0.70866141732283472" right="0.31496062992125984" top="0.35433070866141736" bottom="0.35433070866141736" header="0.31496062992125984" footer="0.31496062992125984"/>
  <pageSetup paperSize="9" scale="5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схема</vt:lpstr>
      <vt:lpstr>ДЦ</vt:lpstr>
      <vt:lpstr>ДЦ!Область_печати</vt:lpstr>
      <vt:lpstr>Лист2!Область_печати</vt:lpstr>
      <vt:lpstr>схема!Область_печати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2021-11-03T10:28:18Z</dcterms:modified>
</cp:coreProperties>
</file>