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ЧАЯ ПАПКА\РАБОТА\МАСТЕРС-БУД\Бандеры 30-31\Реализация Бандеры\Подписаные ДЦ и Акты\Благоустройство\"/>
    </mc:Choice>
  </mc:AlternateContent>
  <bookViews>
    <workbookView xWindow="0" yWindow="0" windowWidth="20490" windowHeight="7650"/>
  </bookViews>
  <sheets>
    <sheet name="ДЦ благоустрій" sheetId="1" r:id="rId1"/>
  </sheets>
  <definedNames>
    <definedName name="_xlnm.Print_Area" localSheetId="0">'ДЦ благоустрій'!$A$1:$L$46</definedName>
  </definedNames>
  <calcPr calcId="162913" refMode="R1C1"/>
</workbook>
</file>

<file path=xl/calcChain.xml><?xml version="1.0" encoding="utf-8"?>
<calcChain xmlns="http://schemas.openxmlformats.org/spreadsheetml/2006/main">
  <c r="H38" i="1" l="1"/>
  <c r="I38" i="1" s="1"/>
  <c r="F37" i="1"/>
  <c r="I37" i="1" s="1"/>
  <c r="F36" i="1"/>
  <c r="I36" i="1" s="1"/>
  <c r="F35" i="1"/>
  <c r="I35" i="1" s="1"/>
  <c r="F33" i="1"/>
  <c r="I33" i="1" s="1"/>
  <c r="D30" i="1"/>
  <c r="H30" i="1" s="1"/>
  <c r="I30" i="1" s="1"/>
  <c r="H29" i="1"/>
  <c r="I29" i="1" s="1"/>
  <c r="H28" i="1"/>
  <c r="I28" i="1" s="1"/>
  <c r="F26" i="1"/>
  <c r="I26" i="1" s="1"/>
  <c r="F25" i="1"/>
  <c r="H24" i="1"/>
  <c r="I24" i="1" s="1"/>
  <c r="H22" i="1"/>
  <c r="I22" i="1" s="1"/>
  <c r="I21" i="1"/>
  <c r="H20" i="1"/>
  <c r="I20" i="1" s="1"/>
  <c r="H19" i="1"/>
  <c r="I19" i="1" s="1"/>
  <c r="D18" i="1"/>
  <c r="H18" i="1" s="1"/>
  <c r="I18" i="1" s="1"/>
  <c r="D17" i="1"/>
  <c r="H17" i="1" s="1"/>
  <c r="I17" i="1" s="1"/>
  <c r="H16" i="1"/>
  <c r="I16" i="1" s="1"/>
  <c r="H15" i="1"/>
  <c r="I15" i="1" s="1"/>
  <c r="H14" i="1"/>
  <c r="I14" i="1" s="1"/>
  <c r="D21" i="1" l="1"/>
  <c r="D34" i="1"/>
  <c r="H34" i="1" s="1"/>
  <c r="I34" i="1" s="1"/>
  <c r="D31" i="1"/>
  <c r="F31" i="1" s="1"/>
  <c r="I31" i="1" s="1"/>
  <c r="I25" i="1"/>
  <c r="D32" i="1"/>
  <c r="H32" i="1" s="1"/>
  <c r="I32" i="1" s="1"/>
  <c r="I40" i="1" l="1"/>
  <c r="I39" i="1"/>
  <c r="I41" i="1" l="1"/>
  <c r="I42" i="1" s="1"/>
  <c r="I43" i="1" l="1"/>
  <c r="I44" i="1" s="1"/>
</calcChain>
</file>

<file path=xl/sharedStrings.xml><?xml version="1.0" encoding="utf-8"?>
<sst xmlns="http://schemas.openxmlformats.org/spreadsheetml/2006/main" count="72" uniqueCount="57">
  <si>
    <t xml:space="preserve"> </t>
  </si>
  <si>
    <t>Замовник: ТОВ «ВАЛДІС ПЛЮС»</t>
  </si>
  <si>
    <r>
      <t>Найменування будівництва та його адреса - "</t>
    </r>
    <r>
      <rPr>
        <sz val="13"/>
        <color theme="1"/>
        <rFont val="Times New Roman"/>
        <family val="1"/>
        <charset val="204"/>
      </rPr>
      <t>Будівництво Відділу продажів та прибудови житлового комплексу з вбудованими групами тимчасового перебування дітей дошкільного віку та паркінгом по просп. Степана Бандери, 30, 30-А в Оболонському районі м. Києва"</t>
    </r>
  </si>
  <si>
    <t>№</t>
  </si>
  <si>
    <t>Найменування Послуг/Робіт</t>
  </si>
  <si>
    <t>Од. вим.</t>
  </si>
  <si>
    <t>К-ть</t>
  </si>
  <si>
    <t>Матеріали</t>
  </si>
  <si>
    <t>Роботи</t>
  </si>
  <si>
    <t xml:space="preserve">Всього, грн без ПДВ </t>
  </si>
  <si>
    <t>Ціна матеріалів, грн без ПДВ</t>
  </si>
  <si>
    <t>Вартість матеріалів, грн без ПДВ</t>
  </si>
  <si>
    <t>Ціна робіт, грн без ПДВ</t>
  </si>
  <si>
    <t>Вартість робіт, грн без ПДВ</t>
  </si>
  <si>
    <t>Підготовчі роботи</t>
  </si>
  <si>
    <t>Демонтаж існуючих бортів</t>
  </si>
  <si>
    <t>м.п.</t>
  </si>
  <si>
    <t>Демонтаж шару з асфальтобетону сер. товщ. 100 мм</t>
  </si>
  <si>
    <t>м2</t>
  </si>
  <si>
    <t xml:space="preserve">Демонтаж шару з щебню та сміття сер. товщ.  260 мм </t>
  </si>
  <si>
    <t>Ручна доробка грунту</t>
  </si>
  <si>
    <t xml:space="preserve">Навантаження сміття в автосамоскиди вручну та механізованим способом </t>
  </si>
  <si>
    <t>т</t>
  </si>
  <si>
    <t>Послуги екскаватора</t>
  </si>
  <si>
    <t>годин</t>
  </si>
  <si>
    <t xml:space="preserve">Послуги мінінавантажувача bob cat </t>
  </si>
  <si>
    <t>Перевезення сміття автосамоскидами</t>
  </si>
  <si>
    <t>Послуги автосамоскиду 30 т</t>
  </si>
  <si>
    <t>рейс</t>
  </si>
  <si>
    <t>Влаштування бортових каменів</t>
  </si>
  <si>
    <t>Влаштування борта паркового</t>
  </si>
  <si>
    <t>Парковий камінь БР 100.20.8</t>
  </si>
  <si>
    <t>шт</t>
  </si>
  <si>
    <t>Бетон В 7,5 П1 (доставка по 1 м3)</t>
  </si>
  <si>
    <t>м3</t>
  </si>
  <si>
    <t xml:space="preserve">Влаштування покриття </t>
  </si>
  <si>
    <t>Планування  основи з ущільненням</t>
  </si>
  <si>
    <t>Ущільнення основи</t>
  </si>
  <si>
    <t>Влаштування нижнього шару щебеневої основи, h=0,25м</t>
  </si>
  <si>
    <t>ЩПС 0-40</t>
  </si>
  <si>
    <t>Влаштування піщано-цементної основи, h=0,05м</t>
  </si>
  <si>
    <t>РЦГ М150 Ж1 (доставка по 2 м3)</t>
  </si>
  <si>
    <t xml:space="preserve">Укладання покриття з ФЕМ </t>
  </si>
  <si>
    <t>Плитка тротуарна 900х450х60 "Золотий Мандарин" з доставкою</t>
  </si>
  <si>
    <t>Пісок фасований в мішки</t>
  </si>
  <si>
    <t>т.</t>
  </si>
  <si>
    <t>Круг відрізний</t>
  </si>
  <si>
    <t>Прирізка ФЕМ</t>
  </si>
  <si>
    <t>Загалом вартість робіт по ДЦ, грн без ПДВ</t>
  </si>
  <si>
    <t>Загалом вартість матеріалів поДЦ, грн без ПДВ</t>
  </si>
  <si>
    <t>Адміністративні витрати та заготівельно-складські</t>
  </si>
  <si>
    <t>Всього по ДЦ, грн без ПДВ</t>
  </si>
  <si>
    <t>ПДВ 20%:</t>
  </si>
  <si>
    <t>Всього по ДЦ , грн з ПДВ:</t>
  </si>
  <si>
    <t>на благоустрій території біля відділу продажів</t>
  </si>
  <si>
    <t>Підрядник: ТОВ "__________________"</t>
  </si>
  <si>
    <t>Договірна ціна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</si>
</sst>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[$-419]General"/>
    <numFmt numFmtId="165" formatCode="[$-422]General"/>
    <numFmt numFmtId="166" formatCode="_-* #,##0.00_-;\-* #,##0.00_-;_-* &quot;-&quot;??_-;_-@"/>
    <numFmt numFmtId="167" formatCode="#,##0.00\ _₽"/>
    <numFmt numFmtId="168" formatCode="#,##0.00_ ;[Red]\-#,##0.00\ 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0" fontId="15" fillId="0" borderId="0"/>
    <xf numFmtId="0" fontId="23" fillId="0" borderId="0"/>
    <xf numFmtId="0" fontId="22" fillId="0" borderId="0"/>
    <xf numFmtId="0" fontId="1" fillId="0" borderId="0"/>
  </cellStyleXfs>
  <cellXfs count="145">
    <xf numFmtId="0" fontId="0" fillId="0" borderId="0" xfId="0"/>
    <xf numFmtId="0" fontId="3" fillId="0" borderId="0" xfId="2" applyFont="1" applyAlignment="1"/>
    <xf numFmtId="164" fontId="4" fillId="0" borderId="0" xfId="2" applyNumberFormat="1" applyFont="1" applyAlignment="1">
      <alignment vertical="top" wrapText="1"/>
    </xf>
    <xf numFmtId="0" fontId="3" fillId="0" borderId="0" xfId="2" applyFont="1" applyAlignment="1">
      <alignment horizontal="center" vertical="center"/>
    </xf>
    <xf numFmtId="4" fontId="3" fillId="0" borderId="0" xfId="2" applyNumberFormat="1" applyFont="1" applyAlignment="1"/>
    <xf numFmtId="4" fontId="3" fillId="0" borderId="0" xfId="2" applyNumberFormat="1" applyFont="1" applyAlignment="1">
      <alignment horizontal="right"/>
    </xf>
    <xf numFmtId="4" fontId="5" fillId="0" borderId="0" xfId="2" applyNumberFormat="1" applyFont="1" applyAlignment="1"/>
    <xf numFmtId="4" fontId="5" fillId="0" borderId="0" xfId="2" applyNumberFormat="1" applyFont="1" applyAlignment="1">
      <alignment horizontal="right"/>
    </xf>
    <xf numFmtId="4" fontId="10" fillId="0" borderId="0" xfId="2" applyNumberFormat="1" applyFont="1" applyBorder="1" applyAlignment="1">
      <alignment horizontal="left" vertical="top" wrapText="1"/>
    </xf>
    <xf numFmtId="4" fontId="11" fillId="0" borderId="0" xfId="2" applyNumberFormat="1" applyFont="1" applyBorder="1" applyAlignment="1">
      <alignment horizontal="left" vertical="top" wrapText="1"/>
    </xf>
    <xf numFmtId="0" fontId="3" fillId="0" borderId="0" xfId="2" applyFont="1"/>
    <xf numFmtId="0" fontId="5" fillId="3" borderId="5" xfId="2" applyFont="1" applyFill="1" applyBorder="1"/>
    <xf numFmtId="0" fontId="5" fillId="3" borderId="5" xfId="2" applyFont="1" applyFill="1" applyBorder="1" applyAlignment="1">
      <alignment horizontal="center" vertical="center"/>
    </xf>
    <xf numFmtId="166" fontId="12" fillId="3" borderId="5" xfId="2" applyNumberFormat="1" applyFont="1" applyFill="1" applyBorder="1" applyAlignment="1">
      <alignment horizontal="center" vertical="center" wrapText="1"/>
    </xf>
    <xf numFmtId="166" fontId="10" fillId="3" borderId="5" xfId="2" applyNumberFormat="1" applyFont="1" applyFill="1" applyBorder="1" applyAlignment="1">
      <alignment horizontal="center" vertical="center" wrapText="1"/>
    </xf>
    <xf numFmtId="4" fontId="11" fillId="3" borderId="5" xfId="2" applyNumberFormat="1" applyFont="1" applyFill="1" applyBorder="1" applyAlignment="1">
      <alignment horizontal="center" vertical="center" wrapText="1"/>
    </xf>
    <xf numFmtId="4" fontId="10" fillId="3" borderId="5" xfId="2" applyNumberFormat="1" applyFont="1" applyFill="1" applyBorder="1" applyAlignment="1">
      <alignment horizontal="center" vertical="center" wrapText="1"/>
    </xf>
    <xf numFmtId="0" fontId="5" fillId="3" borderId="6" xfId="2" applyFont="1" applyFill="1" applyBorder="1"/>
    <xf numFmtId="0" fontId="3" fillId="0" borderId="0" xfId="2" applyFont="1" applyFill="1"/>
    <xf numFmtId="0" fontId="3" fillId="0" borderId="5" xfId="2" applyFont="1" applyFill="1" applyBorder="1"/>
    <xf numFmtId="167" fontId="5" fillId="0" borderId="6" xfId="2" applyNumberFormat="1" applyFont="1" applyFill="1" applyBorder="1"/>
    <xf numFmtId="0" fontId="2" fillId="0" borderId="0" xfId="2"/>
    <xf numFmtId="167" fontId="5" fillId="3" borderId="6" xfId="2" applyNumberFormat="1" applyFont="1" applyFill="1" applyBorder="1"/>
    <xf numFmtId="167" fontId="2" fillId="0" borderId="0" xfId="2" applyNumberFormat="1" applyAlignment="1">
      <alignment horizontal="center" vertical="center"/>
    </xf>
    <xf numFmtId="167" fontId="2" fillId="0" borderId="0" xfId="2" applyNumberFormat="1" applyAlignment="1">
      <alignment horizontal="center"/>
    </xf>
    <xf numFmtId="4" fontId="3" fillId="0" borderId="0" xfId="2" applyNumberFormat="1" applyFont="1"/>
    <xf numFmtId="0" fontId="5" fillId="5" borderId="4" xfId="4" applyFont="1" applyFill="1" applyBorder="1" applyAlignment="1">
      <alignment horizontal="center" vertical="center" wrapText="1"/>
    </xf>
    <xf numFmtId="2" fontId="16" fillId="5" borderId="5" xfId="2" applyNumberFormat="1" applyFont="1" applyFill="1" applyBorder="1" applyAlignment="1">
      <alignment horizontal="right" vertical="center"/>
    </xf>
    <xf numFmtId="168" fontId="17" fillId="6" borderId="5" xfId="2" applyNumberFormat="1" applyFont="1" applyFill="1" applyBorder="1" applyAlignment="1">
      <alignment horizontal="right" vertical="center"/>
    </xf>
    <xf numFmtId="4" fontId="17" fillId="6" borderId="6" xfId="2" applyNumberFormat="1" applyFont="1" applyFill="1" applyBorder="1" applyAlignment="1">
      <alignment horizontal="right" vertical="center"/>
    </xf>
    <xf numFmtId="2" fontId="18" fillId="5" borderId="5" xfId="3" applyNumberFormat="1" applyFont="1" applyFill="1" applyBorder="1" applyAlignment="1">
      <alignment horizontal="right" vertical="center"/>
    </xf>
    <xf numFmtId="168" fontId="18" fillId="6" borderId="5" xfId="2" applyNumberFormat="1" applyFont="1" applyFill="1" applyBorder="1" applyAlignment="1">
      <alignment horizontal="right" vertical="center"/>
    </xf>
    <xf numFmtId="4" fontId="18" fillId="5" borderId="6" xfId="2" applyNumberFormat="1" applyFont="1" applyFill="1" applyBorder="1" applyAlignment="1">
      <alignment horizontal="right" vertical="center" indent="1"/>
    </xf>
    <xf numFmtId="0" fontId="10" fillId="5" borderId="4" xfId="4" applyFont="1" applyFill="1" applyBorder="1" applyAlignment="1">
      <alignment horizontal="center" vertical="center" wrapText="1"/>
    </xf>
    <xf numFmtId="2" fontId="10" fillId="5" borderId="5" xfId="2" applyNumberFormat="1" applyFont="1" applyFill="1" applyBorder="1" applyAlignment="1">
      <alignment horizontal="right" vertical="center"/>
    </xf>
    <xf numFmtId="4" fontId="12" fillId="5" borderId="6" xfId="2" applyNumberFormat="1" applyFont="1" applyFill="1" applyBorder="1" applyAlignment="1">
      <alignment horizontal="right" vertical="center" indent="1"/>
    </xf>
    <xf numFmtId="4" fontId="5" fillId="5" borderId="5" xfId="2" applyNumberFormat="1" applyFont="1" applyFill="1" applyBorder="1" applyAlignment="1">
      <alignment horizontal="right" vertical="center" wrapText="1"/>
    </xf>
    <xf numFmtId="168" fontId="19" fillId="5" borderId="5" xfId="2" applyNumberFormat="1" applyFont="1" applyFill="1" applyBorder="1" applyAlignment="1">
      <alignment horizontal="right" vertical="center"/>
    </xf>
    <xf numFmtId="168" fontId="20" fillId="5" borderId="5" xfId="2" applyNumberFormat="1" applyFont="1" applyFill="1" applyBorder="1" applyAlignment="1">
      <alignment horizontal="right" vertical="center"/>
    </xf>
    <xf numFmtId="4" fontId="4" fillId="5" borderId="6" xfId="2" applyNumberFormat="1" applyFont="1" applyFill="1" applyBorder="1" applyAlignment="1">
      <alignment horizontal="right" vertical="center" indent="1"/>
    </xf>
    <xf numFmtId="0" fontId="10" fillId="5" borderId="7" xfId="4" applyFont="1" applyFill="1" applyBorder="1" applyAlignment="1">
      <alignment horizontal="center" vertical="center" wrapText="1"/>
    </xf>
    <xf numFmtId="4" fontId="10" fillId="5" borderId="8" xfId="2" applyNumberFormat="1" applyFont="1" applyFill="1" applyBorder="1" applyAlignment="1">
      <alignment horizontal="right" vertical="center" wrapText="1"/>
    </xf>
    <xf numFmtId="166" fontId="16" fillId="5" borderId="8" xfId="2" applyNumberFormat="1" applyFont="1" applyFill="1" applyBorder="1" applyAlignment="1">
      <alignment horizontal="right" vertical="center"/>
    </xf>
    <xf numFmtId="4" fontId="21" fillId="5" borderId="8" xfId="2" applyNumberFormat="1" applyFont="1" applyFill="1" applyBorder="1" applyAlignment="1">
      <alignment horizontal="right" vertical="center"/>
    </xf>
    <xf numFmtId="4" fontId="16" fillId="5" borderId="8" xfId="2" applyNumberFormat="1" applyFont="1" applyFill="1" applyBorder="1" applyAlignment="1">
      <alignment horizontal="right" vertical="center"/>
    </xf>
    <xf numFmtId="4" fontId="11" fillId="5" borderId="9" xfId="2" applyNumberFormat="1" applyFont="1" applyFill="1" applyBorder="1" applyAlignment="1">
      <alignment horizontal="right" vertical="center" indent="1"/>
    </xf>
    <xf numFmtId="0" fontId="13" fillId="4" borderId="0" xfId="2" applyFont="1" applyFill="1" applyBorder="1" applyAlignment="1">
      <alignment vertical="center" wrapText="1"/>
    </xf>
    <xf numFmtId="0" fontId="13" fillId="4" borderId="0" xfId="2" applyFont="1" applyFill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167" fontId="13" fillId="0" borderId="0" xfId="2" applyNumberFormat="1" applyFont="1" applyBorder="1" applyAlignment="1">
      <alignment horizontal="center" vertical="center"/>
    </xf>
    <xf numFmtId="167" fontId="14" fillId="0" borderId="0" xfId="2" applyNumberFormat="1" applyFont="1" applyBorder="1" applyAlignment="1">
      <alignment horizontal="center" vertical="center"/>
    </xf>
    <xf numFmtId="0" fontId="2" fillId="0" borderId="0" xfId="2" applyAlignment="1">
      <alignment horizontal="center"/>
    </xf>
    <xf numFmtId="0" fontId="2" fillId="0" borderId="0" xfId="2" applyAlignment="1">
      <alignment horizontal="center" vertical="center"/>
    </xf>
    <xf numFmtId="0" fontId="24" fillId="0" borderId="0" xfId="2" applyFont="1"/>
    <xf numFmtId="166" fontId="12" fillId="2" borderId="5" xfId="2" applyNumberFormat="1" applyFont="1" applyFill="1" applyBorder="1" applyAlignment="1">
      <alignment horizontal="center" vertical="center" wrapText="1"/>
    </xf>
    <xf numFmtId="166" fontId="10" fillId="2" borderId="5" xfId="2" applyNumberFormat="1" applyFont="1" applyFill="1" applyBorder="1" applyAlignment="1">
      <alignment horizontal="center" vertical="center" wrapText="1"/>
    </xf>
    <xf numFmtId="4" fontId="11" fillId="2" borderId="5" xfId="2" applyNumberFormat="1" applyFont="1" applyFill="1" applyBorder="1" applyAlignment="1">
      <alignment horizontal="center" vertical="center" wrapText="1"/>
    </xf>
    <xf numFmtId="4" fontId="10" fillId="2" borderId="5" xfId="2" applyNumberFormat="1" applyFont="1" applyFill="1" applyBorder="1" applyAlignment="1">
      <alignment horizontal="center" vertical="center" wrapText="1"/>
    </xf>
    <xf numFmtId="0" fontId="17" fillId="6" borderId="5" xfId="2" applyFont="1" applyFill="1" applyBorder="1" applyAlignment="1">
      <alignment horizontal="right" vertical="center"/>
    </xf>
    <xf numFmtId="0" fontId="17" fillId="6" borderId="5" xfId="2" applyFont="1" applyFill="1" applyBorder="1" applyAlignment="1">
      <alignment horizontal="center" vertical="center"/>
    </xf>
    <xf numFmtId="4" fontId="17" fillId="6" borderId="5" xfId="2" applyNumberFormat="1" applyFont="1" applyFill="1" applyBorder="1" applyAlignment="1">
      <alignment horizontal="right" vertical="center"/>
    </xf>
    <xf numFmtId="9" fontId="18" fillId="5" borderId="5" xfId="3" applyNumberFormat="1" applyFont="1" applyFill="1" applyBorder="1" applyAlignment="1">
      <alignment horizontal="center" vertical="center"/>
    </xf>
    <xf numFmtId="9" fontId="18" fillId="6" borderId="5" xfId="2" applyNumberFormat="1" applyFont="1" applyFill="1" applyBorder="1" applyAlignment="1">
      <alignment horizontal="center" vertical="center"/>
    </xf>
    <xf numFmtId="168" fontId="18" fillId="6" borderId="5" xfId="2" applyNumberFormat="1" applyFont="1" applyFill="1" applyBorder="1" applyAlignment="1">
      <alignment horizontal="center" vertical="center"/>
    </xf>
    <xf numFmtId="0" fontId="18" fillId="6" borderId="5" xfId="2" applyFont="1" applyFill="1" applyBorder="1" applyAlignment="1">
      <alignment horizontal="right" vertical="center"/>
    </xf>
    <xf numFmtId="0" fontId="18" fillId="6" borderId="5" xfId="2" applyFont="1" applyFill="1" applyBorder="1" applyAlignment="1">
      <alignment horizontal="center" vertical="center"/>
    </xf>
    <xf numFmtId="4" fontId="18" fillId="5" borderId="5" xfId="2" applyNumberFormat="1" applyFont="1" applyFill="1" applyBorder="1" applyAlignment="1">
      <alignment horizontal="right" vertical="center" wrapText="1"/>
    </xf>
    <xf numFmtId="2" fontId="18" fillId="5" borderId="5" xfId="2" applyNumberFormat="1" applyFont="1" applyFill="1" applyBorder="1" applyAlignment="1">
      <alignment horizontal="center" vertical="center"/>
    </xf>
    <xf numFmtId="166" fontId="18" fillId="5" borderId="5" xfId="2" applyNumberFormat="1" applyFont="1" applyFill="1" applyBorder="1" applyAlignment="1">
      <alignment horizontal="center" vertical="center"/>
    </xf>
    <xf numFmtId="0" fontId="16" fillId="3" borderId="5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vertical="center" wrapText="1"/>
    </xf>
    <xf numFmtId="0" fontId="11" fillId="4" borderId="5" xfId="2" applyFont="1" applyFill="1" applyBorder="1" applyAlignment="1">
      <alignment horizontal="center" vertical="center"/>
    </xf>
    <xf numFmtId="4" fontId="10" fillId="0" borderId="5" xfId="2" applyNumberFormat="1" applyFont="1" applyBorder="1" applyAlignment="1">
      <alignment horizontal="center" vertical="center"/>
    </xf>
    <xf numFmtId="167" fontId="5" fillId="0" borderId="5" xfId="2" applyNumberFormat="1" applyFont="1" applyBorder="1" applyAlignment="1">
      <alignment horizontal="center" vertical="center"/>
    </xf>
    <xf numFmtId="0" fontId="11" fillId="0" borderId="5" xfId="2" applyFont="1" applyFill="1" applyBorder="1" applyAlignment="1">
      <alignment vertical="center" wrapText="1"/>
    </xf>
    <xf numFmtId="0" fontId="12" fillId="0" borderId="5" xfId="2" applyFont="1" applyBorder="1" applyAlignment="1">
      <alignment horizontal="center" vertical="center"/>
    </xf>
    <xf numFmtId="4" fontId="12" fillId="0" borderId="5" xfId="2" applyNumberFormat="1" applyFont="1" applyBorder="1" applyAlignment="1">
      <alignment horizontal="center" vertical="center"/>
    </xf>
    <xf numFmtId="0" fontId="10" fillId="0" borderId="5" xfId="2" applyFont="1" applyFill="1" applyBorder="1" applyAlignment="1">
      <alignment vertical="center" wrapText="1"/>
    </xf>
    <xf numFmtId="0" fontId="10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center" vertical="center"/>
    </xf>
    <xf numFmtId="4" fontId="5" fillId="0" borderId="5" xfId="2" applyNumberFormat="1" applyFont="1" applyBorder="1" applyAlignment="1">
      <alignment horizontal="center" vertical="center"/>
    </xf>
    <xf numFmtId="167" fontId="10" fillId="0" borderId="5" xfId="2" applyNumberFormat="1" applyFont="1" applyBorder="1"/>
    <xf numFmtId="167" fontId="3" fillId="0" borderId="5" xfId="2" applyNumberFormat="1" applyFont="1" applyBorder="1" applyAlignment="1">
      <alignment horizontal="center" vertical="center"/>
    </xf>
    <xf numFmtId="167" fontId="10" fillId="0" borderId="5" xfId="2" applyNumberFormat="1" applyFont="1" applyBorder="1" applyAlignment="1">
      <alignment horizontal="center" vertical="center"/>
    </xf>
    <xf numFmtId="0" fontId="3" fillId="0" borderId="5" xfId="2" applyFont="1" applyBorder="1"/>
    <xf numFmtId="0" fontId="3" fillId="3" borderId="5" xfId="2" applyFont="1" applyFill="1" applyBorder="1" applyAlignment="1">
      <alignment horizontal="center"/>
    </xf>
    <xf numFmtId="4" fontId="3" fillId="3" borderId="5" xfId="2" applyNumberFormat="1" applyFont="1" applyFill="1" applyBorder="1" applyAlignment="1">
      <alignment horizontal="center" vertical="center"/>
    </xf>
    <xf numFmtId="167" fontId="3" fillId="3" borderId="5" xfId="2" applyNumberFormat="1" applyFont="1" applyFill="1" applyBorder="1" applyAlignment="1">
      <alignment horizontal="center" vertical="center"/>
    </xf>
    <xf numFmtId="0" fontId="3" fillId="3" borderId="5" xfId="2" applyFont="1" applyFill="1" applyBorder="1"/>
    <xf numFmtId="0" fontId="10" fillId="4" borderId="5" xfId="2" applyFont="1" applyFill="1" applyBorder="1" applyAlignment="1">
      <alignment vertical="center" wrapText="1"/>
    </xf>
    <xf numFmtId="0" fontId="10" fillId="4" borderId="5" xfId="2" applyFont="1" applyFill="1" applyBorder="1" applyAlignment="1">
      <alignment horizontal="center" vertical="center"/>
    </xf>
    <xf numFmtId="0" fontId="5" fillId="4" borderId="5" xfId="2" applyFont="1" applyFill="1" applyBorder="1" applyAlignment="1">
      <alignment horizontal="left" vertical="center"/>
    </xf>
    <xf numFmtId="0" fontId="5" fillId="4" borderId="5" xfId="2" applyFont="1" applyFill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10" fillId="0" borderId="5" xfId="2" applyFont="1" applyBorder="1" applyAlignment="1">
      <alignment vertical="center"/>
    </xf>
    <xf numFmtId="0" fontId="5" fillId="0" borderId="5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/>
    </xf>
    <xf numFmtId="0" fontId="5" fillId="4" borderId="5" xfId="2" applyFont="1" applyFill="1" applyBorder="1" applyAlignment="1">
      <alignment vertical="center"/>
    </xf>
    <xf numFmtId="0" fontId="5" fillId="0" borderId="5" xfId="2" applyFont="1" applyBorder="1"/>
    <xf numFmtId="0" fontId="26" fillId="0" borderId="0" xfId="0" applyFont="1" applyBorder="1"/>
    <xf numFmtId="43" fontId="27" fillId="0" borderId="0" xfId="1" applyFont="1" applyBorder="1"/>
    <xf numFmtId="0" fontId="28" fillId="0" borderId="0" xfId="0" applyFont="1" applyBorder="1"/>
    <xf numFmtId="43" fontId="26" fillId="0" borderId="0" xfId="1" applyFont="1" applyBorder="1"/>
    <xf numFmtId="4" fontId="26" fillId="0" borderId="0" xfId="0" applyNumberFormat="1" applyFont="1" applyBorder="1"/>
    <xf numFmtId="0" fontId="28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43" fontId="27" fillId="0" borderId="0" xfId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4" fontId="12" fillId="0" borderId="0" xfId="2" applyNumberFormat="1" applyFont="1" applyBorder="1" applyAlignment="1">
      <alignment horizontal="center" wrapText="1"/>
    </xf>
    <xf numFmtId="4" fontId="17" fillId="5" borderId="8" xfId="2" applyNumberFormat="1" applyFont="1" applyFill="1" applyBorder="1" applyAlignment="1">
      <alignment horizontal="right" vertical="center" wrapText="1"/>
    </xf>
    <xf numFmtId="2" fontId="18" fillId="5" borderId="8" xfId="2" applyNumberFormat="1" applyFont="1" applyFill="1" applyBorder="1" applyAlignment="1">
      <alignment horizontal="center" vertical="center"/>
    </xf>
    <xf numFmtId="166" fontId="17" fillId="5" borderId="8" xfId="2" applyNumberFormat="1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2" fontId="10" fillId="0" borderId="0" xfId="7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43" fontId="5" fillId="0" borderId="0" xfId="1" applyFont="1" applyBorder="1"/>
    <xf numFmtId="0" fontId="25" fillId="0" borderId="0" xfId="0" applyFont="1" applyBorder="1"/>
    <xf numFmtId="43" fontId="3" fillId="0" borderId="0" xfId="1" applyFont="1" applyBorder="1"/>
    <xf numFmtId="4" fontId="3" fillId="0" borderId="0" xfId="0" applyNumberFormat="1" applyFont="1" applyBorder="1"/>
    <xf numFmtId="2" fontId="10" fillId="0" borderId="0" xfId="7" applyNumberFormat="1" applyFont="1" applyFill="1" applyBorder="1" applyAlignment="1">
      <alignment horizontal="center" vertical="center" wrapText="1"/>
    </xf>
    <xf numFmtId="4" fontId="11" fillId="2" borderId="3" xfId="2" applyNumberFormat="1" applyFont="1" applyFill="1" applyBorder="1" applyAlignment="1">
      <alignment horizontal="center" vertical="center" wrapText="1"/>
    </xf>
    <xf numFmtId="0" fontId="10" fillId="2" borderId="6" xfId="2" applyFont="1" applyFill="1" applyBorder="1"/>
    <xf numFmtId="49" fontId="12" fillId="2" borderId="1" xfId="2" applyNumberFormat="1" applyFont="1" applyFill="1" applyBorder="1" applyAlignment="1">
      <alignment horizontal="center" vertical="center" wrapText="1"/>
    </xf>
    <xf numFmtId="0" fontId="10" fillId="2" borderId="4" xfId="2" applyFont="1" applyFill="1" applyBorder="1"/>
    <xf numFmtId="4" fontId="10" fillId="2" borderId="2" xfId="2" applyNumberFormat="1" applyFont="1" applyFill="1" applyBorder="1" applyAlignment="1">
      <alignment horizontal="center" vertical="center" wrapText="1"/>
    </xf>
    <xf numFmtId="0" fontId="10" fillId="2" borderId="5" xfId="2" applyFont="1" applyFill="1" applyBorder="1"/>
    <xf numFmtId="4" fontId="12" fillId="2" borderId="2" xfId="2" applyNumberFormat="1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/>
    </xf>
    <xf numFmtId="166" fontId="11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/>
    <xf numFmtId="4" fontId="11" fillId="2" borderId="2" xfId="2" applyNumberFormat="1" applyFont="1" applyFill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left"/>
    </xf>
    <xf numFmtId="165" fontId="6" fillId="0" borderId="0" xfId="3" applyNumberFormat="1" applyFont="1" applyBorder="1" applyAlignment="1">
      <alignment horizontal="left"/>
    </xf>
    <xf numFmtId="165" fontId="6" fillId="0" borderId="0" xfId="3" applyNumberFormat="1" applyFont="1" applyBorder="1" applyAlignment="1">
      <alignment vertical="center"/>
    </xf>
    <xf numFmtId="4" fontId="8" fillId="0" borderId="0" xfId="2" applyNumberFormat="1" applyFont="1" applyBorder="1" applyAlignment="1">
      <alignment horizontal="left" vertical="top" wrapText="1"/>
    </xf>
    <xf numFmtId="4" fontId="12" fillId="0" borderId="0" xfId="2" applyNumberFormat="1" applyFont="1" applyBorder="1" applyAlignment="1">
      <alignment horizontal="center"/>
    </xf>
    <xf numFmtId="4" fontId="12" fillId="0" borderId="0" xfId="2" applyNumberFormat="1" applyFont="1" applyBorder="1" applyAlignment="1">
      <alignment horizontal="center" wrapText="1"/>
    </xf>
    <xf numFmtId="167" fontId="5" fillId="7" borderId="5" xfId="2" applyNumberFormat="1" applyFont="1" applyFill="1" applyBorder="1" applyAlignment="1">
      <alignment horizontal="center" vertical="center"/>
    </xf>
    <xf numFmtId="167" fontId="3" fillId="7" borderId="5" xfId="2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14" xfId="7"/>
    <cellStyle name="Обычный 2 10" xfId="4"/>
    <cellStyle name="Обычный 2 2" xfId="2"/>
    <cellStyle name="Обычный 3" xfId="3"/>
    <cellStyle name="Обычный 6" xfId="5"/>
    <cellStyle name="Обычный 7" xfId="6"/>
    <cellStyle name="Финансовый" xfId="1" builtinId="3"/>
  </cellStyles>
  <dxfs count="7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D8D8D8"/>
      </font>
      <fill>
        <patternFill patternType="none"/>
      </fill>
    </dxf>
    <dxf>
      <font>
        <color rgb="FFD8D8D8"/>
      </font>
      <fill>
        <patternFill patternType="none"/>
      </fill>
    </dxf>
    <dxf>
      <font>
        <color rgb="FFD8D8D8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zoomScale="70" zoomScaleNormal="70" zoomScaleSheetLayoutView="80" workbookViewId="0">
      <selection activeCell="E48" sqref="E48"/>
    </sheetView>
  </sheetViews>
  <sheetFormatPr defaultRowHeight="15" x14ac:dyDescent="0.25"/>
  <cols>
    <col min="1" max="1" width="9.7109375" style="21" customWidth="1"/>
    <col min="2" max="2" width="60" style="21" customWidth="1"/>
    <col min="3" max="3" width="11.85546875" style="51" customWidth="1"/>
    <col min="4" max="4" width="15" style="52" customWidth="1"/>
    <col min="5" max="5" width="15.5703125" style="23" customWidth="1"/>
    <col min="6" max="6" width="13.7109375" style="23" customWidth="1"/>
    <col min="7" max="7" width="20.28515625" style="21" customWidth="1"/>
    <col min="8" max="8" width="14.28515625" style="21" customWidth="1"/>
    <col min="9" max="9" width="17.28515625" style="21" customWidth="1"/>
    <col min="10" max="10" width="12.28515625" style="21" customWidth="1"/>
    <col min="11" max="11" width="10.5703125" style="23" customWidth="1"/>
    <col min="12" max="12" width="15.7109375" style="24" customWidth="1"/>
    <col min="13" max="14" width="9.140625" style="21"/>
    <col min="15" max="15" width="10" style="21" bestFit="1" customWidth="1"/>
    <col min="16" max="16384" width="9.140625" style="21"/>
  </cols>
  <sheetData>
    <row r="1" spans="1:9" s="1" customFormat="1" ht="15.75" x14ac:dyDescent="0.25">
      <c r="B1" s="2" t="s">
        <v>0</v>
      </c>
      <c r="D1" s="3"/>
      <c r="E1" s="3"/>
      <c r="H1" s="4"/>
      <c r="I1" s="5"/>
    </row>
    <row r="2" spans="1:9" s="1" customFormat="1" ht="15.75" x14ac:dyDescent="0.25">
      <c r="B2" s="2"/>
      <c r="D2" s="3"/>
      <c r="E2" s="3"/>
      <c r="H2" s="6"/>
      <c r="I2" s="7"/>
    </row>
    <row r="3" spans="1:9" s="1" customFormat="1" ht="19.5" customHeight="1" x14ac:dyDescent="0.25">
      <c r="A3" s="137" t="s">
        <v>1</v>
      </c>
      <c r="B3" s="137"/>
      <c r="C3" s="137"/>
    </row>
    <row r="4" spans="1:9" s="1" customFormat="1" ht="16.5" x14ac:dyDescent="0.25">
      <c r="A4" s="138"/>
      <c r="B4" s="138"/>
      <c r="C4" s="138"/>
    </row>
    <row r="5" spans="1:9" s="1" customFormat="1" ht="18.75" customHeight="1" x14ac:dyDescent="0.25">
      <c r="A5" s="139" t="s">
        <v>55</v>
      </c>
      <c r="B5" s="139"/>
      <c r="C5" s="139"/>
    </row>
    <row r="6" spans="1:9" s="1" customFormat="1" ht="35.25" customHeight="1" x14ac:dyDescent="0.25">
      <c r="A6" s="140" t="s">
        <v>2</v>
      </c>
      <c r="B6" s="140"/>
      <c r="C6" s="140"/>
      <c r="D6" s="140"/>
      <c r="E6" s="140"/>
      <c r="F6" s="140"/>
      <c r="G6" s="140"/>
      <c r="H6" s="140"/>
      <c r="I6" s="140"/>
    </row>
    <row r="7" spans="1:9" s="1" customFormat="1" ht="15.75" x14ac:dyDescent="0.25">
      <c r="B7" s="8"/>
      <c r="C7" s="9"/>
    </row>
    <row r="8" spans="1:9" s="1" customFormat="1" ht="15.75" x14ac:dyDescent="0.25">
      <c r="A8" s="141" t="s">
        <v>56</v>
      </c>
      <c r="B8" s="141"/>
      <c r="C8" s="141"/>
      <c r="D8" s="141"/>
      <c r="E8" s="141"/>
      <c r="F8" s="141"/>
      <c r="G8" s="141"/>
      <c r="H8" s="141"/>
      <c r="I8" s="141"/>
    </row>
    <row r="9" spans="1:9" s="1" customFormat="1" ht="15" customHeight="1" x14ac:dyDescent="0.25">
      <c r="A9" s="142" t="s">
        <v>54</v>
      </c>
      <c r="B9" s="142"/>
      <c r="C9" s="142"/>
      <c r="D9" s="142"/>
      <c r="E9" s="142"/>
      <c r="F9" s="142"/>
      <c r="G9" s="142"/>
      <c r="H9" s="142"/>
      <c r="I9" s="142"/>
    </row>
    <row r="10" spans="1:9" s="1" customFormat="1" ht="15" customHeight="1" thickBot="1" x14ac:dyDescent="0.3">
      <c r="A10" s="109"/>
      <c r="B10" s="109"/>
      <c r="C10" s="109"/>
      <c r="D10" s="109"/>
      <c r="E10" s="109"/>
      <c r="F10" s="109"/>
      <c r="G10" s="109"/>
      <c r="H10" s="109"/>
      <c r="I10" s="109"/>
    </row>
    <row r="11" spans="1:9" s="10" customFormat="1" ht="16.5" customHeight="1" x14ac:dyDescent="0.25">
      <c r="A11" s="127" t="s">
        <v>3</v>
      </c>
      <c r="B11" s="129" t="s">
        <v>4</v>
      </c>
      <c r="C11" s="131" t="s">
        <v>5</v>
      </c>
      <c r="D11" s="132" t="s">
        <v>6</v>
      </c>
      <c r="E11" s="134" t="s">
        <v>7</v>
      </c>
      <c r="F11" s="135"/>
      <c r="G11" s="136" t="s">
        <v>8</v>
      </c>
      <c r="H11" s="135"/>
      <c r="I11" s="125" t="s">
        <v>9</v>
      </c>
    </row>
    <row r="12" spans="1:9" s="10" customFormat="1" ht="63.75" customHeight="1" x14ac:dyDescent="0.25">
      <c r="A12" s="128"/>
      <c r="B12" s="130"/>
      <c r="C12" s="130"/>
      <c r="D12" s="133"/>
      <c r="E12" s="54" t="s">
        <v>10</v>
      </c>
      <c r="F12" s="55" t="s">
        <v>11</v>
      </c>
      <c r="G12" s="56" t="s">
        <v>12</v>
      </c>
      <c r="H12" s="57" t="s">
        <v>13</v>
      </c>
      <c r="I12" s="126"/>
    </row>
    <row r="13" spans="1:9" s="18" customFormat="1" ht="15.75" x14ac:dyDescent="0.25">
      <c r="A13" s="113"/>
      <c r="B13" s="69" t="s">
        <v>14</v>
      </c>
      <c r="C13" s="11"/>
      <c r="D13" s="12"/>
      <c r="E13" s="13"/>
      <c r="F13" s="14"/>
      <c r="G13" s="15"/>
      <c r="H13" s="16"/>
      <c r="I13" s="17"/>
    </row>
    <row r="14" spans="1:9" s="18" customFormat="1" ht="15.75" x14ac:dyDescent="0.25">
      <c r="A14" s="114">
        <v>1</v>
      </c>
      <c r="B14" s="70" t="s">
        <v>15</v>
      </c>
      <c r="C14" s="71" t="s">
        <v>16</v>
      </c>
      <c r="D14" s="72">
        <v>30</v>
      </c>
      <c r="E14" s="19"/>
      <c r="F14" s="19"/>
      <c r="G14" s="143"/>
      <c r="H14" s="73">
        <f t="shared" ref="H14:H20" si="0">D14*G14</f>
        <v>0</v>
      </c>
      <c r="I14" s="20">
        <f>F14+H14</f>
        <v>0</v>
      </c>
    </row>
    <row r="15" spans="1:9" s="18" customFormat="1" ht="15.75" x14ac:dyDescent="0.25">
      <c r="A15" s="114">
        <v>2</v>
      </c>
      <c r="B15" s="74" t="s">
        <v>17</v>
      </c>
      <c r="C15" s="75" t="s">
        <v>18</v>
      </c>
      <c r="D15" s="76">
        <v>100</v>
      </c>
      <c r="E15" s="19"/>
      <c r="F15" s="19"/>
      <c r="G15" s="143"/>
      <c r="H15" s="73">
        <f t="shared" si="0"/>
        <v>0</v>
      </c>
      <c r="I15" s="20">
        <f t="shared" ref="I15:I38" si="1">F15+H15</f>
        <v>0</v>
      </c>
    </row>
    <row r="16" spans="1:9" s="18" customFormat="1" ht="15.75" x14ac:dyDescent="0.25">
      <c r="A16" s="114">
        <v>3</v>
      </c>
      <c r="B16" s="74" t="s">
        <v>19</v>
      </c>
      <c r="C16" s="75" t="s">
        <v>18</v>
      </c>
      <c r="D16" s="76">
        <v>100</v>
      </c>
      <c r="E16" s="19"/>
      <c r="F16" s="19"/>
      <c r="G16" s="143"/>
      <c r="H16" s="73">
        <f t="shared" si="0"/>
        <v>0</v>
      </c>
      <c r="I16" s="20">
        <f t="shared" si="1"/>
        <v>0</v>
      </c>
    </row>
    <row r="17" spans="1:9" s="18" customFormat="1" ht="15.75" x14ac:dyDescent="0.25">
      <c r="A17" s="114">
        <v>4</v>
      </c>
      <c r="B17" s="77" t="s">
        <v>20</v>
      </c>
      <c r="C17" s="78" t="s">
        <v>18</v>
      </c>
      <c r="D17" s="72">
        <f>D15</f>
        <v>100</v>
      </c>
      <c r="E17" s="19"/>
      <c r="F17" s="19"/>
      <c r="G17" s="143"/>
      <c r="H17" s="73">
        <f t="shared" si="0"/>
        <v>0</v>
      </c>
      <c r="I17" s="20">
        <f t="shared" si="1"/>
        <v>0</v>
      </c>
    </row>
    <row r="18" spans="1:9" s="18" customFormat="1" ht="31.5" x14ac:dyDescent="0.25">
      <c r="A18" s="114">
        <v>5</v>
      </c>
      <c r="B18" s="77" t="s">
        <v>21</v>
      </c>
      <c r="C18" s="78" t="s">
        <v>22</v>
      </c>
      <c r="D18" s="72">
        <f>D15*0.1*2.15+(D16*0.26)*1.9</f>
        <v>70.900000000000006</v>
      </c>
      <c r="E18" s="19"/>
      <c r="F18" s="19"/>
      <c r="G18" s="143"/>
      <c r="H18" s="73">
        <f t="shared" si="0"/>
        <v>0</v>
      </c>
      <c r="I18" s="20">
        <f t="shared" si="1"/>
        <v>0</v>
      </c>
    </row>
    <row r="19" spans="1:9" s="18" customFormat="1" ht="15.75" x14ac:dyDescent="0.25">
      <c r="A19" s="114"/>
      <c r="B19" s="79" t="s">
        <v>23</v>
      </c>
      <c r="C19" s="80" t="s">
        <v>24</v>
      </c>
      <c r="D19" s="81">
        <v>16</v>
      </c>
      <c r="E19" s="19"/>
      <c r="F19" s="19"/>
      <c r="G19" s="143"/>
      <c r="H19" s="73">
        <f t="shared" si="0"/>
        <v>0</v>
      </c>
      <c r="I19" s="20">
        <f t="shared" si="1"/>
        <v>0</v>
      </c>
    </row>
    <row r="20" spans="1:9" s="18" customFormat="1" ht="15" customHeight="1" x14ac:dyDescent="0.25">
      <c r="A20" s="114"/>
      <c r="B20" s="79" t="s">
        <v>25</v>
      </c>
      <c r="C20" s="80" t="s">
        <v>24</v>
      </c>
      <c r="D20" s="81">
        <v>32</v>
      </c>
      <c r="E20" s="82"/>
      <c r="F20" s="83"/>
      <c r="G20" s="143"/>
      <c r="H20" s="73">
        <f t="shared" si="0"/>
        <v>0</v>
      </c>
      <c r="I20" s="20">
        <f>F20+H20</f>
        <v>0</v>
      </c>
    </row>
    <row r="21" spans="1:9" ht="15.75" x14ac:dyDescent="0.25">
      <c r="A21" s="115">
        <v>6</v>
      </c>
      <c r="B21" s="77" t="s">
        <v>26</v>
      </c>
      <c r="C21" s="78" t="s">
        <v>22</v>
      </c>
      <c r="D21" s="72">
        <f>D18</f>
        <v>70.900000000000006</v>
      </c>
      <c r="E21" s="84"/>
      <c r="F21" s="84"/>
      <c r="G21" s="99"/>
      <c r="H21" s="85"/>
      <c r="I21" s="20">
        <f t="shared" si="1"/>
        <v>0</v>
      </c>
    </row>
    <row r="22" spans="1:9" ht="15.75" x14ac:dyDescent="0.25">
      <c r="A22" s="115"/>
      <c r="B22" s="79" t="s">
        <v>27</v>
      </c>
      <c r="C22" s="80" t="s">
        <v>28</v>
      </c>
      <c r="D22" s="81">
        <v>4</v>
      </c>
      <c r="E22" s="19"/>
      <c r="F22" s="19"/>
      <c r="G22" s="143"/>
      <c r="H22" s="73">
        <f>D22*G22</f>
        <v>0</v>
      </c>
      <c r="I22" s="20">
        <f>F22+H22</f>
        <v>0</v>
      </c>
    </row>
    <row r="23" spans="1:9" ht="15.75" x14ac:dyDescent="0.25">
      <c r="A23" s="116"/>
      <c r="B23" s="69" t="s">
        <v>29</v>
      </c>
      <c r="C23" s="86"/>
      <c r="D23" s="87"/>
      <c r="E23" s="88"/>
      <c r="F23" s="88"/>
      <c r="G23" s="11"/>
      <c r="H23" s="89"/>
      <c r="I23" s="22"/>
    </row>
    <row r="24" spans="1:9" ht="15.75" x14ac:dyDescent="0.25">
      <c r="A24" s="117">
        <v>1</v>
      </c>
      <c r="B24" s="90" t="s">
        <v>30</v>
      </c>
      <c r="C24" s="91" t="s">
        <v>16</v>
      </c>
      <c r="D24" s="72">
        <v>50</v>
      </c>
      <c r="E24" s="83"/>
      <c r="F24" s="83"/>
      <c r="G24" s="143"/>
      <c r="H24" s="73">
        <f>D24*G24</f>
        <v>0</v>
      </c>
      <c r="I24" s="20">
        <f t="shared" si="1"/>
        <v>0</v>
      </c>
    </row>
    <row r="25" spans="1:9" ht="15.75" x14ac:dyDescent="0.25">
      <c r="A25" s="117"/>
      <c r="B25" s="92" t="s">
        <v>31</v>
      </c>
      <c r="C25" s="93" t="s">
        <v>32</v>
      </c>
      <c r="D25" s="94">
        <v>53</v>
      </c>
      <c r="E25" s="144"/>
      <c r="F25" s="83">
        <f>D25*E25</f>
        <v>0</v>
      </c>
      <c r="G25" s="99"/>
      <c r="H25" s="85"/>
      <c r="I25" s="20">
        <f t="shared" si="1"/>
        <v>0</v>
      </c>
    </row>
    <row r="26" spans="1:9" ht="15.75" x14ac:dyDescent="0.25">
      <c r="A26" s="117"/>
      <c r="B26" s="92" t="s">
        <v>33</v>
      </c>
      <c r="C26" s="93" t="s">
        <v>34</v>
      </c>
      <c r="D26" s="94">
        <v>3</v>
      </c>
      <c r="E26" s="144"/>
      <c r="F26" s="83">
        <f>D26*E26</f>
        <v>0</v>
      </c>
      <c r="G26" s="99"/>
      <c r="H26" s="85"/>
      <c r="I26" s="20">
        <f t="shared" si="1"/>
        <v>0</v>
      </c>
    </row>
    <row r="27" spans="1:9" ht="15.75" x14ac:dyDescent="0.25">
      <c r="A27" s="116"/>
      <c r="B27" s="69" t="s">
        <v>35</v>
      </c>
      <c r="C27" s="86"/>
      <c r="D27" s="87"/>
      <c r="E27" s="88"/>
      <c r="F27" s="88"/>
      <c r="G27" s="11"/>
      <c r="H27" s="89"/>
      <c r="I27" s="22"/>
    </row>
    <row r="28" spans="1:9" ht="15.75" x14ac:dyDescent="0.25">
      <c r="A28" s="117">
        <v>1</v>
      </c>
      <c r="B28" s="77" t="s">
        <v>36</v>
      </c>
      <c r="C28" s="78" t="s">
        <v>18</v>
      </c>
      <c r="D28" s="72">
        <v>100</v>
      </c>
      <c r="E28" s="83"/>
      <c r="F28" s="83"/>
      <c r="G28" s="143"/>
      <c r="H28" s="73">
        <f>D28*G28</f>
        <v>0</v>
      </c>
      <c r="I28" s="20">
        <f t="shared" si="1"/>
        <v>0</v>
      </c>
    </row>
    <row r="29" spans="1:9" ht="15.75" x14ac:dyDescent="0.25">
      <c r="A29" s="117">
        <v>2</v>
      </c>
      <c r="B29" s="77" t="s">
        <v>37</v>
      </c>
      <c r="C29" s="78" t="s">
        <v>18</v>
      </c>
      <c r="D29" s="72">
        <v>100</v>
      </c>
      <c r="E29" s="83"/>
      <c r="F29" s="83"/>
      <c r="G29" s="143"/>
      <c r="H29" s="73">
        <f>D29*G29</f>
        <v>0</v>
      </c>
      <c r="I29" s="20">
        <f t="shared" si="1"/>
        <v>0</v>
      </c>
    </row>
    <row r="30" spans="1:9" ht="15.75" x14ac:dyDescent="0.25">
      <c r="A30" s="117">
        <v>2</v>
      </c>
      <c r="B30" s="95" t="s">
        <v>38</v>
      </c>
      <c r="C30" s="78" t="s">
        <v>18</v>
      </c>
      <c r="D30" s="72">
        <f>D28</f>
        <v>100</v>
      </c>
      <c r="E30" s="83"/>
      <c r="F30" s="83"/>
      <c r="G30" s="143"/>
      <c r="H30" s="73">
        <f>D30*G30</f>
        <v>0</v>
      </c>
      <c r="I30" s="20">
        <f t="shared" si="1"/>
        <v>0</v>
      </c>
    </row>
    <row r="31" spans="1:9" ht="15.75" x14ac:dyDescent="0.25">
      <c r="A31" s="117"/>
      <c r="B31" s="92" t="s">
        <v>39</v>
      </c>
      <c r="C31" s="80" t="s">
        <v>22</v>
      </c>
      <c r="D31" s="81">
        <f>D30*0.25*1.55*1.26</f>
        <v>48.825000000000003</v>
      </c>
      <c r="E31" s="144"/>
      <c r="F31" s="83">
        <f>D31*E31</f>
        <v>0</v>
      </c>
      <c r="G31" s="73"/>
      <c r="H31" s="73"/>
      <c r="I31" s="20">
        <f t="shared" si="1"/>
        <v>0</v>
      </c>
    </row>
    <row r="32" spans="1:9" ht="15.75" x14ac:dyDescent="0.25">
      <c r="A32" s="117">
        <v>3</v>
      </c>
      <c r="B32" s="90" t="s">
        <v>40</v>
      </c>
      <c r="C32" s="91" t="s">
        <v>18</v>
      </c>
      <c r="D32" s="72">
        <f>D30</f>
        <v>100</v>
      </c>
      <c r="E32" s="83"/>
      <c r="F32" s="83"/>
      <c r="G32" s="143"/>
      <c r="H32" s="73">
        <f>D32*G32</f>
        <v>0</v>
      </c>
      <c r="I32" s="20">
        <f t="shared" si="1"/>
        <v>0</v>
      </c>
    </row>
    <row r="33" spans="1:14" ht="15.75" x14ac:dyDescent="0.25">
      <c r="A33" s="117"/>
      <c r="B33" s="92" t="s">
        <v>41</v>
      </c>
      <c r="C33" s="93" t="s">
        <v>34</v>
      </c>
      <c r="D33" s="81">
        <v>6</v>
      </c>
      <c r="E33" s="144"/>
      <c r="F33" s="83">
        <f>D33*E33</f>
        <v>0</v>
      </c>
      <c r="G33" s="73"/>
      <c r="H33" s="73"/>
      <c r="I33" s="20">
        <f t="shared" si="1"/>
        <v>0</v>
      </c>
    </row>
    <row r="34" spans="1:14" s="24" customFormat="1" ht="15.75" x14ac:dyDescent="0.25">
      <c r="A34" s="117">
        <v>4</v>
      </c>
      <c r="B34" s="90" t="s">
        <v>42</v>
      </c>
      <c r="C34" s="91" t="s">
        <v>18</v>
      </c>
      <c r="D34" s="72">
        <f>D30</f>
        <v>100</v>
      </c>
      <c r="E34" s="83"/>
      <c r="F34" s="83"/>
      <c r="G34" s="143"/>
      <c r="H34" s="73">
        <f>D34*G34</f>
        <v>0</v>
      </c>
      <c r="I34" s="20">
        <f t="shared" si="1"/>
        <v>0</v>
      </c>
      <c r="J34" s="21"/>
      <c r="K34" s="23"/>
      <c r="M34" s="21"/>
      <c r="N34" s="21"/>
    </row>
    <row r="35" spans="1:14" s="24" customFormat="1" ht="31.5" x14ac:dyDescent="0.25">
      <c r="A35" s="117"/>
      <c r="B35" s="96" t="s">
        <v>43</v>
      </c>
      <c r="C35" s="97" t="s">
        <v>18</v>
      </c>
      <c r="D35" s="81">
        <v>105</v>
      </c>
      <c r="E35" s="144"/>
      <c r="F35" s="83">
        <f>D35*E35</f>
        <v>0</v>
      </c>
      <c r="G35" s="73"/>
      <c r="H35" s="73"/>
      <c r="I35" s="20">
        <f t="shared" si="1"/>
        <v>0</v>
      </c>
      <c r="J35" s="21"/>
      <c r="K35" s="23"/>
      <c r="M35" s="21"/>
      <c r="N35" s="21"/>
    </row>
    <row r="36" spans="1:14" s="24" customFormat="1" ht="15.75" x14ac:dyDescent="0.25">
      <c r="A36" s="117"/>
      <c r="B36" s="98" t="s">
        <v>44</v>
      </c>
      <c r="C36" s="93" t="s">
        <v>45</v>
      </c>
      <c r="D36" s="81">
        <v>1</v>
      </c>
      <c r="E36" s="144"/>
      <c r="F36" s="83">
        <f>D36*E36</f>
        <v>0</v>
      </c>
      <c r="G36" s="73"/>
      <c r="H36" s="73"/>
      <c r="I36" s="20">
        <f t="shared" si="1"/>
        <v>0</v>
      </c>
      <c r="J36" s="21"/>
      <c r="K36" s="23"/>
      <c r="M36" s="21"/>
      <c r="N36" s="21"/>
    </row>
    <row r="37" spans="1:14" s="24" customFormat="1" ht="15.75" x14ac:dyDescent="0.25">
      <c r="A37" s="117"/>
      <c r="B37" s="99" t="s">
        <v>46</v>
      </c>
      <c r="C37" s="80" t="s">
        <v>32</v>
      </c>
      <c r="D37" s="81">
        <v>5</v>
      </c>
      <c r="E37" s="144"/>
      <c r="F37" s="83">
        <f>D37*E37</f>
        <v>0</v>
      </c>
      <c r="G37" s="73"/>
      <c r="H37" s="73"/>
      <c r="I37" s="20">
        <f t="shared" si="1"/>
        <v>0</v>
      </c>
      <c r="J37" s="21"/>
      <c r="K37" s="23"/>
      <c r="M37" s="21"/>
      <c r="N37" s="21"/>
    </row>
    <row r="38" spans="1:14" s="24" customFormat="1" ht="15.75" x14ac:dyDescent="0.25">
      <c r="A38" s="117">
        <v>5</v>
      </c>
      <c r="B38" s="90" t="s">
        <v>47</v>
      </c>
      <c r="C38" s="91" t="s">
        <v>16</v>
      </c>
      <c r="D38" s="72">
        <v>80</v>
      </c>
      <c r="E38" s="83"/>
      <c r="F38" s="83"/>
      <c r="G38" s="143"/>
      <c r="H38" s="73">
        <f>D38*G38</f>
        <v>0</v>
      </c>
      <c r="I38" s="20">
        <f t="shared" si="1"/>
        <v>0</v>
      </c>
      <c r="J38" s="21"/>
      <c r="K38" s="23"/>
      <c r="M38" s="21"/>
      <c r="N38" s="21"/>
    </row>
    <row r="39" spans="1:14" s="10" customFormat="1" ht="15.75" x14ac:dyDescent="0.25">
      <c r="A39" s="26"/>
      <c r="B39" s="27" t="s">
        <v>48</v>
      </c>
      <c r="C39" s="58"/>
      <c r="D39" s="59"/>
      <c r="E39" s="59"/>
      <c r="F39" s="58"/>
      <c r="G39" s="60"/>
      <c r="H39" s="60"/>
      <c r="I39" s="29">
        <f>SUM(H11:H38)</f>
        <v>0</v>
      </c>
      <c r="J39" s="25"/>
    </row>
    <row r="40" spans="1:14" s="10" customFormat="1" ht="15.75" x14ac:dyDescent="0.25">
      <c r="A40" s="26"/>
      <c r="B40" s="27" t="s">
        <v>49</v>
      </c>
      <c r="C40" s="58"/>
      <c r="D40" s="59"/>
      <c r="E40" s="59"/>
      <c r="F40" s="28"/>
      <c r="G40" s="28"/>
      <c r="H40" s="28"/>
      <c r="I40" s="29">
        <f>SUM(F11:F38)</f>
        <v>0</v>
      </c>
    </row>
    <row r="41" spans="1:14" s="10" customFormat="1" ht="15.75" x14ac:dyDescent="0.25">
      <c r="A41" s="26"/>
      <c r="B41" s="30" t="s">
        <v>50</v>
      </c>
      <c r="C41" s="61"/>
      <c r="D41" s="62">
        <v>0.1</v>
      </c>
      <c r="E41" s="63"/>
      <c r="F41" s="31"/>
      <c r="G41" s="31"/>
      <c r="H41" s="31"/>
      <c r="I41" s="32">
        <f>(I39+I40)*D41</f>
        <v>0</v>
      </c>
    </row>
    <row r="42" spans="1:14" s="10" customFormat="1" ht="15.75" x14ac:dyDescent="0.25">
      <c r="A42" s="33"/>
      <c r="B42" s="34" t="s">
        <v>51</v>
      </c>
      <c r="C42" s="64"/>
      <c r="D42" s="65"/>
      <c r="E42" s="65"/>
      <c r="F42" s="31"/>
      <c r="G42" s="31"/>
      <c r="H42" s="31"/>
      <c r="I42" s="35">
        <f>SUM(I39:I41)</f>
        <v>0</v>
      </c>
    </row>
    <row r="43" spans="1:14" s="10" customFormat="1" ht="15.75" x14ac:dyDescent="0.25">
      <c r="A43" s="33"/>
      <c r="B43" s="36" t="s">
        <v>52</v>
      </c>
      <c r="C43" s="66"/>
      <c r="D43" s="67"/>
      <c r="E43" s="68"/>
      <c r="F43" s="37"/>
      <c r="G43" s="38"/>
      <c r="H43" s="37"/>
      <c r="I43" s="39">
        <f>ROUND(I42*0.2,2)</f>
        <v>0</v>
      </c>
    </row>
    <row r="44" spans="1:14" s="10" customFormat="1" ht="16.5" thickBot="1" x14ac:dyDescent="0.3">
      <c r="A44" s="40"/>
      <c r="B44" s="41" t="s">
        <v>53</v>
      </c>
      <c r="C44" s="110"/>
      <c r="D44" s="111"/>
      <c r="E44" s="112"/>
      <c r="F44" s="42"/>
      <c r="G44" s="43"/>
      <c r="H44" s="44"/>
      <c r="I44" s="45">
        <f>I42+I43</f>
        <v>0</v>
      </c>
    </row>
    <row r="45" spans="1:14" s="24" customFormat="1" x14ac:dyDescent="0.25">
      <c r="A45" s="21"/>
      <c r="B45" s="46"/>
      <c r="C45" s="47"/>
      <c r="D45" s="48"/>
      <c r="E45" s="23"/>
      <c r="F45" s="23"/>
      <c r="G45" s="49"/>
      <c r="H45" s="50"/>
      <c r="I45" s="21"/>
      <c r="J45" s="21"/>
      <c r="K45" s="23"/>
      <c r="M45" s="21"/>
      <c r="N45" s="21"/>
    </row>
    <row r="47" spans="1:14" ht="15.75" x14ac:dyDescent="0.25">
      <c r="B47" s="53"/>
    </row>
    <row r="48" spans="1:14" ht="90" customHeight="1" x14ac:dyDescent="0.25">
      <c r="B48" s="118"/>
      <c r="C48" s="119"/>
      <c r="D48" s="119"/>
      <c r="E48" s="120"/>
      <c r="F48" s="124"/>
      <c r="G48" s="124"/>
      <c r="H48" s="124"/>
      <c r="I48" s="124"/>
    </row>
    <row r="49" spans="2:9" ht="15.75" x14ac:dyDescent="0.25">
      <c r="B49" s="121"/>
      <c r="C49" s="119"/>
      <c r="D49" s="119"/>
      <c r="E49" s="120"/>
      <c r="F49" s="122"/>
      <c r="G49" s="123"/>
      <c r="H49" s="123"/>
      <c r="I49" s="123"/>
    </row>
    <row r="50" spans="2:9" ht="15.75" x14ac:dyDescent="0.25">
      <c r="B50" s="118"/>
      <c r="C50" s="119"/>
      <c r="D50" s="119"/>
      <c r="E50" s="120"/>
      <c r="F50" s="124"/>
      <c r="G50" s="124"/>
      <c r="H50" s="124"/>
      <c r="I50" s="124"/>
    </row>
    <row r="51" spans="2:9" ht="15.75" x14ac:dyDescent="0.25">
      <c r="B51" s="102"/>
      <c r="C51" s="100"/>
      <c r="D51" s="100"/>
      <c r="E51" s="101"/>
      <c r="F51" s="103"/>
      <c r="G51" s="104"/>
      <c r="H51" s="104"/>
      <c r="I51" s="104"/>
    </row>
    <row r="52" spans="2:9" x14ac:dyDescent="0.25">
      <c r="B52" s="105"/>
      <c r="C52" s="106"/>
      <c r="D52" s="106"/>
      <c r="E52" s="107"/>
      <c r="F52" s="105"/>
      <c r="G52" s="108"/>
      <c r="H52" s="108"/>
      <c r="I52" s="108"/>
    </row>
  </sheetData>
  <mergeCells count="15">
    <mergeCell ref="A9:I9"/>
    <mergeCell ref="A3:C3"/>
    <mergeCell ref="A4:C4"/>
    <mergeCell ref="A5:C5"/>
    <mergeCell ref="A6:I6"/>
    <mergeCell ref="A8:I8"/>
    <mergeCell ref="F48:I48"/>
    <mergeCell ref="F50:I50"/>
    <mergeCell ref="I11:I12"/>
    <mergeCell ref="A11:A12"/>
    <mergeCell ref="B11:B12"/>
    <mergeCell ref="C11:C12"/>
    <mergeCell ref="D11:D12"/>
    <mergeCell ref="E11:F11"/>
    <mergeCell ref="G11:H11"/>
  </mergeCells>
  <conditionalFormatting sqref="B42">
    <cfRule type="cellIs" dxfId="6" priority="7" operator="equal">
      <formula>0</formula>
    </cfRule>
  </conditionalFormatting>
  <conditionalFormatting sqref="B39:B40">
    <cfRule type="cellIs" dxfId="5" priority="6" operator="equal">
      <formula>0</formula>
    </cfRule>
  </conditionalFormatting>
  <conditionalFormatting sqref="B41">
    <cfRule type="cellIs" dxfId="4" priority="5" operator="equal">
      <formula>0</formula>
    </cfRule>
  </conditionalFormatting>
  <conditionalFormatting sqref="B48">
    <cfRule type="cellIs" dxfId="3" priority="4" operator="equal">
      <formula>0</formula>
    </cfRule>
  </conditionalFormatting>
  <conditionalFormatting sqref="F48">
    <cfRule type="cellIs" dxfId="2" priority="3" operator="equal">
      <formula>0</formula>
    </cfRule>
  </conditionalFormatting>
  <conditionalFormatting sqref="B50">
    <cfRule type="cellIs" dxfId="1" priority="2" operator="equal">
      <formula>0</formula>
    </cfRule>
  </conditionalFormatting>
  <conditionalFormatting sqref="F50">
    <cfRule type="cellIs" dxfId="0" priority="1" operator="equal">
      <formula>0</formula>
    </cfRule>
  </conditionalFormatting>
  <printOptions horizontalCentered="1"/>
  <pageMargins left="0.39370078740157483" right="0.11811023622047245" top="0.35433070866141736" bottom="0.15748031496062992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ДЦ благоустрій</vt:lpstr>
      <vt:lpstr>'ДЦ благоустрій'!Область_печати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USERkgpG</dc:creator>
  <cp:lastModifiedBy>Алексей</cp:lastModifiedBy>
  <dcterms:created xsi:type="dcterms:W3CDTF">2021-11-04T09:32:11Z</dcterms:created>
  <dcterms:modified xsi:type="dcterms:W3CDTF">2021-11-04T18:51:12Z</dcterms:modified>
</cp:coreProperties>
</file>