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showObjects="none"/>
  <mc:AlternateContent xmlns:mc="http://schemas.openxmlformats.org/markup-compatibility/2006">
    <mc:Choice Requires="x15">
      <x15ac:absPath xmlns:x15ac="http://schemas.microsoft.com/office/spreadsheetml/2010/11/ac" url="C:\Users\ASUS\Desktop\для строителей сметы\"/>
    </mc:Choice>
  </mc:AlternateContent>
  <xr:revisionPtr revIDLastSave="0" documentId="13_ncr:1_{34489486-06AA-4EDF-B4FA-0CAEA76F0802}" xr6:coauthVersionLast="36" xr6:coauthVersionMax="36" xr10:uidLastSave="{00000000-0000-0000-0000-000000000000}"/>
  <bookViews>
    <workbookView xWindow="0" yWindow="0" windowWidth="20730" windowHeight="8805" xr2:uid="{00000000-000D-0000-FFFF-FFFF00000000}"/>
  </bookViews>
  <sheets>
    <sheet name="КП редактированное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5" l="1"/>
  <c r="F109" i="5"/>
  <c r="F108" i="5"/>
  <c r="F59" i="5"/>
  <c r="F92" i="5"/>
  <c r="F86" i="5"/>
  <c r="F107" i="5" l="1"/>
  <c r="F106" i="5"/>
  <c r="D47" i="5"/>
  <c r="F47" i="5" s="1"/>
  <c r="F27" i="5"/>
  <c r="F38" i="5" l="1"/>
  <c r="F103" i="5" l="1"/>
  <c r="F113" i="5"/>
  <c r="F118" i="5"/>
  <c r="F119" i="5"/>
  <c r="F40" i="5" l="1"/>
  <c r="F104" i="5"/>
  <c r="F75" i="5"/>
  <c r="D74" i="5"/>
  <c r="F50" i="5"/>
  <c r="F20" i="5"/>
  <c r="D18" i="5"/>
  <c r="D17" i="5"/>
  <c r="F16" i="5"/>
  <c r="F15" i="5"/>
  <c r="F14" i="5"/>
  <c r="F13" i="5"/>
  <c r="F102" i="5" l="1"/>
  <c r="F17" i="5"/>
  <c r="F18" i="5"/>
  <c r="F74" i="5"/>
  <c r="F84" i="5"/>
  <c r="F43" i="5" l="1"/>
  <c r="F52" i="5" l="1"/>
  <c r="F45" i="5" l="1"/>
  <c r="F55" i="5"/>
  <c r="F57" i="5" l="1"/>
  <c r="F126" i="5" s="1"/>
  <c r="F129" i="5" l="1"/>
</calcChain>
</file>

<file path=xl/sharedStrings.xml><?xml version="1.0" encoding="utf-8"?>
<sst xmlns="http://schemas.openxmlformats.org/spreadsheetml/2006/main" count="100" uniqueCount="64">
  <si>
    <t>№ п/п</t>
  </si>
  <si>
    <t xml:space="preserve">Найменування робіт </t>
  </si>
  <si>
    <t>Од. вим.</t>
  </si>
  <si>
    <t xml:space="preserve">К-сть   </t>
  </si>
  <si>
    <t xml:space="preserve">Найменування матеріалів                                             </t>
  </si>
  <si>
    <t>Ремонтні роботи</t>
  </si>
  <si>
    <t>м2</t>
  </si>
  <si>
    <t>Всього по роботам</t>
  </si>
  <si>
    <t>Підрядник:</t>
  </si>
  <si>
    <t>Замовник:</t>
  </si>
  <si>
    <t xml:space="preserve">Влаштування перегородок 125 мм з ГКЛ (1 шар) </t>
  </si>
  <si>
    <t>Ціна, грн з ПДВ</t>
  </si>
  <si>
    <t>шт</t>
  </si>
  <si>
    <t>м.п.</t>
  </si>
  <si>
    <t>Монтаж стін</t>
  </si>
  <si>
    <t>Наклеювання скловолокна</t>
  </si>
  <si>
    <t>Фарбування стін</t>
  </si>
  <si>
    <t>Стеля</t>
  </si>
  <si>
    <t>Улаштування стелі типу ГКЛ</t>
  </si>
  <si>
    <t>Фарбування стелі</t>
  </si>
  <si>
    <t>Інші роботи</t>
  </si>
  <si>
    <t>Різноробочі (розвантажувально-навантажувальні роботи)</t>
  </si>
  <si>
    <t>Демонтажні роботи</t>
  </si>
  <si>
    <t>Демонтаж існуючої стелі типу Армстронг</t>
  </si>
  <si>
    <t>Демонтаж обшивки ГКЛ</t>
  </si>
  <si>
    <t>Демонтаж перегородки із сендвічпанелей</t>
  </si>
  <si>
    <t>Демонтаж перегородки з алюмінієвим каркасом</t>
  </si>
  <si>
    <t>Демонтаж шару шпаклівки</t>
  </si>
  <si>
    <t>Зняття шпалер</t>
  </si>
  <si>
    <t>Монтаж опусків стельових ГКЛ</t>
  </si>
  <si>
    <t>Електромонтажні роботи</t>
  </si>
  <si>
    <t xml:space="preserve">Монтаж вимикачів </t>
  </si>
  <si>
    <t>Двері</t>
  </si>
  <si>
    <t>Монтаж дверей прихованого монтажу</t>
  </si>
  <si>
    <t>Нанесення штукатурки HP старт + шліфування</t>
  </si>
  <si>
    <t>Нанесення фінішної шпаклівки  + шліфування</t>
  </si>
  <si>
    <t>Монтаж двухстворчатих дверей</t>
  </si>
  <si>
    <t>Монтаж труби гофрованої</t>
  </si>
  <si>
    <t>Демонтаж дверей</t>
  </si>
  <si>
    <t>Обшивка колон по металевому каркасу з утепленням мінеральною ватою (К=1,3 радіусна)</t>
  </si>
  <si>
    <t>Фарбування колон</t>
  </si>
  <si>
    <t>Монтаж декоративних рейок на колони</t>
  </si>
  <si>
    <t>Монтаж Лед стрічки на колони</t>
  </si>
  <si>
    <t>Монтаж трансформатора для Лед стрічки</t>
  </si>
  <si>
    <t>ТОВ"С.ГРУП КОМПАНІ"</t>
  </si>
  <si>
    <t>ТОВ "Дніпровська Лагуна"</t>
  </si>
  <si>
    <t>Директор ________________________________Д.П.Чухманенко</t>
  </si>
  <si>
    <t>Монтаж стелі типу "Грильято"</t>
  </si>
  <si>
    <t>Монтаж стелі підвісної Перфорованої</t>
  </si>
  <si>
    <t>Скляні конструкції</t>
  </si>
  <si>
    <t>Монтаж плінтусів</t>
  </si>
  <si>
    <t>Монтаж/демонтаж люків підлогових</t>
  </si>
  <si>
    <t>Монтаж/демонтаж розеток</t>
  </si>
  <si>
    <t>Монтаж стельових світильників</t>
  </si>
  <si>
    <t xml:space="preserve">Прокладання кабелю </t>
  </si>
  <si>
    <t>Директор _______________________________________А.О.Єременко</t>
  </si>
  <si>
    <t xml:space="preserve">Кошторис                                                                                                                                                                                              </t>
  </si>
  <si>
    <t xml:space="preserve"> </t>
  </si>
  <si>
    <t>Місце складання: м.Київ</t>
  </si>
  <si>
    <r>
      <t xml:space="preserve">Вартість мат-лів, грн. </t>
    </r>
    <r>
      <rPr>
        <b/>
        <sz val="12"/>
        <rFont val="Calibri"/>
        <family val="2"/>
        <charset val="204"/>
      </rPr>
      <t>з ПДВ</t>
    </r>
  </si>
  <si>
    <t>на ремонтні роботи в офісному приміщенні на Об'єкті ОКЦ "ДНІПРО-ПЛАЗА", за адресою м. Київ, вул. Набережно-Хрещатицька, причал № 4.</t>
  </si>
  <si>
    <t xml:space="preserve">ВСЬОГО </t>
  </si>
  <si>
    <t>Ціна,                             грн без пдв</t>
  </si>
  <si>
    <r>
      <t>Вартість робіт, грн. без</t>
    </r>
    <r>
      <rPr>
        <b/>
        <sz val="12"/>
        <rFont val="Calibri"/>
        <family val="2"/>
        <charset val="204"/>
      </rPr>
      <t xml:space="preserve"> ПДВ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</si>
</sst>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#,##0.00"/>
    <numFmt numFmtId="166" formatCode="0.0%"/>
  </numFmts>
  <fonts count="3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i/>
      <sz val="12"/>
      <name val="Calibri"/>
      <family val="2"/>
      <charset val="204"/>
    </font>
    <font>
      <sz val="10"/>
      <color rgb="FF000000"/>
      <name val="Helv"/>
      <charset val="204"/>
    </font>
    <font>
      <b/>
      <sz val="12"/>
      <name val="Calibri"/>
      <family val="2"/>
      <charset val="204"/>
      <scheme val="minor"/>
    </font>
    <font>
      <sz val="10"/>
      <color rgb="FF000000"/>
      <name val="Arial Cyr"/>
      <charset val="204"/>
    </font>
    <font>
      <b/>
      <sz val="13"/>
      <color theme="0"/>
      <name val="Arial"/>
      <family val="2"/>
      <charset val="204"/>
    </font>
    <font>
      <b/>
      <sz val="13"/>
      <color rgb="FF0070C0"/>
      <name val="Arial"/>
      <family val="2"/>
      <charset val="204"/>
    </font>
    <font>
      <sz val="11"/>
      <name val="Bookman Old Style"/>
      <family val="1"/>
      <charset val="204"/>
    </font>
    <font>
      <sz val="14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1"/>
      <color rgb="FF0070C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u/>
      <sz val="11"/>
      <color rgb="FF0070C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color rgb="FF0070C0"/>
      <name val="Calibri"/>
      <family val="2"/>
      <charset val="204"/>
    </font>
    <font>
      <b/>
      <i/>
      <u/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sz val="12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theme="4" tint="0.59999389629810485"/>
      </patternFill>
    </fill>
    <fill>
      <patternFill patternType="solid">
        <fgColor theme="0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DBEEF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164" fontId="1" fillId="0" borderId="0" applyBorder="0" applyProtection="0"/>
    <xf numFmtId="164" fontId="1" fillId="0" borderId="0" applyBorder="0" applyProtection="0"/>
    <xf numFmtId="164" fontId="11" fillId="0" borderId="0" applyBorder="0" applyProtection="0"/>
    <xf numFmtId="164" fontId="13" fillId="0" borderId="0" applyBorder="0" applyProtection="0"/>
    <xf numFmtId="0" fontId="1" fillId="0" borderId="0"/>
  </cellStyleXfs>
  <cellXfs count="155">
    <xf numFmtId="0" fontId="0" fillId="0" borderId="0" xfId="0"/>
    <xf numFmtId="164" fontId="2" fillId="0" borderId="0" xfId="2" applyFont="1" applyFill="1" applyAlignment="1">
      <alignment horizontal="center" vertical="center"/>
    </xf>
    <xf numFmtId="164" fontId="2" fillId="0" borderId="0" xfId="2" applyFont="1" applyFill="1" applyAlignment="1">
      <alignment horizontal="center"/>
    </xf>
    <xf numFmtId="164" fontId="1" fillId="0" borderId="0" xfId="2" applyFont="1" applyFill="1" applyBorder="1" applyAlignment="1"/>
    <xf numFmtId="164" fontId="1" fillId="0" borderId="0" xfId="2" applyFont="1" applyFill="1" applyAlignment="1"/>
    <xf numFmtId="164" fontId="10" fillId="0" borderId="3" xfId="2" applyFont="1" applyFill="1" applyBorder="1" applyAlignment="1">
      <alignment horizontal="center" vertical="center"/>
    </xf>
    <xf numFmtId="164" fontId="12" fillId="2" borderId="4" xfId="4" applyFont="1" applyFill="1" applyBorder="1" applyAlignment="1">
      <alignment horizontal="left" vertical="center" wrapText="1"/>
    </xf>
    <xf numFmtId="10" fontId="12" fillId="2" borderId="4" xfId="4" applyNumberFormat="1" applyFont="1" applyFill="1" applyBorder="1" applyAlignment="1">
      <alignment horizontal="center" vertical="center"/>
    </xf>
    <xf numFmtId="4" fontId="12" fillId="2" borderId="4" xfId="5" applyNumberFormat="1" applyFont="1" applyFill="1" applyBorder="1" applyAlignment="1">
      <alignment vertical="center"/>
    </xf>
    <xf numFmtId="166" fontId="12" fillId="2" borderId="4" xfId="1" applyNumberFormat="1" applyFont="1" applyFill="1" applyBorder="1" applyAlignment="1">
      <alignment horizontal="right" vertical="center"/>
    </xf>
    <xf numFmtId="4" fontId="12" fillId="2" borderId="4" xfId="4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/>
    </xf>
    <xf numFmtId="164" fontId="12" fillId="2" borderId="9" xfId="4" applyFont="1" applyFill="1" applyBorder="1" applyAlignment="1">
      <alignment horizontal="left" vertical="center" wrapText="1"/>
    </xf>
    <xf numFmtId="10" fontId="12" fillId="2" borderId="9" xfId="4" applyNumberFormat="1" applyFont="1" applyFill="1" applyBorder="1" applyAlignment="1">
      <alignment horizontal="center" vertical="center"/>
    </xf>
    <xf numFmtId="4" fontId="12" fillId="2" borderId="9" xfId="5" applyNumberFormat="1" applyFont="1" applyFill="1" applyBorder="1" applyAlignment="1">
      <alignment vertical="center"/>
    </xf>
    <xf numFmtId="166" fontId="12" fillId="2" borderId="9" xfId="1" applyNumberFormat="1" applyFont="1" applyFill="1" applyBorder="1" applyAlignment="1">
      <alignment horizontal="right" vertical="center"/>
    </xf>
    <xf numFmtId="4" fontId="12" fillId="2" borderId="9" xfId="4" applyNumberFormat="1" applyFont="1" applyFill="1" applyBorder="1" applyAlignment="1">
      <alignment horizontal="left" vertical="center" wrapText="1"/>
    </xf>
    <xf numFmtId="164" fontId="2" fillId="0" borderId="1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top"/>
    </xf>
    <xf numFmtId="4" fontId="12" fillId="2" borderId="4" xfId="4" applyNumberFormat="1" applyFont="1" applyFill="1" applyBorder="1" applyAlignment="1">
      <alignment horizontal="center" vertical="center"/>
    </xf>
    <xf numFmtId="4" fontId="12" fillId="2" borderId="9" xfId="4" applyNumberFormat="1" applyFont="1" applyFill="1" applyBorder="1" applyAlignment="1">
      <alignment horizontal="center" vertical="center"/>
    </xf>
    <xf numFmtId="4" fontId="14" fillId="4" borderId="12" xfId="0" applyNumberFormat="1" applyFont="1" applyFill="1" applyBorder="1" applyAlignment="1">
      <alignment horizontal="center"/>
    </xf>
    <xf numFmtId="4" fontId="2" fillId="0" borderId="0" xfId="2" applyNumberFormat="1" applyFont="1" applyFill="1" applyAlignment="1">
      <alignment vertical="center"/>
    </xf>
    <xf numFmtId="164" fontId="1" fillId="0" borderId="0" xfId="2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4" fontId="14" fillId="4" borderId="12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4" fontId="15" fillId="0" borderId="13" xfId="0" applyNumberFormat="1" applyFont="1" applyFill="1" applyBorder="1" applyAlignment="1">
      <alignment vertical="center"/>
    </xf>
    <xf numFmtId="164" fontId="2" fillId="0" borderId="0" xfId="2" applyFont="1" applyFill="1" applyAlignment="1">
      <alignment vertical="center"/>
    </xf>
    <xf numFmtId="4" fontId="21" fillId="0" borderId="0" xfId="2" applyNumberFormat="1" applyFont="1" applyFill="1" applyBorder="1" applyAlignment="1">
      <alignment horizontal="center" vertical="center"/>
    </xf>
    <xf numFmtId="4" fontId="22" fillId="0" borderId="0" xfId="2" applyNumberFormat="1" applyFont="1" applyFill="1" applyBorder="1" applyAlignment="1">
      <alignment horizontal="center" vertical="center"/>
    </xf>
    <xf numFmtId="4" fontId="23" fillId="0" borderId="0" xfId="2" applyNumberFormat="1" applyFont="1" applyFill="1" applyBorder="1" applyAlignment="1">
      <alignment horizontal="center" vertical="center"/>
    </xf>
    <xf numFmtId="164" fontId="2" fillId="0" borderId="14" xfId="3" applyFont="1" applyFill="1" applyBorder="1" applyAlignment="1">
      <alignment horizontal="center" vertical="center" wrapText="1"/>
    </xf>
    <xf numFmtId="4" fontId="14" fillId="4" borderId="15" xfId="0" applyNumberFormat="1" applyFont="1" applyFill="1" applyBorder="1" applyAlignment="1">
      <alignment vertical="center"/>
    </xf>
    <xf numFmtId="4" fontId="14" fillId="4" borderId="15" xfId="0" applyNumberFormat="1" applyFont="1" applyFill="1" applyBorder="1" applyAlignment="1">
      <alignment horizontal="center"/>
    </xf>
    <xf numFmtId="4" fontId="15" fillId="0" borderId="16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9" fillId="0" borderId="19" xfId="3" applyNumberFormat="1" applyFont="1" applyFill="1" applyBorder="1" applyAlignment="1">
      <alignment horizontal="center" vertical="center" wrapText="1"/>
    </xf>
    <xf numFmtId="4" fontId="8" fillId="2" borderId="4" xfId="3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vertical="center"/>
    </xf>
    <xf numFmtId="164" fontId="2" fillId="0" borderId="0" xfId="3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left" vertical="center"/>
    </xf>
    <xf numFmtId="164" fontId="24" fillId="0" borderId="0" xfId="2" applyFont="1" applyFill="1" applyBorder="1" applyAlignment="1">
      <alignment horizontal="left"/>
    </xf>
    <xf numFmtId="164" fontId="24" fillId="0" borderId="0" xfId="2" applyFont="1" applyFill="1" applyBorder="1" applyAlignment="1"/>
    <xf numFmtId="164" fontId="10" fillId="2" borderId="3" xfId="2" applyFont="1" applyFill="1" applyBorder="1" applyAlignment="1">
      <alignment horizontal="center" vertical="center"/>
    </xf>
    <xf numFmtId="4" fontId="9" fillId="0" borderId="18" xfId="3" applyNumberFormat="1" applyFont="1" applyFill="1" applyBorder="1" applyAlignment="1">
      <alignment horizontal="center" vertical="center" wrapText="1"/>
    </xf>
    <xf numFmtId="164" fontId="8" fillId="0" borderId="4" xfId="2" applyFont="1" applyFill="1" applyBorder="1" applyAlignment="1">
      <alignment horizontal="center" vertical="center"/>
    </xf>
    <xf numFmtId="4" fontId="8" fillId="0" borderId="4" xfId="2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 wrapText="1"/>
    </xf>
    <xf numFmtId="4" fontId="27" fillId="0" borderId="5" xfId="3" applyNumberFormat="1" applyFont="1" applyFill="1" applyBorder="1" applyAlignment="1">
      <alignment horizontal="right" vertical="center"/>
    </xf>
    <xf numFmtId="164" fontId="27" fillId="0" borderId="4" xfId="2" applyFont="1" applyFill="1" applyBorder="1" applyAlignment="1">
      <alignment horizontal="center" vertical="center"/>
    </xf>
    <xf numFmtId="4" fontId="27" fillId="0" borderId="4" xfId="2" applyNumberFormat="1" applyFont="1" applyFill="1" applyBorder="1" applyAlignment="1">
      <alignment vertical="center"/>
    </xf>
    <xf numFmtId="4" fontId="27" fillId="2" borderId="4" xfId="3" applyNumberFormat="1" applyFont="1" applyFill="1" applyBorder="1" applyAlignment="1">
      <alignment horizontal="right" vertical="center"/>
    </xf>
    <xf numFmtId="4" fontId="27" fillId="2" borderId="5" xfId="3" applyNumberFormat="1" applyFont="1" applyFill="1" applyBorder="1" applyAlignment="1">
      <alignment horizontal="right" vertical="center"/>
    </xf>
    <xf numFmtId="4" fontId="8" fillId="0" borderId="4" xfId="3" applyNumberFormat="1" applyFont="1" applyFill="1" applyBorder="1" applyAlignment="1">
      <alignment horizontal="right" vertical="center"/>
    </xf>
    <xf numFmtId="4" fontId="27" fillId="0" borderId="4" xfId="3" applyNumberFormat="1" applyFont="1" applyFill="1" applyBorder="1" applyAlignment="1">
      <alignment horizontal="right" vertical="center"/>
    </xf>
    <xf numFmtId="0" fontId="28" fillId="2" borderId="4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164" fontId="8" fillId="0" borderId="4" xfId="2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vertical="center" wrapText="1"/>
    </xf>
    <xf numFmtId="164" fontId="27" fillId="0" borderId="4" xfId="2" applyFont="1" applyFill="1" applyBorder="1" applyAlignment="1">
      <alignment horizontal="left" vertical="center" wrapText="1"/>
    </xf>
    <xf numFmtId="164" fontId="8" fillId="2" borderId="4" xfId="2" applyFont="1" applyFill="1" applyBorder="1" applyAlignment="1">
      <alignment horizontal="center" vertical="center"/>
    </xf>
    <xf numFmtId="4" fontId="8" fillId="2" borderId="4" xfId="2" applyNumberFormat="1" applyFont="1" applyFill="1" applyBorder="1" applyAlignment="1">
      <alignment vertical="center"/>
    </xf>
    <xf numFmtId="4" fontId="8" fillId="2" borderId="6" xfId="0" applyNumberFormat="1" applyFont="1" applyFill="1" applyBorder="1" applyAlignment="1">
      <alignment vertical="center" wrapText="1"/>
    </xf>
    <xf numFmtId="4" fontId="8" fillId="2" borderId="5" xfId="3" applyNumberFormat="1" applyFont="1" applyFill="1" applyBorder="1" applyAlignment="1">
      <alignment horizontal="right" vertical="center"/>
    </xf>
    <xf numFmtId="164" fontId="8" fillId="2" borderId="4" xfId="2" applyFont="1" applyFill="1" applyBorder="1" applyAlignment="1">
      <alignment horizontal="left" vertical="center" wrapText="1"/>
    </xf>
    <xf numFmtId="4" fontId="29" fillId="2" borderId="6" xfId="0" applyNumberFormat="1" applyFont="1" applyFill="1" applyBorder="1" applyAlignment="1">
      <alignment vertical="center" wrapText="1"/>
    </xf>
    <xf numFmtId="164" fontId="29" fillId="2" borderId="4" xfId="2" applyFont="1" applyFill="1" applyBorder="1" applyAlignment="1">
      <alignment horizontal="center" vertical="center"/>
    </xf>
    <xf numFmtId="4" fontId="29" fillId="2" borderId="4" xfId="2" applyNumberFormat="1" applyFont="1" applyFill="1" applyBorder="1" applyAlignment="1">
      <alignment vertical="center"/>
    </xf>
    <xf numFmtId="4" fontId="29" fillId="2" borderId="4" xfId="3" applyNumberFormat="1" applyFont="1" applyFill="1" applyBorder="1" applyAlignment="1">
      <alignment horizontal="right" vertical="center"/>
    </xf>
    <xf numFmtId="4" fontId="29" fillId="2" borderId="5" xfId="3" applyNumberFormat="1" applyFont="1" applyFill="1" applyBorder="1" applyAlignment="1">
      <alignment horizontal="right" vertical="center"/>
    </xf>
    <xf numFmtId="4" fontId="8" fillId="0" borderId="6" xfId="0" applyNumberFormat="1" applyFont="1" applyFill="1" applyBorder="1" applyAlignment="1">
      <alignment vertical="center" wrapText="1"/>
    </xf>
    <xf numFmtId="164" fontId="27" fillId="0" borderId="4" xfId="2" applyFont="1" applyFill="1" applyBorder="1" applyAlignment="1">
      <alignment horizontal="center" vertical="top"/>
    </xf>
    <xf numFmtId="4" fontId="29" fillId="2" borderId="4" xfId="0" applyNumberFormat="1" applyFont="1" applyFill="1" applyBorder="1" applyAlignment="1">
      <alignment vertical="center" wrapText="1"/>
    </xf>
    <xf numFmtId="4" fontId="29" fillId="2" borderId="5" xfId="0" applyNumberFormat="1" applyFont="1" applyFill="1" applyBorder="1" applyAlignment="1">
      <alignment vertical="center" wrapText="1"/>
    </xf>
    <xf numFmtId="164" fontId="8" fillId="0" borderId="4" xfId="2" applyFont="1" applyFill="1" applyBorder="1" applyAlignment="1">
      <alignment horizontal="center" vertical="top"/>
    </xf>
    <xf numFmtId="164" fontId="8" fillId="0" borderId="7" xfId="3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4" fontId="31" fillId="3" borderId="4" xfId="0" applyNumberFormat="1" applyFont="1" applyFill="1" applyBorder="1" applyAlignment="1">
      <alignment vertical="center"/>
    </xf>
    <xf numFmtId="4" fontId="31" fillId="3" borderId="4" xfId="0" applyNumberFormat="1" applyFont="1" applyFill="1" applyBorder="1" applyAlignment="1">
      <alignment horizontal="center"/>
    </xf>
    <xf numFmtId="2" fontId="24" fillId="0" borderId="4" xfId="6" applyNumberFormat="1" applyFont="1" applyBorder="1" applyAlignment="1">
      <alignment horizontal="right" vertical="center"/>
    </xf>
    <xf numFmtId="2" fontId="29" fillId="2" borderId="5" xfId="6" applyNumberFormat="1" applyFont="1" applyFill="1" applyBorder="1" applyAlignment="1">
      <alignment horizontal="right" vertical="center"/>
    </xf>
    <xf numFmtId="164" fontId="8" fillId="0" borderId="8" xfId="3" applyFont="1" applyFill="1" applyBorder="1" applyAlignment="1">
      <alignment horizontal="center" vertical="center" wrapText="1"/>
    </xf>
    <xf numFmtId="2" fontId="24" fillId="0" borderId="0" xfId="6" applyNumberFormat="1" applyFont="1" applyBorder="1" applyAlignment="1">
      <alignment horizontal="right" vertical="center"/>
    </xf>
    <xf numFmtId="2" fontId="24" fillId="2" borderId="10" xfId="6" applyNumberFormat="1" applyFont="1" applyFill="1" applyBorder="1" applyAlignment="1">
      <alignment horizontal="right" vertical="center"/>
    </xf>
    <xf numFmtId="4" fontId="29" fillId="0" borderId="4" xfId="0" applyNumberFormat="1" applyFont="1" applyFill="1" applyBorder="1" applyAlignment="1">
      <alignment vertical="center" wrapText="1"/>
    </xf>
    <xf numFmtId="164" fontId="29" fillId="0" borderId="4" xfId="2" applyFont="1" applyFill="1" applyBorder="1" applyAlignment="1">
      <alignment horizontal="center" vertical="center"/>
    </xf>
    <xf numFmtId="4" fontId="29" fillId="0" borderId="4" xfId="2" applyNumberFormat="1" applyFont="1" applyFill="1" applyBorder="1" applyAlignment="1">
      <alignment vertical="center"/>
    </xf>
    <xf numFmtId="4" fontId="29" fillId="0" borderId="4" xfId="3" applyNumberFormat="1" applyFont="1" applyFill="1" applyBorder="1" applyAlignment="1">
      <alignment horizontal="right" vertical="center"/>
    </xf>
    <xf numFmtId="4" fontId="29" fillId="0" borderId="5" xfId="0" applyNumberFormat="1" applyFont="1" applyFill="1" applyBorder="1" applyAlignment="1">
      <alignment vertical="center" wrapText="1"/>
    </xf>
    <xf numFmtId="4" fontId="30" fillId="0" borderId="5" xfId="3" applyNumberFormat="1" applyFont="1" applyFill="1" applyBorder="1" applyAlignment="1">
      <alignment horizontal="right" vertical="center"/>
    </xf>
    <xf numFmtId="164" fontId="8" fillId="0" borderId="6" xfId="2" applyFont="1" applyFill="1" applyBorder="1" applyAlignment="1">
      <alignment horizontal="left" vertical="center" wrapText="1"/>
    </xf>
    <xf numFmtId="164" fontId="20" fillId="0" borderId="0" xfId="2" applyFont="1" applyFill="1" applyAlignment="1">
      <alignment vertical="center"/>
    </xf>
    <xf numFmtId="4" fontId="24" fillId="2" borderId="21" xfId="6" applyNumberFormat="1" applyFont="1" applyFill="1" applyBorder="1" applyAlignment="1">
      <alignment horizontal="right" vertical="center"/>
    </xf>
    <xf numFmtId="4" fontId="2" fillId="5" borderId="0" xfId="2" applyNumberFormat="1" applyFont="1" applyFill="1" applyBorder="1" applyAlignment="1">
      <alignment vertical="center"/>
    </xf>
    <xf numFmtId="4" fontId="18" fillId="5" borderId="0" xfId="2" applyNumberFormat="1" applyFont="1" applyFill="1" applyBorder="1" applyAlignment="1">
      <alignment vertical="center"/>
    </xf>
    <xf numFmtId="4" fontId="19" fillId="5" borderId="0" xfId="2" applyNumberFormat="1" applyFont="1" applyFill="1" applyBorder="1" applyAlignment="1">
      <alignment vertical="center"/>
    </xf>
    <xf numFmtId="4" fontId="2" fillId="5" borderId="0" xfId="2" applyNumberFormat="1" applyFont="1" applyFill="1" applyBorder="1" applyAlignment="1">
      <alignment horizontal="right" vertical="center"/>
    </xf>
    <xf numFmtId="4" fontId="21" fillId="2" borderId="20" xfId="2" applyNumberFormat="1" applyFont="1" applyFill="1" applyBorder="1" applyAlignment="1">
      <alignment vertical="center"/>
    </xf>
    <xf numFmtId="4" fontId="21" fillId="2" borderId="0" xfId="2" applyNumberFormat="1" applyFont="1" applyFill="1" applyBorder="1" applyAlignment="1">
      <alignment vertical="center"/>
    </xf>
    <xf numFmtId="165" fontId="8" fillId="6" borderId="2" xfId="3" applyNumberFormat="1" applyFont="1" applyFill="1" applyBorder="1" applyAlignment="1">
      <alignment horizontal="center" vertical="center" wrapText="1"/>
    </xf>
    <xf numFmtId="164" fontId="8" fillId="7" borderId="2" xfId="3" applyFont="1" applyFill="1" applyBorder="1" applyAlignment="1">
      <alignment horizontal="center" vertical="center" wrapText="1"/>
    </xf>
    <xf numFmtId="165" fontId="8" fillId="7" borderId="2" xfId="3" applyNumberFormat="1" applyFont="1" applyFill="1" applyBorder="1" applyAlignment="1">
      <alignment horizontal="center" vertical="center" wrapText="1"/>
    </xf>
    <xf numFmtId="4" fontId="8" fillId="7" borderId="2" xfId="3" applyNumberFormat="1" applyFont="1" applyFill="1" applyBorder="1" applyAlignment="1">
      <alignment horizontal="center" vertical="center" wrapText="1"/>
    </xf>
    <xf numFmtId="164" fontId="26" fillId="0" borderId="4" xfId="2" applyFont="1" applyFill="1" applyBorder="1" applyAlignment="1">
      <alignment horizontal="left" vertical="center" wrapText="1"/>
    </xf>
    <xf numFmtId="164" fontId="26" fillId="2" borderId="4" xfId="2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164" fontId="27" fillId="0" borderId="6" xfId="2" applyFont="1" applyFill="1" applyBorder="1" applyAlignment="1">
      <alignment horizontal="left" vertical="center" wrapText="1"/>
    </xf>
    <xf numFmtId="4" fontId="31" fillId="3" borderId="4" xfId="0" applyNumberFormat="1" applyFont="1" applyFill="1" applyBorder="1" applyAlignment="1">
      <alignment horizontal="left" vertical="center" wrapText="1"/>
    </xf>
    <xf numFmtId="164" fontId="20" fillId="0" borderId="12" xfId="2" applyFont="1" applyFill="1" applyBorder="1" applyAlignment="1">
      <alignment horizontal="right" vertical="center"/>
    </xf>
    <xf numFmtId="164" fontId="20" fillId="0" borderId="12" xfId="2" applyFont="1" applyFill="1" applyBorder="1" applyAlignment="1">
      <alignment horizontal="center" vertical="center"/>
    </xf>
    <xf numFmtId="4" fontId="20" fillId="0" borderId="12" xfId="2" applyNumberFormat="1" applyFont="1" applyFill="1" applyBorder="1" applyAlignment="1">
      <alignment vertical="center"/>
    </xf>
    <xf numFmtId="4" fontId="20" fillId="0" borderId="12" xfId="2" applyNumberFormat="1" applyFont="1" applyFill="1" applyBorder="1" applyAlignment="1">
      <alignment horizontal="right" vertical="center"/>
    </xf>
    <xf numFmtId="164" fontId="20" fillId="0" borderId="15" xfId="2" applyFont="1" applyFill="1" applyBorder="1" applyAlignment="1">
      <alignment horizontal="right" vertical="center"/>
    </xf>
    <xf numFmtId="164" fontId="20" fillId="0" borderId="15" xfId="2" applyFont="1" applyFill="1" applyBorder="1" applyAlignment="1">
      <alignment horizontal="center" vertical="center"/>
    </xf>
    <xf numFmtId="4" fontId="20" fillId="0" borderId="15" xfId="2" applyNumberFormat="1" applyFont="1" applyFill="1" applyBorder="1" applyAlignment="1">
      <alignment vertical="center"/>
    </xf>
    <xf numFmtId="4" fontId="20" fillId="0" borderId="15" xfId="2" applyNumberFormat="1" applyFont="1" applyFill="1" applyBorder="1" applyAlignment="1">
      <alignment horizontal="right" vertical="center"/>
    </xf>
    <xf numFmtId="164" fontId="32" fillId="0" borderId="0" xfId="2" applyFont="1" applyFill="1" applyBorder="1" applyAlignment="1">
      <alignment horizontal="right" vertical="center"/>
    </xf>
    <xf numFmtId="164" fontId="32" fillId="0" borderId="0" xfId="2" applyFont="1" applyFill="1" applyBorder="1" applyAlignment="1">
      <alignment horizontal="center" vertical="center"/>
    </xf>
    <xf numFmtId="4" fontId="32" fillId="0" borderId="0" xfId="2" applyNumberFormat="1" applyFont="1" applyFill="1" applyBorder="1" applyAlignment="1">
      <alignment vertical="center"/>
    </xf>
    <xf numFmtId="4" fontId="32" fillId="0" borderId="0" xfId="2" applyNumberFormat="1" applyFont="1" applyFill="1" applyBorder="1" applyAlignment="1">
      <alignment horizontal="right" vertical="center"/>
    </xf>
    <xf numFmtId="4" fontId="33" fillId="4" borderId="0" xfId="0" applyNumberFormat="1" applyFont="1" applyFill="1" applyBorder="1" applyAlignment="1">
      <alignment vertical="center"/>
    </xf>
    <xf numFmtId="4" fontId="33" fillId="4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Border="1" applyAlignment="1">
      <alignment vertical="center"/>
    </xf>
    <xf numFmtId="164" fontId="32" fillId="0" borderId="0" xfId="2" applyFont="1" applyFill="1" applyBorder="1" applyAlignment="1">
      <alignment horizontal="left" vertical="center"/>
    </xf>
    <xf numFmtId="0" fontId="1" fillId="0" borderId="0" xfId="6" applyFont="1" applyAlignment="1">
      <alignment horizontal="center" vertical="center" wrapText="1"/>
    </xf>
    <xf numFmtId="2" fontId="1" fillId="0" borderId="0" xfId="6" applyNumberFormat="1" applyFont="1" applyAlignment="1">
      <alignment horizontal="center" vertical="center" wrapText="1"/>
    </xf>
    <xf numFmtId="2" fontId="2" fillId="0" borderId="0" xfId="6" applyNumberFormat="1" applyFont="1" applyFill="1" applyAlignment="1">
      <alignment horizontal="center" vertical="center" wrapText="1"/>
    </xf>
    <xf numFmtId="2" fontId="1" fillId="0" borderId="0" xfId="6" applyNumberFormat="1" applyFont="1" applyAlignment="1">
      <alignment horizontal="center" vertical="center"/>
    </xf>
    <xf numFmtId="0" fontId="1" fillId="0" borderId="0" xfId="6" applyFont="1" applyAlignment="1">
      <alignment vertical="center" wrapText="1"/>
    </xf>
    <xf numFmtId="0" fontId="35" fillId="0" borderId="0" xfId="6" applyFont="1" applyAlignment="1">
      <alignment vertical="center" wrapText="1"/>
    </xf>
    <xf numFmtId="0" fontId="24" fillId="0" borderId="0" xfId="6" applyFont="1" applyAlignment="1">
      <alignment horizontal="center" vertical="center" wrapText="1"/>
    </xf>
    <xf numFmtId="2" fontId="24" fillId="0" borderId="0" xfId="6" applyNumberFormat="1" applyFont="1" applyAlignment="1">
      <alignment horizontal="center" vertical="center" wrapText="1"/>
    </xf>
    <xf numFmtId="2" fontId="8" fillId="0" borderId="0" xfId="6" applyNumberFormat="1" applyFont="1" applyFill="1" applyAlignment="1">
      <alignment horizontal="center" vertical="center" wrapText="1"/>
    </xf>
    <xf numFmtId="2" fontId="24" fillId="0" borderId="0" xfId="6" applyNumberFormat="1" applyFont="1" applyAlignment="1">
      <alignment horizontal="center" vertical="center"/>
    </xf>
    <xf numFmtId="0" fontId="24" fillId="0" borderId="0" xfId="6" applyFont="1" applyAlignment="1">
      <alignment vertical="center" wrapText="1"/>
    </xf>
    <xf numFmtId="0" fontId="24" fillId="0" borderId="0" xfId="6" applyFont="1" applyAlignment="1"/>
    <xf numFmtId="0" fontId="24" fillId="0" borderId="0" xfId="6" applyFont="1" applyAlignment="1">
      <alignment wrapText="1"/>
    </xf>
    <xf numFmtId="4" fontId="8" fillId="0" borderId="0" xfId="2" applyNumberFormat="1" applyFont="1" applyFill="1" applyAlignment="1">
      <alignment vertical="center"/>
    </xf>
    <xf numFmtId="165" fontId="8" fillId="0" borderId="0" xfId="2" applyNumberFormat="1" applyFont="1" applyFill="1" applyAlignment="1">
      <alignment vertical="center"/>
    </xf>
    <xf numFmtId="164" fontId="12" fillId="0" borderId="0" xfId="2" applyFont="1" applyFill="1" applyAlignment="1">
      <alignment horizontal="right" vertical="center"/>
    </xf>
    <xf numFmtId="164" fontId="17" fillId="0" borderId="0" xfId="2" applyFont="1" applyFill="1" applyAlignment="1">
      <alignment horizontal="center" vertical="top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9" fillId="0" borderId="17" xfId="3" applyNumberFormat="1" applyFont="1" applyFill="1" applyBorder="1" applyAlignment="1">
      <alignment horizontal="center" vertical="center" wrapText="1"/>
    </xf>
    <xf numFmtId="4" fontId="9" fillId="0" borderId="18" xfId="3" applyNumberFormat="1" applyFont="1" applyFill="1" applyBorder="1" applyAlignment="1">
      <alignment horizontal="center" vertical="center" wrapText="1"/>
    </xf>
  </cellXfs>
  <cellStyles count="7">
    <cellStyle name="Excel Built-in Normal" xfId="3" xr:uid="{00000000-0005-0000-0000-000000000000}"/>
    <cellStyle name="Обычный" xfId="0" builtinId="0"/>
    <cellStyle name="Обычный 12 2" xfId="6" xr:uid="{00000000-0005-0000-0000-000002000000}"/>
    <cellStyle name="Обычный 2" xfId="2" xr:uid="{00000000-0005-0000-0000-000003000000}"/>
    <cellStyle name="Обычный_СМЕТА  заготовка " xfId="5" xr:uid="{00000000-0005-0000-0000-000004000000}"/>
    <cellStyle name="Процентный" xfId="1" builtinId="5"/>
    <cellStyle name="Стиль 1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</xdr:rowOff>
    </xdr:from>
    <xdr:to>
      <xdr:col>1</xdr:col>
      <xdr:colOff>2891118</xdr:colOff>
      <xdr:row>6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F14C4D2-84C7-494B-8A1C-5864AD80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28" y="1"/>
          <a:ext cx="2646190" cy="14001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Q140"/>
  <sheetViews>
    <sheetView tabSelected="1" zoomScale="85" zoomScaleNormal="85" workbookViewId="0">
      <selection activeCell="J7" sqref="J7"/>
    </sheetView>
  </sheetViews>
  <sheetFormatPr defaultColWidth="9" defaultRowHeight="15" x14ac:dyDescent="0.25"/>
  <cols>
    <col min="1" max="1" width="4.5" style="1" customWidth="1"/>
    <col min="2" max="2" width="42.5" style="32" customWidth="1"/>
    <col min="3" max="3" width="6" style="1" customWidth="1"/>
    <col min="4" max="4" width="7.125" style="26" bestFit="1" customWidth="1"/>
    <col min="5" max="5" width="10" style="26" customWidth="1"/>
    <col min="6" max="6" width="13.375" style="26" customWidth="1"/>
    <col min="7" max="7" width="49.75" style="32" customWidth="1"/>
    <col min="8" max="8" width="6.75" style="2" customWidth="1"/>
    <col min="9" max="9" width="8.375" style="26" customWidth="1"/>
    <col min="10" max="10" width="9.5" style="26" customWidth="1"/>
    <col min="11" max="11" width="15" style="26" customWidth="1"/>
    <col min="12" max="12" width="9" style="33"/>
    <col min="13" max="15" width="9" style="3"/>
    <col min="16" max="16" width="11.375" style="3" customWidth="1"/>
    <col min="17" max="66" width="9" style="3"/>
    <col min="67" max="16384" width="9" style="4"/>
  </cols>
  <sheetData>
    <row r="1" spans="1:355" ht="3" customHeight="1" x14ac:dyDescent="0.25"/>
    <row r="2" spans="1:355" hidden="1" x14ac:dyDescent="0.25"/>
    <row r="3" spans="1:355" ht="18.75" customHeight="1" x14ac:dyDescent="0.25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355" ht="18.75" x14ac:dyDescent="0.25">
      <c r="A4" s="150" t="s">
        <v>56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</row>
    <row r="5" spans="1:355" ht="18.75" x14ac:dyDescent="0.25">
      <c r="A5" s="150" t="s">
        <v>60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</row>
    <row r="6" spans="1:355" ht="20.25" x14ac:dyDescent="0.25">
      <c r="C6" s="151"/>
      <c r="D6" s="152"/>
      <c r="E6" s="40"/>
      <c r="F6" s="40"/>
      <c r="G6" s="41"/>
      <c r="H6" s="21"/>
      <c r="I6" s="40"/>
      <c r="J6" s="30"/>
      <c r="K6" s="30"/>
    </row>
    <row r="7" spans="1:355" ht="16.5" customHeight="1" x14ac:dyDescent="0.25">
      <c r="D7" s="27"/>
      <c r="G7" s="27"/>
      <c r="H7" s="22"/>
      <c r="I7" s="28"/>
      <c r="J7" s="28"/>
      <c r="K7" s="28"/>
    </row>
    <row r="8" spans="1:355" ht="9.75" hidden="1" customHeight="1" x14ac:dyDescent="0.25"/>
    <row r="9" spans="1:355" ht="3.75" customHeight="1" thickBot="1" x14ac:dyDescent="0.3"/>
    <row r="10" spans="1:355" s="3" customFormat="1" ht="42.75" customHeight="1" thickBot="1" x14ac:dyDescent="0.3">
      <c r="A10" s="109" t="s">
        <v>0</v>
      </c>
      <c r="B10" s="110" t="s">
        <v>1</v>
      </c>
      <c r="C10" s="111" t="s">
        <v>2</v>
      </c>
      <c r="D10" s="112" t="s">
        <v>3</v>
      </c>
      <c r="E10" s="112" t="s">
        <v>62</v>
      </c>
      <c r="F10" s="112" t="s">
        <v>63</v>
      </c>
      <c r="G10" s="111" t="s">
        <v>4</v>
      </c>
      <c r="H10" s="111" t="s">
        <v>2</v>
      </c>
      <c r="I10" s="112" t="s">
        <v>3</v>
      </c>
      <c r="J10" s="112" t="s">
        <v>11</v>
      </c>
      <c r="K10" s="112" t="s">
        <v>59</v>
      </c>
      <c r="L10" s="33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</row>
    <row r="11" spans="1:355" s="3" customFormat="1" ht="15.75" customHeight="1" x14ac:dyDescent="0.25">
      <c r="A11" s="153" t="s">
        <v>5</v>
      </c>
      <c r="B11" s="154"/>
      <c r="C11" s="50"/>
      <c r="D11" s="50"/>
      <c r="E11" s="50"/>
      <c r="F11" s="50"/>
      <c r="G11" s="50"/>
      <c r="H11" s="50"/>
      <c r="I11" s="50"/>
      <c r="J11" s="50"/>
      <c r="K11" s="42"/>
      <c r="L11" s="3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</row>
    <row r="12" spans="1:355" s="3" customFormat="1" ht="15.75" x14ac:dyDescent="0.25">
      <c r="A12" s="5"/>
      <c r="B12" s="113" t="s">
        <v>22</v>
      </c>
      <c r="C12" s="51"/>
      <c r="D12" s="52"/>
      <c r="E12" s="43"/>
      <c r="F12" s="43"/>
      <c r="G12" s="53"/>
      <c r="H12" s="51"/>
      <c r="I12" s="52"/>
      <c r="J12" s="43"/>
      <c r="K12" s="54"/>
      <c r="L12" s="33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</row>
    <row r="13" spans="1:355" s="3" customFormat="1" ht="15.75" x14ac:dyDescent="0.25">
      <c r="A13" s="5">
        <v>1</v>
      </c>
      <c r="B13" s="63" t="s">
        <v>23</v>
      </c>
      <c r="C13" s="51" t="s">
        <v>6</v>
      </c>
      <c r="D13" s="52">
        <v>232.6</v>
      </c>
      <c r="E13" s="43">
        <v>20</v>
      </c>
      <c r="F13" s="43">
        <f t="shared" ref="F13:F18" si="0">D13*E13</f>
        <v>4652</v>
      </c>
      <c r="G13" s="53"/>
      <c r="H13" s="51"/>
      <c r="I13" s="52"/>
      <c r="J13" s="43"/>
      <c r="K13" s="54"/>
      <c r="L13" s="33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</row>
    <row r="14" spans="1:355" s="3" customFormat="1" ht="15.75" x14ac:dyDescent="0.25">
      <c r="A14" s="5">
        <v>2</v>
      </c>
      <c r="B14" s="63" t="s">
        <v>24</v>
      </c>
      <c r="C14" s="51" t="s">
        <v>6</v>
      </c>
      <c r="D14" s="52">
        <v>12.14</v>
      </c>
      <c r="E14" s="43">
        <v>20</v>
      </c>
      <c r="F14" s="43">
        <f t="shared" si="0"/>
        <v>242.8</v>
      </c>
      <c r="G14" s="53"/>
      <c r="H14" s="51"/>
      <c r="I14" s="52"/>
      <c r="J14" s="43"/>
      <c r="K14" s="54"/>
      <c r="L14" s="33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</row>
    <row r="15" spans="1:355" s="3" customFormat="1" ht="15.75" x14ac:dyDescent="0.25">
      <c r="A15" s="5">
        <v>3</v>
      </c>
      <c r="B15" s="63" t="s">
        <v>25</v>
      </c>
      <c r="C15" s="51" t="s">
        <v>6</v>
      </c>
      <c r="D15" s="52">
        <v>44.07</v>
      </c>
      <c r="E15" s="43">
        <v>85</v>
      </c>
      <c r="F15" s="43">
        <f t="shared" si="0"/>
        <v>3745.95</v>
      </c>
      <c r="G15" s="53"/>
      <c r="H15" s="51"/>
      <c r="I15" s="52"/>
      <c r="J15" s="43"/>
      <c r="K15" s="54"/>
      <c r="L15" s="33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</row>
    <row r="16" spans="1:355" s="3" customFormat="1" ht="31.5" x14ac:dyDescent="0.25">
      <c r="A16" s="5">
        <v>4</v>
      </c>
      <c r="B16" s="63" t="s">
        <v>26</v>
      </c>
      <c r="C16" s="51" t="s">
        <v>6</v>
      </c>
      <c r="D16" s="52">
        <v>76.16</v>
      </c>
      <c r="E16" s="43">
        <v>75</v>
      </c>
      <c r="F16" s="43">
        <f t="shared" si="0"/>
        <v>5712</v>
      </c>
      <c r="G16" s="53"/>
      <c r="H16" s="51"/>
      <c r="I16" s="52"/>
      <c r="J16" s="43"/>
      <c r="K16" s="54"/>
      <c r="L16" s="33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</row>
    <row r="17" spans="1:355" s="3" customFormat="1" ht="15.75" x14ac:dyDescent="0.25">
      <c r="A17" s="5">
        <v>5</v>
      </c>
      <c r="B17" s="63" t="s">
        <v>27</v>
      </c>
      <c r="C17" s="51" t="s">
        <v>6</v>
      </c>
      <c r="D17" s="52">
        <f>(0.405*4+0.407*4+8.658+4.928+2.114+2.33+0.557+1.656+1.285+1.034)*2.24</f>
        <v>57.814399999999992</v>
      </c>
      <c r="E17" s="43">
        <v>12</v>
      </c>
      <c r="F17" s="43">
        <f t="shared" si="0"/>
        <v>693.77279999999996</v>
      </c>
      <c r="G17" s="53"/>
      <c r="H17" s="51"/>
      <c r="I17" s="52"/>
      <c r="J17" s="43"/>
      <c r="K17" s="54"/>
      <c r="L17" s="33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</row>
    <row r="18" spans="1:355" s="3" customFormat="1" ht="15.75" x14ac:dyDescent="0.25">
      <c r="A18" s="5">
        <v>6</v>
      </c>
      <c r="B18" s="63" t="s">
        <v>28</v>
      </c>
      <c r="C18" s="51" t="s">
        <v>6</v>
      </c>
      <c r="D18" s="52">
        <f>(0.405*4+0.407*4+8.658+4.928+2.114+2.33+0.557+1.656+1.285+1.034)*2.24</f>
        <v>57.814399999999992</v>
      </c>
      <c r="E18" s="43">
        <v>18</v>
      </c>
      <c r="F18" s="43">
        <f t="shared" si="0"/>
        <v>1040.6591999999998</v>
      </c>
      <c r="G18" s="53"/>
      <c r="H18" s="51"/>
      <c r="I18" s="52"/>
      <c r="J18" s="43"/>
      <c r="K18" s="54"/>
      <c r="L18" s="33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</row>
    <row r="19" spans="1:355" s="3" customFormat="1" ht="15.75" x14ac:dyDescent="0.25">
      <c r="A19" s="5"/>
      <c r="B19" s="113" t="s">
        <v>14</v>
      </c>
      <c r="C19" s="51"/>
      <c r="D19" s="52"/>
      <c r="E19" s="43"/>
      <c r="F19" s="43"/>
      <c r="G19" s="53"/>
      <c r="H19" s="51"/>
      <c r="I19" s="52"/>
      <c r="J19" s="43"/>
      <c r="K19" s="54"/>
      <c r="L19" s="33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</row>
    <row r="20" spans="1:355" s="3" customFormat="1" ht="31.5" x14ac:dyDescent="0.25">
      <c r="A20" s="5">
        <v>7</v>
      </c>
      <c r="B20" s="63" t="s">
        <v>10</v>
      </c>
      <c r="C20" s="51" t="s">
        <v>6</v>
      </c>
      <c r="D20" s="52">
        <v>48.1</v>
      </c>
      <c r="E20" s="43">
        <v>180</v>
      </c>
      <c r="F20" s="43">
        <f>D20*E20</f>
        <v>8658</v>
      </c>
      <c r="G20" s="69"/>
      <c r="H20" s="55"/>
      <c r="I20" s="56"/>
      <c r="J20" s="57"/>
      <c r="K20" s="58"/>
      <c r="L20" s="33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</row>
    <row r="21" spans="1:355" s="3" customFormat="1" ht="15.75" x14ac:dyDescent="0.25">
      <c r="A21" s="5"/>
      <c r="B21" s="63"/>
      <c r="C21" s="51"/>
      <c r="D21" s="52"/>
      <c r="E21" s="59"/>
      <c r="F21" s="43"/>
      <c r="G21" s="69"/>
      <c r="H21" s="55"/>
      <c r="I21" s="56"/>
      <c r="J21" s="60"/>
      <c r="K21" s="58"/>
      <c r="L21" s="33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</row>
    <row r="22" spans="1:355" s="3" customFormat="1" ht="15.75" x14ac:dyDescent="0.25">
      <c r="A22" s="5"/>
      <c r="B22" s="63"/>
      <c r="C22" s="51"/>
      <c r="D22" s="52"/>
      <c r="E22" s="59"/>
      <c r="F22" s="43"/>
      <c r="G22" s="69"/>
      <c r="H22" s="55"/>
      <c r="I22" s="56"/>
      <c r="J22" s="60"/>
      <c r="K22" s="58"/>
      <c r="L22" s="33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</row>
    <row r="23" spans="1:355" s="3" customFormat="1" ht="15.75" x14ac:dyDescent="0.25">
      <c r="A23" s="5"/>
      <c r="B23" s="63"/>
      <c r="C23" s="51"/>
      <c r="D23" s="52"/>
      <c r="E23" s="59"/>
      <c r="F23" s="43"/>
      <c r="G23" s="69"/>
      <c r="H23" s="55"/>
      <c r="I23" s="56"/>
      <c r="J23" s="60"/>
      <c r="K23" s="58"/>
      <c r="L23" s="33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</row>
    <row r="24" spans="1:355" s="3" customFormat="1" ht="15.75" x14ac:dyDescent="0.25">
      <c r="A24" s="5"/>
      <c r="B24" s="63"/>
      <c r="C24" s="51"/>
      <c r="D24" s="52"/>
      <c r="E24" s="59"/>
      <c r="F24" s="43"/>
      <c r="G24" s="69"/>
      <c r="H24" s="61"/>
      <c r="I24" s="56"/>
      <c r="J24" s="60"/>
      <c r="K24" s="58"/>
      <c r="L24" s="33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</row>
    <row r="25" spans="1:355" s="3" customFormat="1" ht="15.75" x14ac:dyDescent="0.25">
      <c r="A25" s="5"/>
      <c r="B25" s="63"/>
      <c r="C25" s="51"/>
      <c r="D25" s="52"/>
      <c r="E25" s="59"/>
      <c r="F25" s="43"/>
      <c r="G25" s="62"/>
      <c r="H25" s="55"/>
      <c r="I25" s="56"/>
      <c r="J25" s="60"/>
      <c r="K25" s="58"/>
      <c r="L25" s="33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</row>
    <row r="26" spans="1:355" s="3" customFormat="1" ht="15.75" x14ac:dyDescent="0.25">
      <c r="A26" s="5"/>
      <c r="B26" s="63"/>
      <c r="C26" s="51"/>
      <c r="D26" s="52"/>
      <c r="E26" s="59"/>
      <c r="F26" s="43"/>
      <c r="G26" s="62"/>
      <c r="H26" s="55"/>
      <c r="I26" s="56"/>
      <c r="J26" s="60"/>
      <c r="K26" s="58"/>
      <c r="L26" s="33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</row>
    <row r="27" spans="1:355" s="3" customFormat="1" ht="47.25" x14ac:dyDescent="0.25">
      <c r="A27" s="5">
        <v>8</v>
      </c>
      <c r="B27" s="63" t="s">
        <v>39</v>
      </c>
      <c r="C27" s="51" t="s">
        <v>6</v>
      </c>
      <c r="D27" s="52">
        <v>10.199999999999999</v>
      </c>
      <c r="E27" s="59">
        <v>210</v>
      </c>
      <c r="F27" s="43">
        <f>D27*E27</f>
        <v>2142</v>
      </c>
      <c r="G27" s="69"/>
      <c r="H27" s="55"/>
      <c r="I27" s="56"/>
      <c r="J27" s="57"/>
      <c r="K27" s="58"/>
      <c r="L27" s="33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</row>
    <row r="28" spans="1:355" s="3" customFormat="1" ht="15.75" x14ac:dyDescent="0.25">
      <c r="A28" s="5"/>
      <c r="B28" s="63"/>
      <c r="C28" s="51"/>
      <c r="D28" s="52"/>
      <c r="E28" s="59"/>
      <c r="F28" s="43"/>
      <c r="G28" s="69"/>
      <c r="H28" s="55"/>
      <c r="I28" s="56"/>
      <c r="J28" s="60"/>
      <c r="K28" s="58"/>
      <c r="L28" s="33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</row>
    <row r="29" spans="1:355" s="3" customFormat="1" ht="15.75" x14ac:dyDescent="0.25">
      <c r="A29" s="5"/>
      <c r="B29" s="63"/>
      <c r="C29" s="51"/>
      <c r="D29" s="52"/>
      <c r="E29" s="59"/>
      <c r="F29" s="43"/>
      <c r="G29" s="69"/>
      <c r="H29" s="55"/>
      <c r="I29" s="56"/>
      <c r="J29" s="60"/>
      <c r="K29" s="58"/>
      <c r="L29" s="33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</row>
    <row r="30" spans="1:355" s="3" customFormat="1" ht="15.75" x14ac:dyDescent="0.25">
      <c r="A30" s="5"/>
      <c r="B30" s="63"/>
      <c r="C30" s="51"/>
      <c r="D30" s="52"/>
      <c r="E30" s="59"/>
      <c r="F30" s="43"/>
      <c r="G30" s="69"/>
      <c r="H30" s="55"/>
      <c r="I30" s="56"/>
      <c r="J30" s="60"/>
      <c r="K30" s="58"/>
      <c r="L30" s="33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</row>
    <row r="31" spans="1:355" s="3" customFormat="1" ht="15.75" x14ac:dyDescent="0.25">
      <c r="A31" s="5"/>
      <c r="B31" s="63"/>
      <c r="C31" s="51"/>
      <c r="D31" s="52"/>
      <c r="E31" s="59"/>
      <c r="F31" s="43"/>
      <c r="G31" s="69"/>
      <c r="H31" s="61"/>
      <c r="I31" s="56"/>
      <c r="J31" s="60"/>
      <c r="K31" s="58"/>
      <c r="L31" s="33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</row>
    <row r="32" spans="1:355" s="3" customFormat="1" ht="15.75" x14ac:dyDescent="0.25">
      <c r="A32" s="5"/>
      <c r="B32" s="63"/>
      <c r="C32" s="51"/>
      <c r="D32" s="52"/>
      <c r="E32" s="59"/>
      <c r="F32" s="43"/>
      <c r="G32" s="62"/>
      <c r="H32" s="55"/>
      <c r="I32" s="56"/>
      <c r="J32" s="60"/>
      <c r="K32" s="58"/>
      <c r="L32" s="33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</row>
    <row r="33" spans="1:355" s="3" customFormat="1" ht="15.75" x14ac:dyDescent="0.25">
      <c r="A33" s="5"/>
      <c r="B33" s="63"/>
      <c r="C33" s="51"/>
      <c r="D33" s="52"/>
      <c r="E33" s="59"/>
      <c r="F33" s="43"/>
      <c r="G33" s="62"/>
      <c r="H33" s="55"/>
      <c r="I33" s="56"/>
      <c r="J33" s="60"/>
      <c r="K33" s="58"/>
      <c r="L33" s="33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</row>
    <row r="34" spans="1:355" s="3" customFormat="1" ht="15.75" x14ac:dyDescent="0.25">
      <c r="A34" s="5"/>
      <c r="B34" s="63"/>
      <c r="C34" s="51"/>
      <c r="D34" s="52"/>
      <c r="E34" s="59"/>
      <c r="F34" s="43"/>
      <c r="G34" s="69"/>
      <c r="H34" s="64"/>
      <c r="I34" s="56"/>
      <c r="J34" s="60"/>
      <c r="K34" s="54"/>
      <c r="L34" s="33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</row>
    <row r="35" spans="1:355" s="3" customFormat="1" ht="15.75" x14ac:dyDescent="0.25">
      <c r="A35" s="5"/>
      <c r="B35" s="63"/>
      <c r="C35" s="51"/>
      <c r="D35" s="52"/>
      <c r="E35" s="59"/>
      <c r="F35" s="43"/>
      <c r="G35" s="65"/>
      <c r="H35" s="55"/>
      <c r="I35" s="56"/>
      <c r="J35" s="60"/>
      <c r="K35" s="54"/>
      <c r="L35" s="33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</row>
    <row r="36" spans="1:355" s="3" customFormat="1" ht="15.75" x14ac:dyDescent="0.25">
      <c r="A36" s="5"/>
      <c r="B36" s="63"/>
      <c r="C36" s="51"/>
      <c r="D36" s="52"/>
      <c r="E36" s="59"/>
      <c r="F36" s="43"/>
      <c r="G36" s="53"/>
      <c r="H36" s="51"/>
      <c r="I36" s="52"/>
      <c r="J36" s="43"/>
      <c r="K36" s="54"/>
      <c r="L36" s="33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</row>
    <row r="37" spans="1:355" s="3" customFormat="1" ht="15.75" x14ac:dyDescent="0.25">
      <c r="A37" s="5"/>
      <c r="B37" s="63"/>
      <c r="C37" s="51"/>
      <c r="D37" s="52"/>
      <c r="E37" s="59"/>
      <c r="F37" s="43"/>
      <c r="G37" s="53"/>
      <c r="H37" s="66"/>
      <c r="I37" s="44"/>
      <c r="J37" s="67"/>
      <c r="K37" s="68"/>
      <c r="L37" s="33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</row>
    <row r="38" spans="1:355" s="3" customFormat="1" ht="15.75" x14ac:dyDescent="0.25">
      <c r="A38" s="5">
        <v>11</v>
      </c>
      <c r="B38" s="63" t="s">
        <v>34</v>
      </c>
      <c r="C38" s="51" t="s">
        <v>6</v>
      </c>
      <c r="D38" s="52">
        <v>10.199999999999999</v>
      </c>
      <c r="E38" s="59">
        <v>70</v>
      </c>
      <c r="F38" s="43">
        <f>D38*E38</f>
        <v>714</v>
      </c>
      <c r="G38" s="69"/>
      <c r="H38" s="55"/>
      <c r="I38" s="56"/>
      <c r="J38" s="60"/>
      <c r="K38" s="68"/>
      <c r="L38" s="33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</row>
    <row r="39" spans="1:355" s="3" customFormat="1" ht="15.75" x14ac:dyDescent="0.25">
      <c r="A39" s="5"/>
      <c r="B39" s="63"/>
      <c r="C39" s="51"/>
      <c r="D39" s="52"/>
      <c r="E39" s="59"/>
      <c r="F39" s="43"/>
      <c r="G39" s="53"/>
      <c r="H39" s="66"/>
      <c r="I39" s="44"/>
      <c r="J39" s="67"/>
      <c r="K39" s="68"/>
      <c r="L39" s="33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</row>
    <row r="40" spans="1:355" s="3" customFormat="1" ht="15.75" x14ac:dyDescent="0.25">
      <c r="A40" s="5">
        <v>13</v>
      </c>
      <c r="B40" s="63" t="s">
        <v>15</v>
      </c>
      <c r="C40" s="51" t="s">
        <v>6</v>
      </c>
      <c r="D40" s="52">
        <v>10.199999999999999</v>
      </c>
      <c r="E40" s="59">
        <v>40</v>
      </c>
      <c r="F40" s="43">
        <f>D40*E40</f>
        <v>408</v>
      </c>
      <c r="G40" s="69"/>
      <c r="H40" s="55"/>
      <c r="I40" s="56"/>
      <c r="J40" s="60"/>
      <c r="K40" s="68"/>
      <c r="L40" s="33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</row>
    <row r="41" spans="1:355" s="3" customFormat="1" ht="15.75" x14ac:dyDescent="0.25">
      <c r="A41" s="5"/>
      <c r="B41" s="63"/>
      <c r="C41" s="51"/>
      <c r="D41" s="52"/>
      <c r="E41" s="59"/>
      <c r="F41" s="43"/>
      <c r="G41" s="69"/>
      <c r="H41" s="55"/>
      <c r="I41" s="56"/>
      <c r="J41" s="60"/>
      <c r="K41" s="68"/>
      <c r="L41" s="33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</row>
    <row r="42" spans="1:355" s="3" customFormat="1" ht="15.75" x14ac:dyDescent="0.25">
      <c r="A42" s="5"/>
      <c r="B42" s="63"/>
      <c r="C42" s="51"/>
      <c r="D42" s="52"/>
      <c r="E42" s="59"/>
      <c r="F42" s="43"/>
      <c r="G42" s="53"/>
      <c r="H42" s="66"/>
      <c r="I42" s="44"/>
      <c r="J42" s="67"/>
      <c r="K42" s="68"/>
      <c r="L42" s="33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</row>
    <row r="43" spans="1:355" s="3" customFormat="1" ht="15.75" x14ac:dyDescent="0.25">
      <c r="A43" s="5">
        <v>15</v>
      </c>
      <c r="B43" s="63" t="s">
        <v>35</v>
      </c>
      <c r="C43" s="51" t="s">
        <v>6</v>
      </c>
      <c r="D43" s="52">
        <v>10.199999999999999</v>
      </c>
      <c r="E43" s="59">
        <v>70</v>
      </c>
      <c r="F43" s="43">
        <f t="shared" ref="F43:F47" si="1">D43*E43</f>
        <v>714</v>
      </c>
      <c r="G43" s="69"/>
      <c r="H43" s="55"/>
      <c r="I43" s="56"/>
      <c r="J43" s="60"/>
      <c r="K43" s="68"/>
      <c r="L43" s="33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</row>
    <row r="44" spans="1:355" s="3" customFormat="1" ht="15.75" x14ac:dyDescent="0.25">
      <c r="A44" s="5"/>
      <c r="B44" s="63"/>
      <c r="C44" s="51"/>
      <c r="D44" s="52"/>
      <c r="E44" s="59"/>
      <c r="F44" s="43"/>
      <c r="G44" s="53"/>
      <c r="H44" s="66"/>
      <c r="I44" s="44"/>
      <c r="J44" s="67"/>
      <c r="K44" s="68"/>
      <c r="L44" s="33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</row>
    <row r="45" spans="1:355" s="3" customFormat="1" ht="15.75" x14ac:dyDescent="0.25">
      <c r="A45" s="5">
        <v>17</v>
      </c>
      <c r="B45" s="63" t="s">
        <v>40</v>
      </c>
      <c r="C45" s="51" t="s">
        <v>6</v>
      </c>
      <c r="D45" s="52">
        <v>10</v>
      </c>
      <c r="E45" s="59">
        <v>30</v>
      </c>
      <c r="F45" s="43">
        <f t="shared" si="1"/>
        <v>300</v>
      </c>
      <c r="G45" s="69"/>
      <c r="H45" s="55"/>
      <c r="I45" s="56"/>
      <c r="J45" s="60"/>
      <c r="K45" s="68"/>
      <c r="L45" s="33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</row>
    <row r="46" spans="1:355" s="3" customFormat="1" ht="15.75" x14ac:dyDescent="0.25">
      <c r="A46" s="5"/>
      <c r="B46" s="63"/>
      <c r="C46" s="51"/>
      <c r="D46" s="52"/>
      <c r="E46" s="59"/>
      <c r="F46" s="43"/>
      <c r="G46" s="69"/>
      <c r="H46" s="55"/>
      <c r="I46" s="56"/>
      <c r="J46" s="60"/>
      <c r="K46" s="68"/>
      <c r="L46" s="33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</row>
    <row r="47" spans="1:355" s="3" customFormat="1" ht="15.75" x14ac:dyDescent="0.25">
      <c r="A47" s="5">
        <v>18</v>
      </c>
      <c r="B47" s="63" t="s">
        <v>41</v>
      </c>
      <c r="C47" s="51" t="s">
        <v>13</v>
      </c>
      <c r="D47" s="52">
        <f>12*2.2</f>
        <v>26.400000000000002</v>
      </c>
      <c r="E47" s="59">
        <v>60</v>
      </c>
      <c r="F47" s="43">
        <f t="shared" si="1"/>
        <v>1584.0000000000002</v>
      </c>
      <c r="G47" s="69"/>
      <c r="H47" s="55"/>
      <c r="I47" s="56"/>
      <c r="J47" s="60"/>
      <c r="K47" s="68"/>
      <c r="L47" s="33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</row>
    <row r="48" spans="1:355" s="3" customFormat="1" ht="15.75" x14ac:dyDescent="0.25">
      <c r="A48" s="5"/>
      <c r="B48" s="63"/>
      <c r="C48" s="51"/>
      <c r="D48" s="52"/>
      <c r="E48" s="59"/>
      <c r="F48" s="43"/>
      <c r="G48" s="69"/>
      <c r="H48" s="55"/>
      <c r="I48" s="56"/>
      <c r="J48" s="60"/>
      <c r="K48" s="68"/>
      <c r="L48" s="33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</row>
    <row r="49" spans="1:355" s="3" customFormat="1" ht="15.75" x14ac:dyDescent="0.25">
      <c r="A49" s="5"/>
      <c r="B49" s="63"/>
      <c r="C49" s="51"/>
      <c r="D49" s="52"/>
      <c r="E49" s="59"/>
      <c r="F49" s="43"/>
      <c r="G49" s="53"/>
      <c r="H49" s="66"/>
      <c r="I49" s="44"/>
      <c r="J49" s="67"/>
      <c r="K49" s="68"/>
      <c r="L49" s="33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</row>
    <row r="50" spans="1:355" s="3" customFormat="1" ht="15.75" x14ac:dyDescent="0.25">
      <c r="A50" s="5">
        <v>20</v>
      </c>
      <c r="B50" s="63" t="s">
        <v>34</v>
      </c>
      <c r="C50" s="51" t="s">
        <v>6</v>
      </c>
      <c r="D50" s="52">
        <v>206.4</v>
      </c>
      <c r="E50" s="43">
        <v>70</v>
      </c>
      <c r="F50" s="43">
        <f>D50*E50</f>
        <v>14448</v>
      </c>
      <c r="G50" s="69"/>
      <c r="H50" s="55"/>
      <c r="I50" s="56"/>
      <c r="J50" s="60"/>
      <c r="K50" s="68"/>
      <c r="L50" s="33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</row>
    <row r="51" spans="1:355" s="3" customFormat="1" ht="15.75" x14ac:dyDescent="0.25">
      <c r="A51" s="5"/>
      <c r="B51" s="63"/>
      <c r="C51" s="51"/>
      <c r="D51" s="52"/>
      <c r="E51" s="43"/>
      <c r="F51" s="43"/>
      <c r="G51" s="53"/>
      <c r="H51" s="66"/>
      <c r="I51" s="44"/>
      <c r="J51" s="67"/>
      <c r="K51" s="68"/>
      <c r="L51" s="33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</row>
    <row r="52" spans="1:355" s="3" customFormat="1" ht="15.75" x14ac:dyDescent="0.25">
      <c r="A52" s="5">
        <v>22</v>
      </c>
      <c r="B52" s="63" t="s">
        <v>15</v>
      </c>
      <c r="C52" s="51" t="s">
        <v>6</v>
      </c>
      <c r="D52" s="52">
        <v>206.4</v>
      </c>
      <c r="E52" s="43">
        <v>40</v>
      </c>
      <c r="F52" s="43">
        <f>D52*E52</f>
        <v>8256</v>
      </c>
      <c r="G52" s="69"/>
      <c r="H52" s="55"/>
      <c r="I52" s="56"/>
      <c r="J52" s="60"/>
      <c r="K52" s="68"/>
      <c r="L52" s="33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</row>
    <row r="53" spans="1:355" s="3" customFormat="1" ht="15.75" x14ac:dyDescent="0.25">
      <c r="A53" s="5"/>
      <c r="B53" s="63"/>
      <c r="C53" s="51"/>
      <c r="D53" s="52"/>
      <c r="E53" s="43"/>
      <c r="F53" s="43"/>
      <c r="G53" s="69"/>
      <c r="H53" s="55"/>
      <c r="I53" s="56"/>
      <c r="J53" s="60"/>
      <c r="K53" s="68"/>
      <c r="L53" s="33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</row>
    <row r="54" spans="1:355" s="3" customFormat="1" ht="15.75" x14ac:dyDescent="0.25">
      <c r="A54" s="5"/>
      <c r="B54" s="63"/>
      <c r="C54" s="51"/>
      <c r="D54" s="52"/>
      <c r="E54" s="43"/>
      <c r="F54" s="43"/>
      <c r="G54" s="53"/>
      <c r="H54" s="66"/>
      <c r="I54" s="44"/>
      <c r="J54" s="67"/>
      <c r="K54" s="68"/>
      <c r="L54" s="33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</row>
    <row r="55" spans="1:355" s="3" customFormat="1" ht="15.75" x14ac:dyDescent="0.25">
      <c r="A55" s="5">
        <v>24</v>
      </c>
      <c r="B55" s="63" t="s">
        <v>35</v>
      </c>
      <c r="C55" s="51" t="s">
        <v>6</v>
      </c>
      <c r="D55" s="52">
        <v>206.4</v>
      </c>
      <c r="E55" s="43">
        <v>70</v>
      </c>
      <c r="F55" s="43">
        <f>D55*E55</f>
        <v>14448</v>
      </c>
      <c r="G55" s="69"/>
      <c r="H55" s="55"/>
      <c r="I55" s="56"/>
      <c r="J55" s="60"/>
      <c r="K55" s="68"/>
      <c r="L55" s="33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</row>
    <row r="56" spans="1:355" s="3" customFormat="1" ht="15.75" x14ac:dyDescent="0.25">
      <c r="A56" s="5"/>
      <c r="B56" s="63"/>
      <c r="C56" s="51"/>
      <c r="D56" s="52"/>
      <c r="E56" s="43"/>
      <c r="F56" s="43"/>
      <c r="G56" s="53"/>
      <c r="H56" s="66"/>
      <c r="I56" s="44"/>
      <c r="J56" s="67"/>
      <c r="K56" s="68"/>
      <c r="L56" s="33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</row>
    <row r="57" spans="1:355" s="3" customFormat="1" ht="15.75" x14ac:dyDescent="0.25">
      <c r="A57" s="5">
        <v>26</v>
      </c>
      <c r="B57" s="63" t="s">
        <v>16</v>
      </c>
      <c r="C57" s="51" t="s">
        <v>6</v>
      </c>
      <c r="D57" s="52">
        <v>206.4</v>
      </c>
      <c r="E57" s="43">
        <v>30</v>
      </c>
      <c r="F57" s="43">
        <f>D57*E57</f>
        <v>6192</v>
      </c>
      <c r="G57" s="69"/>
      <c r="H57" s="55"/>
      <c r="I57" s="56"/>
      <c r="J57" s="60"/>
      <c r="K57" s="68"/>
      <c r="L57" s="33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</row>
    <row r="58" spans="1:355" s="3" customFormat="1" ht="15.75" x14ac:dyDescent="0.25">
      <c r="A58" s="5"/>
      <c r="B58" s="63"/>
      <c r="C58" s="51"/>
      <c r="D58" s="52"/>
      <c r="E58" s="59"/>
      <c r="F58" s="43"/>
      <c r="G58" s="69"/>
      <c r="H58" s="55"/>
      <c r="I58" s="56"/>
      <c r="J58" s="60"/>
      <c r="K58" s="68"/>
      <c r="L58" s="33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</row>
    <row r="59" spans="1:355" s="3" customFormat="1" ht="15.75" x14ac:dyDescent="0.25">
      <c r="A59" s="5">
        <v>27</v>
      </c>
      <c r="B59" s="63" t="s">
        <v>50</v>
      </c>
      <c r="C59" s="51" t="s">
        <v>13</v>
      </c>
      <c r="D59" s="52">
        <v>79.25</v>
      </c>
      <c r="E59" s="59">
        <v>30</v>
      </c>
      <c r="F59" s="43">
        <f>D59*E59</f>
        <v>2377.5</v>
      </c>
      <c r="G59" s="116"/>
      <c r="H59" s="55"/>
      <c r="I59" s="56"/>
      <c r="J59" s="60"/>
      <c r="K59" s="68"/>
      <c r="L59" s="33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</row>
    <row r="60" spans="1:355" s="3" customFormat="1" ht="15.75" x14ac:dyDescent="0.25">
      <c r="A60" s="5"/>
      <c r="B60" s="63"/>
      <c r="C60" s="51"/>
      <c r="D60" s="52"/>
      <c r="E60" s="59"/>
      <c r="F60" s="43"/>
      <c r="G60" s="116"/>
      <c r="H60" s="55"/>
      <c r="I60" s="56"/>
      <c r="J60" s="60"/>
      <c r="K60" s="68"/>
      <c r="L60" s="33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</row>
    <row r="61" spans="1:355" s="3" customFormat="1" ht="15.75" x14ac:dyDescent="0.25">
      <c r="A61" s="49"/>
      <c r="B61" s="114" t="s">
        <v>49</v>
      </c>
      <c r="C61" s="70"/>
      <c r="D61" s="71"/>
      <c r="E61" s="43"/>
      <c r="F61" s="43"/>
      <c r="G61" s="72"/>
      <c r="H61" s="70"/>
      <c r="I61" s="71"/>
      <c r="J61" s="43"/>
      <c r="K61" s="73"/>
      <c r="L61" s="33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</row>
    <row r="62" spans="1:355" s="3" customFormat="1" ht="15.75" x14ac:dyDescent="0.25">
      <c r="A62" s="49"/>
      <c r="B62" s="74"/>
      <c r="C62" s="70"/>
      <c r="D62" s="71"/>
      <c r="E62" s="43"/>
      <c r="F62" s="43"/>
      <c r="G62" s="75"/>
      <c r="H62" s="76"/>
      <c r="I62" s="77"/>
      <c r="J62" s="78"/>
      <c r="K62" s="79"/>
      <c r="L62" s="46"/>
      <c r="M62" s="47"/>
      <c r="N62" s="47"/>
      <c r="O62" s="48"/>
      <c r="P62" s="48"/>
      <c r="Q62" s="48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</row>
    <row r="63" spans="1:355" s="3" customFormat="1" ht="15.75" x14ac:dyDescent="0.25">
      <c r="A63" s="49"/>
      <c r="B63" s="74"/>
      <c r="C63" s="70"/>
      <c r="D63" s="71"/>
      <c r="E63" s="43"/>
      <c r="F63" s="43"/>
      <c r="G63" s="75"/>
      <c r="H63" s="76"/>
      <c r="I63" s="77"/>
      <c r="J63" s="78"/>
      <c r="K63" s="79"/>
      <c r="L63" s="33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</row>
    <row r="64" spans="1:355" s="3" customFormat="1" ht="15.75" x14ac:dyDescent="0.25">
      <c r="A64" s="49"/>
      <c r="B64" s="74"/>
      <c r="C64" s="70"/>
      <c r="D64" s="71"/>
      <c r="E64" s="43"/>
      <c r="F64" s="43"/>
      <c r="G64" s="75"/>
      <c r="H64" s="76"/>
      <c r="I64" s="77"/>
      <c r="J64" s="78"/>
      <c r="K64" s="79"/>
      <c r="L64" s="33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</row>
    <row r="65" spans="1:355" s="3" customFormat="1" ht="15.75" x14ac:dyDescent="0.25">
      <c r="A65" s="49"/>
      <c r="B65" s="74"/>
      <c r="C65" s="70"/>
      <c r="D65" s="71"/>
      <c r="E65" s="43"/>
      <c r="F65" s="43"/>
      <c r="G65" s="75"/>
      <c r="H65" s="76"/>
      <c r="I65" s="77"/>
      <c r="J65" s="78"/>
      <c r="K65" s="79"/>
      <c r="L65" s="33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</row>
    <row r="66" spans="1:355" s="3" customFormat="1" ht="15.75" x14ac:dyDescent="0.25">
      <c r="A66" s="49"/>
      <c r="B66" s="74"/>
      <c r="C66" s="70"/>
      <c r="D66" s="71"/>
      <c r="E66" s="43"/>
      <c r="F66" s="43"/>
      <c r="G66" s="75"/>
      <c r="H66" s="76"/>
      <c r="I66" s="77"/>
      <c r="J66" s="78"/>
      <c r="K66" s="79"/>
      <c r="L66" s="33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</row>
    <row r="67" spans="1:355" s="3" customFormat="1" ht="15.75" x14ac:dyDescent="0.25">
      <c r="A67" s="49"/>
      <c r="B67" s="74"/>
      <c r="C67" s="70"/>
      <c r="D67" s="71"/>
      <c r="E67" s="43"/>
      <c r="F67" s="43"/>
      <c r="G67" s="75"/>
      <c r="H67" s="76"/>
      <c r="I67" s="77"/>
      <c r="J67" s="78"/>
      <c r="K67" s="79"/>
      <c r="L67" s="33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</row>
    <row r="68" spans="1:355" s="3" customFormat="1" ht="15.75" x14ac:dyDescent="0.25">
      <c r="A68" s="49"/>
      <c r="B68" s="74"/>
      <c r="C68" s="70"/>
      <c r="D68" s="71"/>
      <c r="E68" s="43"/>
      <c r="F68" s="43"/>
      <c r="G68" s="75"/>
      <c r="H68" s="76"/>
      <c r="I68" s="77"/>
      <c r="J68" s="78"/>
      <c r="K68" s="79"/>
      <c r="L68" s="33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</row>
    <row r="69" spans="1:355" s="3" customFormat="1" ht="15.75" x14ac:dyDescent="0.25">
      <c r="A69" s="49"/>
      <c r="B69" s="74"/>
      <c r="C69" s="70"/>
      <c r="D69" s="71"/>
      <c r="E69" s="43"/>
      <c r="F69" s="43"/>
      <c r="G69" s="75"/>
      <c r="H69" s="76"/>
      <c r="I69" s="77"/>
      <c r="J69" s="78"/>
      <c r="K69" s="79"/>
      <c r="L69" s="33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</row>
    <row r="70" spans="1:355" s="3" customFormat="1" ht="15.75" x14ac:dyDescent="0.25">
      <c r="A70" s="49"/>
      <c r="B70" s="74"/>
      <c r="C70" s="70"/>
      <c r="D70" s="71"/>
      <c r="E70" s="43"/>
      <c r="F70" s="43"/>
      <c r="G70" s="75"/>
      <c r="H70" s="76"/>
      <c r="I70" s="77"/>
      <c r="J70" s="78"/>
      <c r="K70" s="79"/>
      <c r="L70" s="33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</row>
    <row r="71" spans="1:355" s="3" customFormat="1" ht="15.75" x14ac:dyDescent="0.25">
      <c r="A71" s="49"/>
      <c r="B71" s="74"/>
      <c r="C71" s="70"/>
      <c r="D71" s="71"/>
      <c r="E71" s="43"/>
      <c r="F71" s="43"/>
      <c r="G71" s="75"/>
      <c r="H71" s="76"/>
      <c r="I71" s="77"/>
      <c r="J71" s="78"/>
      <c r="K71" s="79"/>
      <c r="L71" s="107"/>
      <c r="M71" s="108"/>
      <c r="N71" s="108"/>
      <c r="O71" s="108"/>
      <c r="P71" s="108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</row>
    <row r="72" spans="1:355" s="3" customFormat="1" ht="15.75" x14ac:dyDescent="0.25">
      <c r="A72" s="5"/>
      <c r="B72" s="63"/>
      <c r="C72" s="51"/>
      <c r="D72" s="52"/>
      <c r="E72" s="43"/>
      <c r="F72" s="43"/>
      <c r="G72" s="80"/>
      <c r="H72" s="51"/>
      <c r="I72" s="52"/>
      <c r="J72" s="43"/>
      <c r="K72" s="73"/>
      <c r="L72" s="107"/>
      <c r="M72" s="108"/>
      <c r="N72" s="108"/>
      <c r="O72" s="108"/>
      <c r="P72" s="108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</row>
    <row r="73" spans="1:355" s="3" customFormat="1" ht="15.75" x14ac:dyDescent="0.25">
      <c r="A73" s="5"/>
      <c r="B73" s="113" t="s">
        <v>17</v>
      </c>
      <c r="C73" s="51"/>
      <c r="D73" s="52"/>
      <c r="E73" s="43"/>
      <c r="F73" s="43"/>
      <c r="G73" s="53"/>
      <c r="H73" s="51"/>
      <c r="I73" s="52"/>
      <c r="J73" s="43"/>
      <c r="K73" s="54"/>
      <c r="L73" s="107"/>
      <c r="M73" s="108"/>
      <c r="N73" s="108"/>
      <c r="O73" s="108"/>
      <c r="P73" s="108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</row>
    <row r="74" spans="1:355" s="3" customFormat="1" ht="15.75" x14ac:dyDescent="0.25">
      <c r="A74" s="5">
        <v>29</v>
      </c>
      <c r="B74" s="63" t="s">
        <v>18</v>
      </c>
      <c r="C74" s="51" t="s">
        <v>6</v>
      </c>
      <c r="D74" s="52">
        <f>33.6+4.3</f>
        <v>37.9</v>
      </c>
      <c r="E74" s="43">
        <v>130</v>
      </c>
      <c r="F74" s="44">
        <f>D74*E74</f>
        <v>4927</v>
      </c>
      <c r="G74" s="69"/>
      <c r="H74" s="81"/>
      <c r="I74" s="56"/>
      <c r="J74" s="57"/>
      <c r="K74" s="58"/>
      <c r="L74" s="107"/>
      <c r="M74" s="108"/>
      <c r="N74" s="108"/>
      <c r="O74" s="108"/>
      <c r="P74" s="108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</row>
    <row r="75" spans="1:355" s="3" customFormat="1" ht="15.75" x14ac:dyDescent="0.25">
      <c r="A75" s="5">
        <v>30</v>
      </c>
      <c r="B75" s="63" t="s">
        <v>29</v>
      </c>
      <c r="C75" s="51" t="s">
        <v>13</v>
      </c>
      <c r="D75" s="52">
        <v>20</v>
      </c>
      <c r="E75" s="43">
        <v>110</v>
      </c>
      <c r="F75" s="44">
        <f>D75*E75</f>
        <v>2200</v>
      </c>
      <c r="G75" s="69"/>
      <c r="H75" s="55"/>
      <c r="I75" s="56"/>
      <c r="J75" s="60"/>
      <c r="K75" s="58"/>
      <c r="L75" s="107"/>
      <c r="M75" s="108"/>
      <c r="N75" s="108"/>
      <c r="O75" s="108"/>
      <c r="P75" s="108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</row>
    <row r="76" spans="1:355" s="3" customFormat="1" ht="15.75" x14ac:dyDescent="0.25">
      <c r="A76" s="5"/>
      <c r="B76" s="63"/>
      <c r="C76" s="51"/>
      <c r="D76" s="52"/>
      <c r="E76" s="43"/>
      <c r="F76" s="43"/>
      <c r="G76" s="69"/>
      <c r="H76" s="55"/>
      <c r="I76" s="56"/>
      <c r="J76" s="60"/>
      <c r="K76" s="58"/>
      <c r="L76" s="107"/>
      <c r="M76" s="108"/>
      <c r="N76" s="108"/>
      <c r="O76" s="108"/>
      <c r="P76" s="108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</row>
    <row r="77" spans="1:355" s="3" customFormat="1" ht="15.75" x14ac:dyDescent="0.25">
      <c r="A77" s="5"/>
      <c r="B77" s="63"/>
      <c r="C77" s="51"/>
      <c r="D77" s="52"/>
      <c r="E77" s="43"/>
      <c r="F77" s="43"/>
      <c r="G77" s="69"/>
      <c r="H77" s="55"/>
      <c r="I77" s="56"/>
      <c r="J77" s="60"/>
      <c r="K77" s="58"/>
      <c r="L77" s="107"/>
      <c r="M77" s="108"/>
      <c r="N77" s="108"/>
      <c r="O77" s="108"/>
      <c r="P77" s="108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</row>
    <row r="78" spans="1:355" s="3" customFormat="1" ht="15.75" x14ac:dyDescent="0.25">
      <c r="A78" s="5"/>
      <c r="B78" s="63"/>
      <c r="C78" s="51"/>
      <c r="D78" s="52"/>
      <c r="E78" s="43"/>
      <c r="F78" s="43"/>
      <c r="G78" s="69"/>
      <c r="H78" s="61"/>
      <c r="I78" s="56"/>
      <c r="J78" s="60"/>
      <c r="K78" s="58"/>
      <c r="L78" s="107"/>
      <c r="M78" s="108"/>
      <c r="N78" s="108"/>
      <c r="O78" s="108"/>
      <c r="P78" s="108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</row>
    <row r="79" spans="1:355" s="3" customFormat="1" ht="15.75" x14ac:dyDescent="0.25">
      <c r="A79" s="5"/>
      <c r="B79" s="63"/>
      <c r="C79" s="51"/>
      <c r="D79" s="52"/>
      <c r="E79" s="43"/>
      <c r="F79" s="43"/>
      <c r="G79" s="62"/>
      <c r="H79" s="55"/>
      <c r="I79" s="56"/>
      <c r="J79" s="60"/>
      <c r="K79" s="58"/>
      <c r="L79" s="107"/>
      <c r="M79" s="108"/>
      <c r="N79" s="108"/>
      <c r="O79" s="108"/>
      <c r="P79" s="108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</row>
    <row r="80" spans="1:355" s="3" customFormat="1" ht="15.75" x14ac:dyDescent="0.25">
      <c r="A80" s="5"/>
      <c r="B80" s="63"/>
      <c r="C80" s="51"/>
      <c r="D80" s="52"/>
      <c r="E80" s="43"/>
      <c r="F80" s="43"/>
      <c r="G80" s="69"/>
      <c r="H80" s="64"/>
      <c r="I80" s="56"/>
      <c r="J80" s="60"/>
      <c r="K80" s="54"/>
      <c r="L80" s="107"/>
      <c r="M80" s="108"/>
      <c r="N80" s="108"/>
      <c r="O80" s="108"/>
      <c r="P80" s="108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</row>
    <row r="81" spans="1:355" s="3" customFormat="1" ht="15.75" x14ac:dyDescent="0.25">
      <c r="A81" s="5"/>
      <c r="B81" s="63"/>
      <c r="C81" s="51"/>
      <c r="D81" s="52"/>
      <c r="E81" s="43"/>
      <c r="F81" s="43"/>
      <c r="G81" s="65"/>
      <c r="H81" s="55"/>
      <c r="I81" s="56"/>
      <c r="J81" s="60"/>
      <c r="K81" s="54"/>
      <c r="L81" s="107"/>
      <c r="M81" s="108"/>
      <c r="N81" s="108"/>
      <c r="O81" s="108"/>
      <c r="P81" s="108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</row>
    <row r="82" spans="1:355" s="3" customFormat="1" ht="15.75" x14ac:dyDescent="0.25">
      <c r="A82" s="5"/>
      <c r="B82" s="63"/>
      <c r="C82" s="51"/>
      <c r="D82" s="52"/>
      <c r="E82" s="43"/>
      <c r="F82" s="43"/>
      <c r="G82" s="53"/>
      <c r="H82" s="51"/>
      <c r="I82" s="52"/>
      <c r="J82" s="43"/>
      <c r="K82" s="54"/>
      <c r="L82" s="107"/>
      <c r="M82" s="108"/>
      <c r="N82" s="108"/>
      <c r="O82" s="108"/>
      <c r="P82" s="108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</row>
    <row r="83" spans="1:355" s="3" customFormat="1" ht="15.75" x14ac:dyDescent="0.25">
      <c r="A83" s="5"/>
      <c r="B83" s="63"/>
      <c r="C83" s="51"/>
      <c r="D83" s="52"/>
      <c r="E83" s="43"/>
      <c r="F83" s="43"/>
      <c r="G83" s="53"/>
      <c r="H83" s="66"/>
      <c r="I83" s="44"/>
      <c r="J83" s="67"/>
      <c r="K83" s="68"/>
      <c r="L83" s="107"/>
      <c r="M83" s="108"/>
      <c r="N83" s="108"/>
      <c r="O83" s="108"/>
      <c r="P83" s="108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</row>
    <row r="84" spans="1:355" s="3" customFormat="1" ht="15.75" x14ac:dyDescent="0.25">
      <c r="A84" s="5">
        <v>33</v>
      </c>
      <c r="B84" s="63" t="s">
        <v>19</v>
      </c>
      <c r="C84" s="51" t="s">
        <v>6</v>
      </c>
      <c r="D84" s="52">
        <v>102.7</v>
      </c>
      <c r="E84" s="43">
        <v>30</v>
      </c>
      <c r="F84" s="43">
        <f>D84*E84</f>
        <v>3081</v>
      </c>
      <c r="G84" s="69"/>
      <c r="H84" s="55"/>
      <c r="I84" s="56"/>
      <c r="J84" s="60"/>
      <c r="K84" s="68"/>
      <c r="L84" s="107"/>
      <c r="M84" s="108"/>
      <c r="N84" s="108"/>
      <c r="O84" s="108"/>
      <c r="P84" s="108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</row>
    <row r="85" spans="1:355" s="3" customFormat="1" ht="15.75" x14ac:dyDescent="0.25">
      <c r="A85" s="5"/>
      <c r="B85" s="63"/>
      <c r="C85" s="51"/>
      <c r="D85" s="52"/>
      <c r="E85" s="43"/>
      <c r="F85" s="43"/>
      <c r="G85" s="69"/>
      <c r="H85" s="55"/>
      <c r="I85" s="56"/>
      <c r="J85" s="60"/>
      <c r="K85" s="68"/>
      <c r="L85" s="107"/>
      <c r="M85" s="108"/>
      <c r="N85" s="108"/>
      <c r="O85" s="108"/>
      <c r="P85" s="108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</row>
    <row r="86" spans="1:355" s="3" customFormat="1" ht="15.75" x14ac:dyDescent="0.25">
      <c r="A86" s="49">
        <v>34</v>
      </c>
      <c r="B86" s="74" t="s">
        <v>47</v>
      </c>
      <c r="C86" s="70" t="s">
        <v>6</v>
      </c>
      <c r="D86" s="71">
        <v>64.8</v>
      </c>
      <c r="E86" s="43">
        <v>110</v>
      </c>
      <c r="F86" s="43">
        <f t="shared" ref="F86:F92" si="2">D86*E86</f>
        <v>7128</v>
      </c>
      <c r="G86" s="82"/>
      <c r="H86" s="76"/>
      <c r="I86" s="77"/>
      <c r="J86" s="78"/>
      <c r="K86" s="83"/>
      <c r="L86" s="107"/>
      <c r="M86" s="108"/>
      <c r="N86" s="108"/>
      <c r="O86" s="108"/>
      <c r="P86" s="108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</row>
    <row r="87" spans="1:355" s="3" customFormat="1" ht="15.75" x14ac:dyDescent="0.25">
      <c r="A87" s="49"/>
      <c r="B87" s="74"/>
      <c r="C87" s="70"/>
      <c r="D87" s="71"/>
      <c r="E87" s="43"/>
      <c r="F87" s="43"/>
      <c r="G87" s="82"/>
      <c r="H87" s="76"/>
      <c r="I87" s="77"/>
      <c r="J87" s="78"/>
      <c r="K87" s="83"/>
      <c r="L87" s="107"/>
      <c r="M87" s="108"/>
      <c r="N87" s="108"/>
      <c r="O87" s="108"/>
      <c r="P87" s="108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</row>
    <row r="88" spans="1:355" s="3" customFormat="1" ht="15.75" x14ac:dyDescent="0.25">
      <c r="A88" s="49"/>
      <c r="B88" s="74"/>
      <c r="C88" s="70"/>
      <c r="D88" s="71"/>
      <c r="E88" s="43"/>
      <c r="F88" s="43"/>
      <c r="G88" s="82"/>
      <c r="H88" s="76"/>
      <c r="I88" s="77"/>
      <c r="J88" s="78"/>
      <c r="K88" s="83"/>
      <c r="L88" s="107"/>
      <c r="M88" s="108"/>
      <c r="N88" s="108"/>
      <c r="O88" s="108"/>
      <c r="P88" s="108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</row>
    <row r="89" spans="1:355" s="3" customFormat="1" ht="15.75" x14ac:dyDescent="0.25">
      <c r="A89" s="49"/>
      <c r="B89" s="74"/>
      <c r="C89" s="70"/>
      <c r="D89" s="71"/>
      <c r="E89" s="43"/>
      <c r="F89" s="43"/>
      <c r="G89" s="82"/>
      <c r="H89" s="76"/>
      <c r="I89" s="77"/>
      <c r="J89" s="78"/>
      <c r="K89" s="83"/>
      <c r="L89" s="107"/>
      <c r="M89" s="108"/>
      <c r="N89" s="108"/>
      <c r="O89" s="108"/>
      <c r="P89" s="108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</row>
    <row r="90" spans="1:355" s="3" customFormat="1" ht="15.75" x14ac:dyDescent="0.25">
      <c r="A90" s="49"/>
      <c r="B90" s="74"/>
      <c r="C90" s="70"/>
      <c r="D90" s="71"/>
      <c r="E90" s="43"/>
      <c r="F90" s="43"/>
      <c r="G90" s="82"/>
      <c r="H90" s="76"/>
      <c r="I90" s="77"/>
      <c r="J90" s="78"/>
      <c r="K90" s="83"/>
      <c r="L90" s="107"/>
      <c r="M90" s="108"/>
      <c r="N90" s="108"/>
      <c r="O90" s="108"/>
      <c r="P90" s="108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</row>
    <row r="91" spans="1:355" s="3" customFormat="1" ht="15.75" x14ac:dyDescent="0.25">
      <c r="A91" s="49"/>
      <c r="B91" s="74"/>
      <c r="C91" s="70"/>
      <c r="D91" s="71"/>
      <c r="E91" s="43"/>
      <c r="F91" s="43"/>
      <c r="G91" s="82"/>
      <c r="H91" s="76"/>
      <c r="I91" s="77"/>
      <c r="J91" s="78"/>
      <c r="K91" s="83"/>
      <c r="L91" s="107"/>
      <c r="M91" s="108"/>
      <c r="N91" s="108"/>
      <c r="O91" s="108"/>
      <c r="P91" s="108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</row>
    <row r="92" spans="1:355" s="3" customFormat="1" ht="15.75" x14ac:dyDescent="0.25">
      <c r="A92" s="49">
        <v>35</v>
      </c>
      <c r="B92" s="74" t="s">
        <v>48</v>
      </c>
      <c r="C92" s="70" t="s">
        <v>6</v>
      </c>
      <c r="D92" s="71">
        <v>138.1</v>
      </c>
      <c r="E92" s="43">
        <v>110</v>
      </c>
      <c r="F92" s="43">
        <f t="shared" si="2"/>
        <v>15191</v>
      </c>
      <c r="G92" s="94"/>
      <c r="H92" s="95"/>
      <c r="I92" s="96"/>
      <c r="J92" s="97"/>
      <c r="K92" s="98"/>
      <c r="L92" s="107"/>
      <c r="M92" s="108"/>
      <c r="N92" s="108"/>
      <c r="O92" s="108"/>
      <c r="P92" s="108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</row>
    <row r="93" spans="1:355" s="3" customFormat="1" ht="15.75" x14ac:dyDescent="0.25">
      <c r="A93" s="49"/>
      <c r="B93" s="74"/>
      <c r="C93" s="70"/>
      <c r="D93" s="71"/>
      <c r="E93" s="43"/>
      <c r="F93" s="43"/>
      <c r="G93" s="94"/>
      <c r="H93" s="95"/>
      <c r="I93" s="96"/>
      <c r="J93" s="97"/>
      <c r="K93" s="98"/>
      <c r="L93" s="107"/>
      <c r="M93" s="108"/>
      <c r="N93" s="108"/>
      <c r="O93" s="108"/>
      <c r="P93" s="108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</row>
    <row r="94" spans="1:355" s="3" customFormat="1" ht="15.75" x14ac:dyDescent="0.25">
      <c r="A94" s="49"/>
      <c r="B94" s="74"/>
      <c r="C94" s="70"/>
      <c r="D94" s="71"/>
      <c r="E94" s="43"/>
      <c r="F94" s="43"/>
      <c r="G94" s="94"/>
      <c r="H94" s="95"/>
      <c r="I94" s="96"/>
      <c r="J94" s="97"/>
      <c r="K94" s="98"/>
      <c r="L94" s="107"/>
      <c r="M94" s="108"/>
      <c r="N94" s="108"/>
      <c r="O94" s="108"/>
      <c r="P94" s="108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</row>
    <row r="95" spans="1:355" s="3" customFormat="1" ht="15.75" x14ac:dyDescent="0.25">
      <c r="A95" s="49"/>
      <c r="B95" s="74"/>
      <c r="C95" s="70"/>
      <c r="D95" s="71"/>
      <c r="E95" s="43"/>
      <c r="F95" s="43"/>
      <c r="G95" s="94"/>
      <c r="H95" s="95"/>
      <c r="I95" s="96"/>
      <c r="J95" s="97"/>
      <c r="K95" s="98"/>
      <c r="L95" s="107"/>
      <c r="M95" s="108"/>
      <c r="N95" s="108"/>
      <c r="O95" s="108"/>
      <c r="P95" s="108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</row>
    <row r="96" spans="1:355" s="3" customFormat="1" ht="15.75" x14ac:dyDescent="0.25">
      <c r="A96" s="49"/>
      <c r="B96" s="74"/>
      <c r="C96" s="70"/>
      <c r="D96" s="71"/>
      <c r="E96" s="43"/>
      <c r="F96" s="43"/>
      <c r="G96" s="94"/>
      <c r="H96" s="95"/>
      <c r="I96" s="96"/>
      <c r="J96" s="97"/>
      <c r="K96" s="98"/>
      <c r="L96" s="107"/>
      <c r="M96" s="108"/>
      <c r="N96" s="108"/>
      <c r="O96" s="108"/>
      <c r="P96" s="108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</row>
    <row r="97" spans="1:355" s="3" customFormat="1" ht="15.75" x14ac:dyDescent="0.25">
      <c r="A97" s="49"/>
      <c r="B97" s="74"/>
      <c r="C97" s="70"/>
      <c r="D97" s="71"/>
      <c r="E97" s="43"/>
      <c r="F97" s="43"/>
      <c r="G97" s="94"/>
      <c r="H97" s="95"/>
      <c r="I97" s="96"/>
      <c r="J97" s="97"/>
      <c r="K97" s="98"/>
      <c r="L97" s="107"/>
      <c r="M97" s="108"/>
      <c r="N97" s="108"/>
      <c r="O97" s="108"/>
      <c r="P97" s="108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</row>
    <row r="98" spans="1:355" s="3" customFormat="1" ht="15.75" x14ac:dyDescent="0.25">
      <c r="A98" s="49"/>
      <c r="B98" s="74"/>
      <c r="C98" s="70"/>
      <c r="D98" s="71"/>
      <c r="E98" s="43"/>
      <c r="F98" s="43"/>
      <c r="G98" s="94"/>
      <c r="H98" s="95"/>
      <c r="I98" s="96"/>
      <c r="J98" s="97"/>
      <c r="K98" s="99"/>
      <c r="L98" s="107"/>
      <c r="M98" s="108"/>
      <c r="N98" s="108"/>
      <c r="O98" s="108"/>
      <c r="P98" s="108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</row>
    <row r="99" spans="1:355" s="3" customFormat="1" ht="15.75" x14ac:dyDescent="0.25">
      <c r="A99" s="49"/>
      <c r="B99" s="74"/>
      <c r="C99" s="70"/>
      <c r="D99" s="71"/>
      <c r="E99" s="43"/>
      <c r="F99" s="43"/>
      <c r="G99" s="94"/>
      <c r="H99" s="95"/>
      <c r="I99" s="96"/>
      <c r="J99" s="97"/>
      <c r="K99" s="99"/>
      <c r="L99" s="107"/>
      <c r="M99" s="108"/>
      <c r="N99" s="108"/>
      <c r="O99" s="108"/>
      <c r="P99" s="108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</row>
    <row r="100" spans="1:355" s="3" customFormat="1" ht="15.75" x14ac:dyDescent="0.25">
      <c r="A100" s="49"/>
      <c r="B100" s="74"/>
      <c r="C100" s="70"/>
      <c r="D100" s="71"/>
      <c r="E100" s="43"/>
      <c r="F100" s="43"/>
      <c r="G100" s="94"/>
      <c r="H100" s="95"/>
      <c r="I100" s="96"/>
      <c r="J100" s="97"/>
      <c r="K100" s="99"/>
      <c r="L100" s="107"/>
      <c r="M100" s="108"/>
      <c r="N100" s="108"/>
      <c r="O100" s="108"/>
      <c r="P100" s="108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</row>
    <row r="101" spans="1:355" s="3" customFormat="1" ht="15.75" x14ac:dyDescent="0.25">
      <c r="A101" s="5"/>
      <c r="B101" s="113" t="s">
        <v>30</v>
      </c>
      <c r="C101" s="51"/>
      <c r="D101" s="52"/>
      <c r="E101" s="43"/>
      <c r="F101" s="43"/>
      <c r="G101" s="53"/>
      <c r="H101" s="51"/>
      <c r="I101" s="52"/>
      <c r="J101" s="59"/>
      <c r="K101" s="54"/>
      <c r="L101" s="107"/>
      <c r="M101" s="108"/>
      <c r="N101" s="108"/>
      <c r="O101" s="108"/>
      <c r="P101" s="108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</row>
    <row r="102" spans="1:355" s="3" customFormat="1" ht="15.75" x14ac:dyDescent="0.25">
      <c r="A102" s="5">
        <v>36</v>
      </c>
      <c r="B102" s="63" t="s">
        <v>54</v>
      </c>
      <c r="C102" s="51" t="s">
        <v>13</v>
      </c>
      <c r="D102" s="52">
        <v>200</v>
      </c>
      <c r="E102" s="43">
        <v>10</v>
      </c>
      <c r="F102" s="43">
        <f t="shared" ref="F102:F110" si="3">D102*E102</f>
        <v>2000</v>
      </c>
      <c r="G102" s="100"/>
      <c r="H102" s="84"/>
      <c r="I102" s="52"/>
      <c r="J102" s="59"/>
      <c r="K102" s="68"/>
      <c r="L102" s="107"/>
      <c r="M102" s="108"/>
      <c r="N102" s="108"/>
      <c r="O102" s="108"/>
      <c r="P102" s="108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</row>
    <row r="103" spans="1:355" s="3" customFormat="1" ht="15.75" x14ac:dyDescent="0.25">
      <c r="A103" s="5"/>
      <c r="B103" s="63" t="s">
        <v>37</v>
      </c>
      <c r="C103" s="51" t="s">
        <v>13</v>
      </c>
      <c r="D103" s="52">
        <v>200</v>
      </c>
      <c r="E103" s="43">
        <v>4</v>
      </c>
      <c r="F103" s="43">
        <f t="shared" si="3"/>
        <v>800</v>
      </c>
      <c r="G103" s="53"/>
      <c r="H103" s="51"/>
      <c r="I103" s="52"/>
      <c r="J103" s="43"/>
      <c r="K103" s="68"/>
      <c r="L103" s="107"/>
      <c r="M103" s="108"/>
      <c r="N103" s="108"/>
      <c r="O103" s="108"/>
      <c r="P103" s="108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</row>
    <row r="104" spans="1:355" s="3" customFormat="1" ht="15.75" x14ac:dyDescent="0.25">
      <c r="A104" s="5">
        <v>37</v>
      </c>
      <c r="B104" s="63" t="s">
        <v>31</v>
      </c>
      <c r="C104" s="51" t="s">
        <v>12</v>
      </c>
      <c r="D104" s="52">
        <v>4</v>
      </c>
      <c r="E104" s="43">
        <v>60</v>
      </c>
      <c r="F104" s="43">
        <f t="shared" si="3"/>
        <v>240</v>
      </c>
      <c r="G104" s="53"/>
      <c r="H104" s="51"/>
      <c r="I104" s="52"/>
      <c r="J104" s="43"/>
      <c r="K104" s="68"/>
      <c r="L104" s="107"/>
      <c r="M104" s="108"/>
      <c r="N104" s="108"/>
      <c r="O104" s="108"/>
      <c r="P104" s="108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</row>
    <row r="105" spans="1:355" s="3" customFormat="1" ht="15.75" x14ac:dyDescent="0.25">
      <c r="A105" s="5"/>
      <c r="B105" s="63"/>
      <c r="C105" s="51"/>
      <c r="D105" s="52"/>
      <c r="E105" s="43"/>
      <c r="F105" s="43"/>
      <c r="G105" s="53"/>
      <c r="H105" s="51"/>
      <c r="I105" s="52"/>
      <c r="J105" s="43"/>
      <c r="K105" s="68"/>
      <c r="L105" s="33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</row>
    <row r="106" spans="1:355" s="3" customFormat="1" ht="15.75" x14ac:dyDescent="0.25">
      <c r="A106" s="5">
        <v>38</v>
      </c>
      <c r="B106" s="63" t="s">
        <v>42</v>
      </c>
      <c r="C106" s="51" t="s">
        <v>13</v>
      </c>
      <c r="D106" s="52">
        <v>10.199999999999999</v>
      </c>
      <c r="E106" s="43">
        <v>80</v>
      </c>
      <c r="F106" s="43">
        <f t="shared" si="3"/>
        <v>816</v>
      </c>
      <c r="G106" s="53"/>
      <c r="H106" s="51"/>
      <c r="I106" s="52"/>
      <c r="J106" s="43"/>
      <c r="K106" s="68"/>
      <c r="L106" s="33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</row>
    <row r="107" spans="1:355" s="3" customFormat="1" ht="15.75" x14ac:dyDescent="0.25">
      <c r="A107" s="5">
        <v>39</v>
      </c>
      <c r="B107" s="63" t="s">
        <v>43</v>
      </c>
      <c r="C107" s="51" t="s">
        <v>12</v>
      </c>
      <c r="D107" s="52">
        <v>1</v>
      </c>
      <c r="E107" s="43">
        <v>35</v>
      </c>
      <c r="F107" s="43">
        <f t="shared" si="3"/>
        <v>35</v>
      </c>
      <c r="G107" s="53"/>
      <c r="H107" s="51"/>
      <c r="I107" s="52"/>
      <c r="J107" s="43"/>
      <c r="K107" s="68"/>
      <c r="L107" s="33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</row>
    <row r="108" spans="1:355" s="3" customFormat="1" ht="15.75" x14ac:dyDescent="0.25">
      <c r="A108" s="5">
        <v>40</v>
      </c>
      <c r="B108" s="63" t="s">
        <v>51</v>
      </c>
      <c r="C108" s="51" t="s">
        <v>12</v>
      </c>
      <c r="D108" s="52">
        <v>12</v>
      </c>
      <c r="E108" s="43">
        <v>200</v>
      </c>
      <c r="F108" s="43">
        <f t="shared" si="3"/>
        <v>2400</v>
      </c>
      <c r="G108" s="53"/>
      <c r="H108" s="51"/>
      <c r="I108" s="52"/>
      <c r="J108" s="43"/>
      <c r="K108" s="68"/>
      <c r="L108" s="33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</row>
    <row r="109" spans="1:355" s="3" customFormat="1" ht="15.75" x14ac:dyDescent="0.25">
      <c r="A109" s="5">
        <v>41</v>
      </c>
      <c r="B109" s="63" t="s">
        <v>52</v>
      </c>
      <c r="C109" s="51" t="s">
        <v>12</v>
      </c>
      <c r="D109" s="52">
        <v>60</v>
      </c>
      <c r="E109" s="43">
        <v>80</v>
      </c>
      <c r="F109" s="43">
        <f t="shared" si="3"/>
        <v>4800</v>
      </c>
      <c r="G109" s="53"/>
      <c r="H109" s="51"/>
      <c r="I109" s="52"/>
      <c r="J109" s="43"/>
      <c r="K109" s="68"/>
      <c r="L109" s="33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</row>
    <row r="110" spans="1:355" s="3" customFormat="1" ht="15.75" x14ac:dyDescent="0.25">
      <c r="A110" s="5">
        <v>42</v>
      </c>
      <c r="B110" s="63" t="s">
        <v>53</v>
      </c>
      <c r="C110" s="51" t="s">
        <v>12</v>
      </c>
      <c r="D110" s="52">
        <v>39</v>
      </c>
      <c r="E110" s="43">
        <v>60</v>
      </c>
      <c r="F110" s="43">
        <f t="shared" si="3"/>
        <v>2340</v>
      </c>
      <c r="G110" s="53"/>
      <c r="H110" s="51"/>
      <c r="I110" s="52"/>
      <c r="J110" s="43"/>
      <c r="K110" s="68"/>
      <c r="L110" s="33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</row>
    <row r="111" spans="1:355" s="3" customFormat="1" ht="15.75" x14ac:dyDescent="0.25">
      <c r="A111" s="5"/>
      <c r="B111" s="63"/>
      <c r="C111" s="51"/>
      <c r="D111" s="52"/>
      <c r="E111" s="43"/>
      <c r="F111" s="43"/>
      <c r="G111" s="53"/>
      <c r="H111" s="51"/>
      <c r="I111" s="52"/>
      <c r="J111" s="43"/>
      <c r="K111" s="68"/>
      <c r="L111" s="33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</row>
    <row r="112" spans="1:355" s="3" customFormat="1" ht="15.75" x14ac:dyDescent="0.25">
      <c r="A112" s="5"/>
      <c r="B112" s="113" t="s">
        <v>32</v>
      </c>
      <c r="C112" s="51"/>
      <c r="D112" s="52"/>
      <c r="E112" s="43"/>
      <c r="F112" s="43"/>
      <c r="G112" s="53"/>
      <c r="H112" s="51"/>
      <c r="I112" s="52"/>
      <c r="J112" s="43"/>
      <c r="K112" s="54"/>
      <c r="L112" s="33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</row>
    <row r="113" spans="1:355" s="3" customFormat="1" ht="15.75" x14ac:dyDescent="0.25">
      <c r="A113" s="5">
        <v>43</v>
      </c>
      <c r="B113" s="63" t="s">
        <v>33</v>
      </c>
      <c r="C113" s="51" t="s">
        <v>12</v>
      </c>
      <c r="D113" s="52">
        <v>1</v>
      </c>
      <c r="E113" s="43">
        <v>1100</v>
      </c>
      <c r="F113" s="43">
        <f t="shared" ref="F113:F119" si="4">D113*E113</f>
        <v>1100</v>
      </c>
      <c r="G113" s="53"/>
      <c r="H113" s="51"/>
      <c r="I113" s="52"/>
      <c r="J113" s="43"/>
      <c r="K113" s="54"/>
      <c r="L113" s="33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</row>
    <row r="114" spans="1:355" s="3" customFormat="1" ht="15.75" x14ac:dyDescent="0.25">
      <c r="A114" s="5"/>
      <c r="B114" s="63"/>
      <c r="C114" s="51"/>
      <c r="D114" s="52"/>
      <c r="E114" s="43"/>
      <c r="F114" s="43"/>
      <c r="G114" s="53"/>
      <c r="H114" s="51"/>
      <c r="I114" s="52"/>
      <c r="J114" s="43"/>
      <c r="K114" s="54"/>
      <c r="L114" s="33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</row>
    <row r="115" spans="1:355" s="3" customFormat="1" ht="15.75" x14ac:dyDescent="0.25">
      <c r="A115" s="5"/>
      <c r="B115" s="63"/>
      <c r="C115" s="51"/>
      <c r="D115" s="52"/>
      <c r="E115" s="43"/>
      <c r="F115" s="43"/>
      <c r="G115" s="53"/>
      <c r="H115" s="51"/>
      <c r="I115" s="52"/>
      <c r="J115" s="43"/>
      <c r="K115" s="54"/>
      <c r="L115" s="33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</row>
    <row r="116" spans="1:355" s="3" customFormat="1" ht="15.75" x14ac:dyDescent="0.25">
      <c r="A116" s="5"/>
      <c r="B116" s="63"/>
      <c r="C116" s="51"/>
      <c r="D116" s="52"/>
      <c r="E116" s="43"/>
      <c r="F116" s="43"/>
      <c r="G116" s="53"/>
      <c r="H116" s="51"/>
      <c r="I116" s="52"/>
      <c r="J116" s="43"/>
      <c r="K116" s="54"/>
      <c r="L116" s="33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</row>
    <row r="117" spans="1:355" s="3" customFormat="1" ht="15.75" x14ac:dyDescent="0.25">
      <c r="A117" s="5"/>
      <c r="B117" s="63"/>
      <c r="C117" s="51"/>
      <c r="D117" s="52"/>
      <c r="E117" s="43"/>
      <c r="F117" s="43"/>
      <c r="G117" s="53"/>
      <c r="H117" s="51"/>
      <c r="I117" s="52"/>
      <c r="J117" s="43"/>
      <c r="K117" s="54"/>
      <c r="L117" s="33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</row>
    <row r="118" spans="1:355" s="3" customFormat="1" ht="15.75" x14ac:dyDescent="0.25">
      <c r="A118" s="5">
        <v>44</v>
      </c>
      <c r="B118" s="63" t="s">
        <v>38</v>
      </c>
      <c r="C118" s="51" t="s">
        <v>12</v>
      </c>
      <c r="D118" s="52">
        <v>1</v>
      </c>
      <c r="E118" s="43">
        <v>130</v>
      </c>
      <c r="F118" s="43">
        <f t="shared" si="4"/>
        <v>130</v>
      </c>
      <c r="G118" s="53"/>
      <c r="H118" s="51"/>
      <c r="I118" s="52"/>
      <c r="J118" s="43"/>
      <c r="K118" s="54"/>
      <c r="L118" s="33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</row>
    <row r="119" spans="1:355" s="3" customFormat="1" ht="15.75" x14ac:dyDescent="0.25">
      <c r="A119" s="5">
        <v>45</v>
      </c>
      <c r="B119" s="63" t="s">
        <v>36</v>
      </c>
      <c r="C119" s="51" t="s">
        <v>12</v>
      </c>
      <c r="D119" s="52">
        <v>1</v>
      </c>
      <c r="E119" s="43">
        <v>1000</v>
      </c>
      <c r="F119" s="43">
        <f t="shared" si="4"/>
        <v>1000</v>
      </c>
      <c r="G119" s="53"/>
      <c r="H119" s="51"/>
      <c r="I119" s="52"/>
      <c r="J119" s="43"/>
      <c r="K119" s="54"/>
      <c r="L119" s="33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</row>
    <row r="120" spans="1:355" s="3" customFormat="1" ht="15.75" x14ac:dyDescent="0.25">
      <c r="A120" s="5"/>
      <c r="B120" s="63"/>
      <c r="C120" s="51"/>
      <c r="D120" s="52"/>
      <c r="E120" s="43"/>
      <c r="F120" s="43"/>
      <c r="G120" s="53"/>
      <c r="H120" s="51"/>
      <c r="I120" s="52"/>
      <c r="J120" s="43"/>
      <c r="K120" s="73"/>
      <c r="L120" s="33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/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/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/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/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/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/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/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4"/>
    </row>
    <row r="121" spans="1:355" s="3" customFormat="1" ht="15.75" x14ac:dyDescent="0.25">
      <c r="A121" s="5"/>
      <c r="B121" s="113" t="s">
        <v>20</v>
      </c>
      <c r="C121" s="51"/>
      <c r="D121" s="52"/>
      <c r="E121" s="43"/>
      <c r="F121" s="43"/>
      <c r="G121" s="100"/>
      <c r="H121" s="84"/>
      <c r="I121" s="52"/>
      <c r="J121" s="43"/>
      <c r="K121" s="73"/>
      <c r="L121" s="33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/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/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/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/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/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/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/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4"/>
    </row>
    <row r="122" spans="1:355" s="3" customFormat="1" ht="15.75" x14ac:dyDescent="0.25">
      <c r="A122" s="5"/>
      <c r="B122" s="63"/>
      <c r="C122" s="51"/>
      <c r="D122" s="52"/>
      <c r="E122" s="43"/>
      <c r="F122" s="43"/>
      <c r="G122" s="100"/>
      <c r="H122" s="84"/>
      <c r="I122" s="52"/>
      <c r="J122" s="43"/>
      <c r="K122" s="73"/>
      <c r="L122" s="33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</row>
    <row r="123" spans="1:355" s="3" customFormat="1" ht="15.75" x14ac:dyDescent="0.25">
      <c r="A123" s="5"/>
      <c r="B123" s="63"/>
      <c r="C123" s="51"/>
      <c r="D123" s="52"/>
      <c r="E123" s="43"/>
      <c r="F123" s="43"/>
      <c r="G123" s="100"/>
      <c r="H123" s="84"/>
      <c r="I123" s="52"/>
      <c r="J123" s="43"/>
      <c r="K123" s="73"/>
      <c r="L123" s="33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/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/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/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/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/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/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/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4"/>
    </row>
    <row r="124" spans="1:355" s="3" customFormat="1" ht="31.5" x14ac:dyDescent="0.25">
      <c r="A124" s="5">
        <v>48</v>
      </c>
      <c r="B124" s="63" t="s">
        <v>21</v>
      </c>
      <c r="C124" s="51"/>
      <c r="D124" s="52"/>
      <c r="E124" s="43"/>
      <c r="F124" s="102">
        <v>4000</v>
      </c>
      <c r="G124" s="63"/>
      <c r="H124" s="84"/>
      <c r="I124" s="52"/>
      <c r="J124" s="43"/>
      <c r="K124" s="73"/>
      <c r="L124" s="33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/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/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/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/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/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/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/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4"/>
    </row>
    <row r="125" spans="1:355" s="3" customFormat="1" ht="15.75" x14ac:dyDescent="0.25">
      <c r="A125" s="5"/>
      <c r="B125" s="63"/>
      <c r="C125" s="51"/>
      <c r="D125" s="52"/>
      <c r="E125" s="43"/>
      <c r="F125" s="43"/>
      <c r="G125" s="100"/>
      <c r="H125" s="84"/>
      <c r="I125" s="52"/>
      <c r="J125" s="43"/>
      <c r="K125" s="73"/>
      <c r="L125" s="33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/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/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/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/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/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4"/>
      <c r="LR125" s="4"/>
      <c r="LS125" s="4"/>
      <c r="LT125" s="4"/>
      <c r="LU125" s="4"/>
      <c r="LV125" s="4"/>
      <c r="LW125" s="4"/>
      <c r="LX125" s="4"/>
      <c r="LY125" s="4"/>
      <c r="LZ125" s="4"/>
      <c r="MA125" s="4"/>
      <c r="MB125" s="4"/>
      <c r="MC125" s="4"/>
      <c r="MD125" s="4"/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4"/>
    </row>
    <row r="126" spans="1:355" s="3" customFormat="1" ht="15.75" x14ac:dyDescent="0.25">
      <c r="A126" s="85"/>
      <c r="B126" s="115" t="s">
        <v>7</v>
      </c>
      <c r="C126" s="86"/>
      <c r="D126" s="87"/>
      <c r="E126" s="87"/>
      <c r="F126" s="87">
        <f>SUM(F12:F125)</f>
        <v>128516.682</v>
      </c>
      <c r="G126" s="117"/>
      <c r="H126" s="88"/>
      <c r="I126" s="87"/>
      <c r="J126" s="87"/>
      <c r="K126" s="87"/>
      <c r="L126" s="35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</row>
    <row r="127" spans="1:355" ht="15.75" x14ac:dyDescent="0.25">
      <c r="A127" s="85"/>
      <c r="B127" s="6"/>
      <c r="C127" s="7"/>
      <c r="D127" s="8"/>
      <c r="E127" s="9"/>
      <c r="F127" s="89"/>
      <c r="G127" s="10"/>
      <c r="H127" s="23"/>
      <c r="I127" s="8"/>
      <c r="J127" s="9"/>
      <c r="K127" s="90"/>
    </row>
    <row r="128" spans="1:355" ht="16.5" thickBot="1" x14ac:dyDescent="0.3">
      <c r="A128" s="91"/>
      <c r="B128" s="15"/>
      <c r="C128" s="16"/>
      <c r="D128" s="17"/>
      <c r="E128" s="18"/>
      <c r="F128" s="92"/>
      <c r="G128" s="19"/>
      <c r="H128" s="24"/>
      <c r="I128" s="17"/>
      <c r="J128" s="18"/>
      <c r="K128" s="93"/>
    </row>
    <row r="129" spans="1:355" ht="18.75" x14ac:dyDescent="0.25">
      <c r="A129" s="20"/>
      <c r="B129" s="118" t="s">
        <v>61</v>
      </c>
      <c r="C129" s="119"/>
      <c r="D129" s="120"/>
      <c r="E129" s="120"/>
      <c r="F129" s="121">
        <f>F126+F127+K126+K127+K128+F128</f>
        <v>128516.682</v>
      </c>
      <c r="G129" s="29"/>
      <c r="H129" s="25"/>
      <c r="I129" s="29"/>
      <c r="J129" s="29"/>
      <c r="K129" s="31"/>
    </row>
    <row r="130" spans="1:355" ht="19.5" thickBot="1" x14ac:dyDescent="0.3">
      <c r="A130" s="36"/>
      <c r="B130" s="122"/>
      <c r="C130" s="123"/>
      <c r="D130" s="124"/>
      <c r="E130" s="124"/>
      <c r="F130" s="125"/>
      <c r="G130" s="37"/>
      <c r="H130" s="38"/>
      <c r="I130" s="37"/>
      <c r="J130" s="37"/>
      <c r="K130" s="39"/>
    </row>
    <row r="131" spans="1:355" x14ac:dyDescent="0.25">
      <c r="A131" s="45"/>
      <c r="B131" s="126" t="s">
        <v>58</v>
      </c>
      <c r="C131" s="127"/>
      <c r="D131" s="128"/>
      <c r="E131" s="128"/>
      <c r="F131" s="129"/>
      <c r="G131" s="130"/>
      <c r="H131" s="131"/>
      <c r="I131" s="130"/>
      <c r="J131" s="130"/>
      <c r="K131" s="132"/>
    </row>
    <row r="132" spans="1:355" x14ac:dyDescent="0.25">
      <c r="B132" s="133"/>
      <c r="C132" s="133"/>
      <c r="D132" s="133"/>
      <c r="E132" s="133"/>
      <c r="F132" s="133"/>
      <c r="G132" s="133"/>
      <c r="H132" s="133"/>
      <c r="I132" s="133"/>
      <c r="J132" s="133"/>
      <c r="K132" s="133"/>
    </row>
    <row r="133" spans="1:355" s="3" customFormat="1" ht="15.75" x14ac:dyDescent="0.25">
      <c r="A133" s="11"/>
      <c r="B133" s="139" t="s">
        <v>8</v>
      </c>
      <c r="C133" s="140"/>
      <c r="D133" s="141"/>
      <c r="E133" s="142"/>
      <c r="F133" s="143"/>
      <c r="G133" s="139" t="s">
        <v>9</v>
      </c>
      <c r="H133" s="12"/>
      <c r="I133" s="13"/>
      <c r="J133" s="103"/>
      <c r="K133" s="104"/>
      <c r="L133" s="33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</row>
    <row r="134" spans="1:355" s="3" customFormat="1" ht="15.75" x14ac:dyDescent="0.25">
      <c r="A134" s="11"/>
      <c r="B134" s="139" t="s">
        <v>44</v>
      </c>
      <c r="C134" s="140"/>
      <c r="D134" s="141"/>
      <c r="E134" s="142"/>
      <c r="F134" s="143"/>
      <c r="G134" s="139" t="s">
        <v>45</v>
      </c>
      <c r="H134" s="12"/>
      <c r="I134" s="13"/>
      <c r="J134" s="105"/>
      <c r="K134" s="105"/>
      <c r="L134" s="33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</row>
    <row r="135" spans="1:355" s="3" customFormat="1" ht="15.75" x14ac:dyDescent="0.25">
      <c r="A135" s="11"/>
      <c r="B135" s="144"/>
      <c r="C135" s="140"/>
      <c r="D135" s="141"/>
      <c r="E135" s="142"/>
      <c r="F135" s="143"/>
      <c r="G135" s="144"/>
      <c r="H135" s="12"/>
      <c r="I135" s="13"/>
      <c r="J135" s="103"/>
      <c r="K135" s="103"/>
      <c r="L135" s="33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</row>
    <row r="136" spans="1:355" s="3" customFormat="1" ht="18.75" customHeight="1" x14ac:dyDescent="0.25">
      <c r="A136" s="11"/>
      <c r="B136" s="145" t="s">
        <v>55</v>
      </c>
      <c r="C136" s="146"/>
      <c r="D136" s="146"/>
      <c r="E136" s="146"/>
      <c r="F136" s="147"/>
      <c r="G136" s="148" t="s">
        <v>46</v>
      </c>
      <c r="H136" s="12"/>
      <c r="I136" s="13"/>
      <c r="J136" s="103"/>
      <c r="K136" s="103"/>
      <c r="L136" s="33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</row>
    <row r="137" spans="1:355" s="3" customFormat="1" x14ac:dyDescent="0.25">
      <c r="A137" s="11"/>
      <c r="B137" s="138"/>
      <c r="C137" s="134"/>
      <c r="D137" s="135"/>
      <c r="E137" s="136"/>
      <c r="F137" s="137"/>
      <c r="G137" s="138"/>
      <c r="H137" s="11"/>
      <c r="I137" s="14"/>
      <c r="J137" s="106"/>
      <c r="K137" s="106"/>
      <c r="L137" s="33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</row>
    <row r="138" spans="1:355" ht="18.75" x14ac:dyDescent="0.25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 t="s">
        <v>57</v>
      </c>
    </row>
    <row r="139" spans="1:355" ht="18.75" x14ac:dyDescent="0.25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</row>
    <row r="140" spans="1:355" ht="18.75" x14ac:dyDescent="0.25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</row>
  </sheetData>
  <mergeCells count="5">
    <mergeCell ref="A3:K3"/>
    <mergeCell ref="A4:K4"/>
    <mergeCell ref="A5:K5"/>
    <mergeCell ref="C6:D6"/>
    <mergeCell ref="A11:B11"/>
  </mergeCells>
  <pageMargins left="0.7" right="0.7" top="0.75" bottom="0.75" header="0.3" footer="0.3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редактированное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ASUS</cp:lastModifiedBy>
  <cp:lastPrinted>2021-11-04T08:21:51Z</cp:lastPrinted>
  <dcterms:created xsi:type="dcterms:W3CDTF">2019-10-29T09:00:52Z</dcterms:created>
  <dcterms:modified xsi:type="dcterms:W3CDTF">2021-11-11T06:12:18Z</dcterms:modified>
</cp:coreProperties>
</file>