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0490" windowHeight="7755"/>
  </bookViews>
  <sheets>
    <sheet name="по ДЦ" sheetId="1" r:id="rId1"/>
  </sheets>
  <definedNames>
    <definedName name="_xlnm.Print_Area" localSheetId="0">'по ДЦ'!$A$1:$F$147</definedName>
  </definedNames>
  <calcPr calcId="152511"/>
</workbook>
</file>

<file path=xl/calcChain.xml><?xml version="1.0" encoding="utf-8"?>
<calcChain xmlns="http://schemas.openxmlformats.org/spreadsheetml/2006/main">
  <c r="F141" i="1" l="1"/>
  <c r="F146" i="1"/>
  <c r="F147" i="1" s="1"/>
  <c r="F101" i="1" l="1"/>
  <c r="F102" i="1"/>
  <c r="F103" i="1"/>
  <c r="F104" i="1"/>
  <c r="F105" i="1"/>
  <c r="F106" i="1"/>
  <c r="F107" i="1"/>
  <c r="F108" i="1"/>
  <c r="F78" i="1"/>
  <c r="F79" i="1"/>
  <c r="F80" i="1"/>
  <c r="F81" i="1"/>
  <c r="F82" i="1"/>
  <c r="F83" i="1"/>
  <c r="F84" i="1"/>
  <c r="F85" i="1"/>
  <c r="F86" i="1"/>
  <c r="F87" i="1"/>
  <c r="F88" i="1"/>
  <c r="F42" i="1"/>
  <c r="F43" i="1"/>
  <c r="F44" i="1"/>
  <c r="F45" i="1"/>
  <c r="F46" i="1"/>
  <c r="F47" i="1"/>
  <c r="F48" i="1"/>
  <c r="F49" i="1"/>
  <c r="F15" i="1" l="1"/>
  <c r="F16" i="1"/>
  <c r="F17" i="1"/>
  <c r="F18" i="1"/>
  <c r="F19" i="1"/>
  <c r="F7" i="1"/>
  <c r="F8" i="1"/>
  <c r="F9" i="1"/>
  <c r="F10" i="1"/>
  <c r="F11" i="1"/>
  <c r="F37" i="1" l="1"/>
  <c r="F38" i="1"/>
  <c r="F69" i="1"/>
  <c r="F31" i="1"/>
  <c r="F60" i="1"/>
  <c r="F136" i="1"/>
  <c r="F137" i="1"/>
  <c r="F138" i="1"/>
  <c r="F139" i="1"/>
  <c r="F140" i="1"/>
  <c r="F129" i="1"/>
  <c r="F130" i="1"/>
  <c r="F131" i="1"/>
  <c r="F132" i="1"/>
  <c r="F133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00" i="1"/>
  <c r="F109" i="1" s="1"/>
  <c r="F91" i="1"/>
  <c r="F92" i="1"/>
  <c r="F93" i="1"/>
  <c r="F94" i="1"/>
  <c r="F95" i="1"/>
  <c r="F96" i="1"/>
  <c r="F97" i="1"/>
  <c r="F77" i="1"/>
  <c r="F89" i="1" s="1"/>
  <c r="F52" i="1"/>
  <c r="F53" i="1"/>
  <c r="F54" i="1"/>
  <c r="F55" i="1"/>
  <c r="F56" i="1"/>
  <c r="F57" i="1"/>
  <c r="F58" i="1"/>
  <c r="F59" i="1"/>
  <c r="F61" i="1"/>
  <c r="F62" i="1"/>
  <c r="F63" i="1"/>
  <c r="F64" i="1"/>
  <c r="F65" i="1"/>
  <c r="F66" i="1"/>
  <c r="F67" i="1"/>
  <c r="F68" i="1"/>
  <c r="F70" i="1"/>
  <c r="F71" i="1"/>
  <c r="F72" i="1"/>
  <c r="F73" i="1"/>
  <c r="F74" i="1"/>
  <c r="F41" i="1"/>
  <c r="F50" i="1" s="1"/>
  <c r="F36" i="1"/>
  <c r="F39" i="1" s="1"/>
  <c r="F22" i="1"/>
  <c r="F23" i="1"/>
  <c r="F24" i="1"/>
  <c r="F25" i="1"/>
  <c r="D26" i="1"/>
  <c r="F27" i="1"/>
  <c r="F28" i="1"/>
  <c r="F29" i="1"/>
  <c r="F30" i="1"/>
  <c r="F32" i="1"/>
  <c r="F33" i="1"/>
  <c r="F14" i="1"/>
  <c r="F20" i="1" s="1"/>
  <c r="F6" i="1"/>
  <c r="F12" i="1" s="1"/>
  <c r="C16" i="1"/>
  <c r="C14" i="1"/>
  <c r="F127" i="1" l="1"/>
  <c r="F134" i="1"/>
  <c r="F143" i="1"/>
  <c r="F144" i="1" s="1"/>
  <c r="F34" i="1"/>
  <c r="F75" i="1"/>
  <c r="F98" i="1"/>
  <c r="F26" i="1"/>
</calcChain>
</file>

<file path=xl/sharedStrings.xml><?xml version="1.0" encoding="utf-8"?>
<sst xmlns="http://schemas.openxmlformats.org/spreadsheetml/2006/main" count="268" uniqueCount="161">
  <si>
    <t>№</t>
  </si>
  <si>
    <t>Назва робіт</t>
  </si>
  <si>
    <t>Одиниці виміру</t>
  </si>
  <si>
    <t>Об'єм</t>
  </si>
  <si>
    <t>Демонтажні роботи</t>
  </si>
  <si>
    <t>Підлоги</t>
  </si>
  <si>
    <t>м2</t>
  </si>
  <si>
    <t>м.пог</t>
  </si>
  <si>
    <t>шт</t>
  </si>
  <si>
    <t>Грунтування, виготовлення та монтаж порожку з плитки висотою 100мм</t>
  </si>
  <si>
    <t>м.пог.</t>
  </si>
  <si>
    <t>Стяжка чорнова</t>
  </si>
  <si>
    <t>Стіни</t>
  </si>
  <si>
    <t>Монтаж ГКЛ перегородок з вологостійкого ГКЛ в 1 шар без звукоізоляції</t>
  </si>
  <si>
    <t xml:space="preserve">Грунтування, шпаклювання, фарбування стін </t>
  </si>
  <si>
    <t xml:space="preserve">Грунтування, шпаклювання, фарбування відкосів стін </t>
  </si>
  <si>
    <t>Монтаж пластикових захисних кутників 20*20 мм сірі</t>
  </si>
  <si>
    <t>Стеля</t>
  </si>
  <si>
    <t>Монтаж стелі армстрон на стелі</t>
  </si>
  <si>
    <t>Двері та прорізи</t>
  </si>
  <si>
    <t>Монтаж плитки на стіни (зона приготування піци та зона мийки кухонної)</t>
  </si>
  <si>
    <t>Електрика</t>
  </si>
  <si>
    <t>м.п</t>
  </si>
  <si>
    <t>Монтаж "0" шини в електричному щиті</t>
  </si>
  <si>
    <t>Затягування кабеля в гофру</t>
  </si>
  <si>
    <t xml:space="preserve">Монтаж стацiонарної розетки 3Р+РЕ+N 32А 380В IP65 ІЕК </t>
  </si>
  <si>
    <t>Монтаж коробок  розподільчих</t>
  </si>
  <si>
    <t>Пайка з'еднання в коробцi</t>
  </si>
  <si>
    <t>Монтаж вимикачiв</t>
  </si>
  <si>
    <t>Монтаж  Ел., щита 48модулів з місцем для лічильника  в приміщенні</t>
  </si>
  <si>
    <t>Встановлення сутінкового реле ETI</t>
  </si>
  <si>
    <t>Монтажні  роботи по вентиляції</t>
  </si>
  <si>
    <t>Монтаж клапану зворотнього</t>
  </si>
  <si>
    <t>Монтаж зонту</t>
  </si>
  <si>
    <t>м.п.</t>
  </si>
  <si>
    <t>Монтаж повітропроводів оцинкованих</t>
  </si>
  <si>
    <t>Монтаж вентилятора</t>
  </si>
  <si>
    <t>Монтаж гнучкої вставки</t>
  </si>
  <si>
    <t>Кондиціонування</t>
  </si>
  <si>
    <t>Монтаж спліт системи</t>
  </si>
  <si>
    <t>Монтаж Платформи під кондиціонери</t>
  </si>
  <si>
    <t>Пусконалагоджувальні роботи</t>
  </si>
  <si>
    <t>пос</t>
  </si>
  <si>
    <t>Слаботочка</t>
  </si>
  <si>
    <t>Монтаж Шкаф серверный настенный 12U-350, стекло, серый</t>
  </si>
  <si>
    <t>Монтаж Патч-панель сетевая RJ-45, 19", 24 порта, cat.6, 1U</t>
  </si>
  <si>
    <t>Монтаж патч кордів</t>
  </si>
  <si>
    <t xml:space="preserve">Прокладка кабелю слаботочного </t>
  </si>
  <si>
    <t>Ціна без ПДВ</t>
  </si>
  <si>
    <t>Сума без ПДВ</t>
  </si>
  <si>
    <t>Ґрунтування підлоги торгівельного залу та приміщень</t>
  </si>
  <si>
    <t>Монтаж плитки керамограніт</t>
  </si>
  <si>
    <t>мп</t>
  </si>
  <si>
    <t>Встановлення обмежувачів для дверей (вiдбiйникiв)</t>
  </si>
  <si>
    <t>Кліпсування та підключення слаботочного кабелю</t>
  </si>
  <si>
    <t>Сантехнічні роботи</t>
  </si>
  <si>
    <t>Влаштування штроби</t>
  </si>
  <si>
    <t xml:space="preserve">Влаштування точок живлення водопроводу </t>
  </si>
  <si>
    <t>Встановлення та підключення змішувача на раковину</t>
  </si>
  <si>
    <t>Встановлення та підключення раковини</t>
  </si>
  <si>
    <t>точка</t>
  </si>
  <si>
    <t>Врізка в існуючі системи водопостачання та водовідведення</t>
  </si>
  <si>
    <t xml:space="preserve">Освітлення </t>
  </si>
  <si>
    <t>Інші роботи</t>
  </si>
  <si>
    <t>Всього роботи, грн без ПДВ</t>
  </si>
  <si>
    <t>ВСЬОГО , грн без ПДВ</t>
  </si>
  <si>
    <t>Монтаж фільтра для очистки води</t>
  </si>
  <si>
    <t>Монтаж системи Сололіфт(при потребі)</t>
  </si>
  <si>
    <t>Монтаж бойлера</t>
  </si>
  <si>
    <t>Демонтаж радіаторів</t>
  </si>
  <si>
    <t>пог.м</t>
  </si>
  <si>
    <t>Монтаж кута перф.</t>
  </si>
  <si>
    <t>Демотнаж котла опалювання</t>
  </si>
  <si>
    <t>Встановлення заглушок на труби опалення</t>
  </si>
  <si>
    <t>Демонтаж перегородки з  цегли</t>
  </si>
  <si>
    <t>Монтаж ГКЛ на відкоси + над прохідом між залами</t>
  </si>
  <si>
    <t>Штукатурка стін</t>
  </si>
  <si>
    <t>м/п</t>
  </si>
  <si>
    <t>Підсилення дверного прорізу під двері</t>
  </si>
  <si>
    <t>Ґрунтування підлоги торгівельного залу та приміщень під стяжку</t>
  </si>
  <si>
    <t>Встановлення підвіконня</t>
  </si>
  <si>
    <t xml:space="preserve">Встановлення унітазу з бачком (з підключенням) </t>
  </si>
  <si>
    <t>Штробіння стін для прокладки кабелів та комунікацій</t>
  </si>
  <si>
    <t xml:space="preserve">Монтаж ввідного вимикача ETI 50А </t>
  </si>
  <si>
    <t>Монтаж прожектора</t>
  </si>
  <si>
    <t>Прокладка шинопроводу</t>
  </si>
  <si>
    <t>Встановлення мухоловок</t>
  </si>
  <si>
    <t>Встановлення полок</t>
  </si>
  <si>
    <t>Монтаж регулятора мощності для двигуна</t>
  </si>
  <si>
    <t>Монтаж фасоних деталей</t>
  </si>
  <si>
    <t>Алмазна резка д.60</t>
  </si>
  <si>
    <t>т</t>
  </si>
  <si>
    <t>маш</t>
  </si>
  <si>
    <t>Витратні матеріали: шліфувальні круги та стрічки, пилки і коронки, бури та свердла, пензлики, валики, шпателі, олівці, рукавички, респіратори та інше)</t>
  </si>
  <si>
    <t>люд/год</t>
  </si>
  <si>
    <t>Монтаж витяжки</t>
  </si>
  <si>
    <t>послуга</t>
  </si>
  <si>
    <t>Демонтаж плитки</t>
  </si>
  <si>
    <t>Демонтаж плинтуса из плитки</t>
  </si>
  <si>
    <t>Демонтаж запорної арматури</t>
  </si>
  <si>
    <t>Монтаж короба з ГКЛ</t>
  </si>
  <si>
    <t>Резка отверстий в плитке</t>
  </si>
  <si>
    <t>Заміна сердцевини в замку</t>
  </si>
  <si>
    <t>приміщення</t>
  </si>
  <si>
    <t xml:space="preserve">Влаштування електрозабезпечення по тимчасовій схемі </t>
  </si>
  <si>
    <t xml:space="preserve">Монтаж блока напруги </t>
  </si>
  <si>
    <t>Монтаж лед ленти</t>
  </si>
  <si>
    <t>Монтаж розетки штепсельної</t>
  </si>
  <si>
    <t>Прокладка кабеля в кабель-каналі</t>
  </si>
  <si>
    <t>Монтаж труб стойових алюмінієвих</t>
  </si>
  <si>
    <t>Різка отворів для розеток в цеглі</t>
  </si>
  <si>
    <t>Різка отворів для розеток в  ГКЛ</t>
  </si>
  <si>
    <t xml:space="preserve">Монтаж телевізійного кронштейну для LED и LCD телевізорів-панелій діагоналлю </t>
  </si>
  <si>
    <t xml:space="preserve">Монтаж розетки RJ45 </t>
  </si>
  <si>
    <t>Встановлення водяних лічильників (монтаж в зборі)</t>
  </si>
  <si>
    <t xml:space="preserve">Встановлення запорної арматури(кран,вентиль,клапан) </t>
  </si>
  <si>
    <t>Монтаж труби каналізаційної,водопровод</t>
  </si>
  <si>
    <t>Монтаж аксесуарів сан/технічних (крючок, мильниця і т.д.)</t>
  </si>
  <si>
    <t>Встановлення  ревізійних лючків, решіток розміром до 400х400мм</t>
  </si>
  <si>
    <t>Монтаж ізоляції мідних трубопроводів</t>
  </si>
  <si>
    <t>Зароблення шахт витяжки</t>
  </si>
  <si>
    <t>Монтаж анемостатів</t>
  </si>
  <si>
    <t>Монтаж дренажу</t>
  </si>
  <si>
    <t>Монтаж дренажного насосу</t>
  </si>
  <si>
    <t>Монтаж сифону</t>
  </si>
  <si>
    <t>Влаштування приямка  для гумового покриття при вході на вулиці</t>
  </si>
  <si>
    <t>Перенесення,складування комплекта стелажей</t>
  </si>
  <si>
    <t>Монтаж брудозахисної решітки 1100*610 резинові полоски</t>
  </si>
  <si>
    <t>Встановлення Дифавтомата KZS-2M  C 25/0,03</t>
  </si>
  <si>
    <t>Встановлення автоматичного вимикача 16 А</t>
  </si>
  <si>
    <t>Встановлення автоматичного вимикача 25 А</t>
  </si>
  <si>
    <t>Встановлення автоматичного вимикача 10 А</t>
  </si>
  <si>
    <t xml:space="preserve">Монтаж світильників 600*600 типу Армстронг </t>
  </si>
  <si>
    <t>Зашивка ніш каналізаційних з ГКЛ на клей</t>
  </si>
  <si>
    <t xml:space="preserve">Встановлення дверей </t>
  </si>
  <si>
    <t>Врізання  ручки, замка</t>
  </si>
  <si>
    <t>Ремонт та регулювання вхідних металопластикових дверей</t>
  </si>
  <si>
    <t xml:space="preserve">Прокладка кабелiв </t>
  </si>
  <si>
    <t>Прокладання фреонотраси</t>
  </si>
  <si>
    <t xml:space="preserve">Виїзд електрика для ремонту </t>
  </si>
  <si>
    <t>Післябудівельне прибирання</t>
  </si>
  <si>
    <t>Розширення шафи скс для додаткового обладнення</t>
  </si>
  <si>
    <t>Встановлення кутника алюм.</t>
  </si>
  <si>
    <t>Демонтаж розподільчої коробки</t>
  </si>
  <si>
    <t>Демонтаж карта стелі  Армстронг</t>
  </si>
  <si>
    <t>Монтаж карт стелі Армстронг</t>
  </si>
  <si>
    <t>Кошторис</t>
  </si>
  <si>
    <t xml:space="preserve"> на виконання  опоряджувальних (ремонтно-оздоблювальних) робіт у нежитловому приміщенні</t>
  </si>
  <si>
    <t>ВСЬОГО ПО РОЗДІЛУ:</t>
  </si>
  <si>
    <t>Адміністративні витрати</t>
  </si>
  <si>
    <t>Занос матеріала</t>
  </si>
  <si>
    <t>Погрузка мусора</t>
  </si>
  <si>
    <t>Вивіз сміття</t>
  </si>
  <si>
    <t>Транспортні витрати</t>
  </si>
  <si>
    <t>мес</t>
  </si>
  <si>
    <t>Всього матеріали, грн без ПДВ (примерно 100 % стоимости работ)</t>
  </si>
  <si>
    <t>Материалы взял из опыта (100% стоимости работ)</t>
  </si>
  <si>
    <t>*1</t>
  </si>
  <si>
    <t>*2</t>
  </si>
  <si>
    <t>Есть много вопросов, чтоб корректрно указать расценки. (если предварительно порядок цен приемлем, можем встретиться на объекте, все посмотреть и тогда смогу выдать более корректную цифру и с материалами)</t>
  </si>
  <si>
    <t>0932167030 / Александр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</si>
</sst>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Border="0" applyProtection="0"/>
    <xf numFmtId="0" fontId="2" fillId="0" borderId="0"/>
    <xf numFmtId="164" fontId="6" fillId="0" borderId="0" applyBorder="0" applyProtection="0"/>
    <xf numFmtId="0" fontId="1" fillId="0" borderId="0"/>
  </cellStyleXfs>
  <cellXfs count="109">
    <xf numFmtId="0" fontId="0" fillId="0" borderId="0" xfId="0"/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5" fillId="0" borderId="0" xfId="0" applyFont="1" applyFill="1" applyAlignment="1">
      <alignment horizontal="left" vertical="center"/>
    </xf>
    <xf numFmtId="2" fontId="5" fillId="0" borderId="0" xfId="0" applyNumberFormat="1" applyFont="1" applyFill="1" applyAlignment="1">
      <alignment horizontal="left"/>
    </xf>
    <xf numFmtId="0" fontId="0" fillId="2" borderId="0" xfId="0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 wrapText="1"/>
    </xf>
    <xf numFmtId="2" fontId="1" fillId="0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left" vertical="top" wrapText="1"/>
    </xf>
    <xf numFmtId="0" fontId="13" fillId="0" borderId="1" xfId="2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13" fillId="0" borderId="1" xfId="2" applyFont="1" applyFill="1" applyBorder="1" applyAlignment="1">
      <alignment vertical="top" wrapText="1"/>
    </xf>
    <xf numFmtId="0" fontId="11" fillId="0" borderId="1" xfId="2" applyFont="1" applyFill="1" applyBorder="1" applyAlignment="1">
      <alignment horizontal="center" vertical="center" wrapText="1"/>
    </xf>
    <xf numFmtId="4" fontId="11" fillId="0" borderId="1" xfId="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4" fontId="11" fillId="0" borderId="1" xfId="2" applyNumberFormat="1" applyFont="1" applyFill="1" applyBorder="1" applyAlignment="1">
      <alignment horizontal="center" wrapText="1"/>
    </xf>
    <xf numFmtId="4" fontId="11" fillId="0" borderId="1" xfId="2" applyNumberFormat="1" applyFont="1" applyFill="1" applyBorder="1" applyAlignment="1">
      <alignment horizontal="center" vertical="top" wrapText="1"/>
    </xf>
    <xf numFmtId="0" fontId="13" fillId="0" borderId="1" xfId="2" applyFont="1" applyFill="1" applyBorder="1" applyAlignment="1">
      <alignment horizontal="center" vertical="top" wrapText="1"/>
    </xf>
    <xf numFmtId="4" fontId="13" fillId="0" borderId="1" xfId="2" applyNumberFormat="1" applyFont="1" applyFill="1" applyBorder="1" applyAlignment="1">
      <alignment horizontal="center" wrapText="1"/>
    </xf>
    <xf numFmtId="4" fontId="13" fillId="0" borderId="1" xfId="2" applyNumberFormat="1" applyFont="1" applyFill="1" applyBorder="1" applyAlignment="1">
      <alignment horizontal="center" vertical="center" wrapText="1"/>
    </xf>
    <xf numFmtId="0" fontId="11" fillId="0" borderId="1" xfId="2" applyNumberFormat="1" applyFont="1" applyFill="1" applyBorder="1" applyAlignment="1" applyProtection="1">
      <alignment horizontal="center" wrapText="1"/>
    </xf>
    <xf numFmtId="4" fontId="11" fillId="0" borderId="1" xfId="2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 applyProtection="1">
      <alignment horizontal="left" vertical="top" wrapText="1"/>
      <protection locked="0"/>
    </xf>
    <xf numFmtId="0" fontId="13" fillId="0" borderId="1" xfId="2" applyNumberFormat="1" applyFont="1" applyFill="1" applyBorder="1" applyAlignment="1" applyProtection="1">
      <alignment horizontal="center" vertical="center" wrapText="1"/>
    </xf>
    <xf numFmtId="2" fontId="9" fillId="0" borderId="1" xfId="0" applyNumberFormat="1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left" wrapText="1"/>
    </xf>
    <xf numFmtId="0" fontId="12" fillId="0" borderId="1" xfId="0" applyFont="1" applyFill="1" applyBorder="1" applyAlignment="1">
      <alignment horizontal="left" vertical="top" wrapText="1"/>
    </xf>
    <xf numFmtId="4" fontId="9" fillId="0" borderId="1" xfId="0" applyNumberFormat="1" applyFont="1" applyFill="1" applyBorder="1" applyAlignment="1">
      <alignment horizont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wrapText="1"/>
    </xf>
    <xf numFmtId="164" fontId="13" fillId="0" borderId="1" xfId="3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wrapText="1"/>
    </xf>
    <xf numFmtId="2" fontId="9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left" vertical="top" wrapText="1"/>
    </xf>
    <xf numFmtId="9" fontId="9" fillId="0" borderId="1" xfId="0" applyNumberFormat="1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vertical="center" wrapText="1"/>
    </xf>
    <xf numFmtId="2" fontId="9" fillId="0" borderId="3" xfId="0" applyNumberFormat="1" applyFont="1" applyFill="1" applyBorder="1" applyAlignment="1">
      <alignment horizontal="center" wrapText="1"/>
    </xf>
    <xf numFmtId="2" fontId="12" fillId="0" borderId="3" xfId="0" applyNumberFormat="1" applyFont="1" applyFill="1" applyBorder="1" applyAlignment="1">
      <alignment horizontal="center" wrapText="1"/>
    </xf>
    <xf numFmtId="2" fontId="9" fillId="0" borderId="3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wrapText="1"/>
    </xf>
    <xf numFmtId="2" fontId="13" fillId="0" borderId="3" xfId="3" applyNumberFormat="1" applyFont="1" applyFill="1" applyBorder="1" applyAlignment="1">
      <alignment horizontal="center" vertical="center" wrapText="1"/>
    </xf>
    <xf numFmtId="2" fontId="11" fillId="0" borderId="3" xfId="3" applyNumberFormat="1" applyFont="1" applyFill="1" applyBorder="1" applyAlignment="1" applyProtection="1">
      <alignment horizontal="center" vertical="center" wrapText="1"/>
    </xf>
    <xf numFmtId="2" fontId="13" fillId="0" borderId="3" xfId="0" applyNumberFormat="1" applyFont="1" applyFill="1" applyBorder="1" applyAlignment="1">
      <alignment horizontal="center" vertical="center" wrapText="1"/>
    </xf>
    <xf numFmtId="2" fontId="13" fillId="0" borderId="3" xfId="3" applyNumberFormat="1" applyFont="1" applyFill="1" applyBorder="1" applyAlignment="1" applyProtection="1">
      <alignment horizontal="center" vertical="center" wrapText="1"/>
    </xf>
    <xf numFmtId="2" fontId="11" fillId="0" borderId="3" xfId="2" applyNumberFormat="1" applyFont="1" applyFill="1" applyBorder="1" applyAlignment="1">
      <alignment horizontal="center" vertical="center" wrapText="1"/>
    </xf>
    <xf numFmtId="2" fontId="11" fillId="0" borderId="3" xfId="3" applyNumberFormat="1" applyFont="1" applyFill="1" applyBorder="1" applyAlignment="1">
      <alignment horizontal="center" vertical="top" wrapText="1"/>
    </xf>
    <xf numFmtId="2" fontId="11" fillId="0" borderId="3" xfId="2" applyNumberFormat="1" applyFont="1" applyFill="1" applyBorder="1" applyAlignment="1" applyProtection="1">
      <alignment horizontal="center" vertical="top" wrapText="1"/>
    </xf>
    <xf numFmtId="2" fontId="12" fillId="5" borderId="3" xfId="0" applyNumberFormat="1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2" fontId="9" fillId="0" borderId="6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wrapText="1"/>
    </xf>
    <xf numFmtId="2" fontId="9" fillId="0" borderId="8" xfId="0" applyNumberFormat="1" applyFont="1" applyFill="1" applyBorder="1" applyAlignment="1">
      <alignment horizontal="center" wrapText="1"/>
    </xf>
    <xf numFmtId="2" fontId="9" fillId="0" borderId="9" xfId="0" applyNumberFormat="1" applyFont="1" applyFill="1" applyBorder="1" applyAlignment="1">
      <alignment horizontal="center" wrapText="1"/>
    </xf>
    <xf numFmtId="0" fontId="9" fillId="0" borderId="13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left" vertical="top" wrapText="1"/>
    </xf>
    <xf numFmtId="0" fontId="9" fillId="0" borderId="14" xfId="0" applyFont="1" applyFill="1" applyBorder="1" applyAlignment="1">
      <alignment horizontal="center" wrapText="1"/>
    </xf>
    <xf numFmtId="2" fontId="12" fillId="0" borderId="15" xfId="0" applyNumberFormat="1" applyFont="1" applyFill="1" applyBorder="1" applyAlignment="1">
      <alignment horizontal="center" wrapText="1"/>
    </xf>
    <xf numFmtId="0" fontId="9" fillId="0" borderId="8" xfId="0" applyFont="1" applyFill="1" applyBorder="1" applyAlignment="1">
      <alignment horizontal="center" vertical="center" wrapText="1"/>
    </xf>
    <xf numFmtId="2" fontId="9" fillId="0" borderId="8" xfId="0" applyNumberFormat="1" applyFont="1" applyFill="1" applyBorder="1" applyAlignment="1">
      <alignment horizontal="center" vertical="center" wrapText="1"/>
    </xf>
    <xf numFmtId="2" fontId="9" fillId="0" borderId="9" xfId="0" applyNumberFormat="1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wrapText="1"/>
    </xf>
    <xf numFmtId="2" fontId="12" fillId="0" borderId="15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wrapText="1"/>
    </xf>
    <xf numFmtId="0" fontId="9" fillId="0" borderId="13" xfId="0" applyFont="1" applyFill="1" applyBorder="1" applyAlignment="1">
      <alignment horizontal="center" wrapText="1"/>
    </xf>
    <xf numFmtId="0" fontId="12" fillId="0" borderId="14" xfId="0" applyFont="1" applyFill="1" applyBorder="1" applyAlignment="1">
      <alignment horizontal="left" wrapText="1"/>
    </xf>
    <xf numFmtId="0" fontId="12" fillId="0" borderId="14" xfId="0" applyFont="1" applyFill="1" applyBorder="1" applyAlignment="1">
      <alignment wrapText="1"/>
    </xf>
    <xf numFmtId="0" fontId="13" fillId="0" borderId="14" xfId="0" applyFont="1" applyFill="1" applyBorder="1" applyAlignment="1">
      <alignment horizontal="center" wrapText="1"/>
    </xf>
    <xf numFmtId="0" fontId="9" fillId="0" borderId="14" xfId="0" applyFont="1" applyFill="1" applyBorder="1" applyAlignment="1">
      <alignment horizontal="center" vertical="center" wrapText="1"/>
    </xf>
    <xf numFmtId="2" fontId="13" fillId="0" borderId="8" xfId="0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left" vertical="top" wrapText="1"/>
    </xf>
    <xf numFmtId="0" fontId="9" fillId="3" borderId="11" xfId="0" applyFont="1" applyFill="1" applyBorder="1" applyAlignment="1">
      <alignment horizontal="center"/>
    </xf>
    <xf numFmtId="2" fontId="12" fillId="3" borderId="12" xfId="0" applyNumberFormat="1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center" wrapText="1"/>
    </xf>
    <xf numFmtId="0" fontId="10" fillId="4" borderId="12" xfId="0" applyFont="1" applyFill="1" applyBorder="1" applyAlignment="1">
      <alignment horizont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Alignment="1">
      <alignment horizontal="left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5">
    <cellStyle name="Excel Built-in Normal 2" xfId="1"/>
    <cellStyle name="Normal 2" xfId="2"/>
    <cellStyle name="Обычный" xfId="0" builtinId="0"/>
    <cellStyle name="Обычный 2" xfId="3"/>
    <cellStyle name="Обыч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3"/>
  <sheetViews>
    <sheetView tabSelected="1" topLeftCell="A135" zoomScaleNormal="100" workbookViewId="0">
      <selection activeCell="B8" sqref="B8"/>
    </sheetView>
  </sheetViews>
  <sheetFormatPr defaultRowHeight="15" x14ac:dyDescent="0.25"/>
  <cols>
    <col min="1" max="1" width="4.5703125" style="4" customWidth="1"/>
    <col min="2" max="2" width="45.140625" style="39" customWidth="1"/>
    <col min="3" max="3" width="9.7109375" style="2" customWidth="1"/>
    <col min="4" max="5" width="9" style="2" bestFit="1" customWidth="1"/>
    <col min="6" max="6" width="11.28515625" style="5" customWidth="1"/>
    <col min="7" max="9" width="9.140625" style="2"/>
    <col min="10" max="10" width="9.42578125" style="2" bestFit="1" customWidth="1"/>
    <col min="11" max="16384" width="9.140625" style="2"/>
  </cols>
  <sheetData>
    <row r="1" spans="1:6" s="1" customFormat="1" ht="15.75" x14ac:dyDescent="0.25">
      <c r="A1" s="106" t="s">
        <v>146</v>
      </c>
      <c r="B1" s="106"/>
      <c r="C1" s="106"/>
      <c r="D1" s="106"/>
      <c r="E1" s="106"/>
      <c r="F1" s="106"/>
    </row>
    <row r="2" spans="1:6" ht="32.25" customHeight="1" x14ac:dyDescent="0.25">
      <c r="A2" s="107" t="s">
        <v>147</v>
      </c>
      <c r="B2" s="108"/>
      <c r="C2" s="108"/>
      <c r="D2" s="108"/>
      <c r="E2" s="108"/>
      <c r="F2" s="108"/>
    </row>
    <row r="3" spans="1:6" s="9" customFormat="1" ht="16.5" thickBot="1" x14ac:dyDescent="0.3">
      <c r="A3" s="10"/>
      <c r="B3" s="11"/>
      <c r="C3" s="10"/>
      <c r="D3" s="10"/>
      <c r="E3" s="10"/>
      <c r="F3" s="12"/>
    </row>
    <row r="4" spans="1:6" s="14" customFormat="1" ht="30.75" thickBot="1" x14ac:dyDescent="0.3">
      <c r="A4" s="66" t="s">
        <v>0</v>
      </c>
      <c r="B4" s="67" t="s">
        <v>1</v>
      </c>
      <c r="C4" s="67" t="s">
        <v>2</v>
      </c>
      <c r="D4" s="68" t="s">
        <v>3</v>
      </c>
      <c r="E4" s="67" t="s">
        <v>48</v>
      </c>
      <c r="F4" s="69" t="s">
        <v>49</v>
      </c>
    </row>
    <row r="5" spans="1:6" s="1" customFormat="1" ht="16.5" thickBot="1" x14ac:dyDescent="0.3">
      <c r="A5" s="101" t="s">
        <v>4</v>
      </c>
      <c r="B5" s="102"/>
      <c r="C5" s="102"/>
      <c r="D5" s="102"/>
      <c r="E5" s="102"/>
      <c r="F5" s="103"/>
    </row>
    <row r="6" spans="1:6" s="38" customFormat="1" x14ac:dyDescent="0.25">
      <c r="A6" s="70">
        <v>1</v>
      </c>
      <c r="B6" s="71" t="s">
        <v>74</v>
      </c>
      <c r="C6" s="72" t="s">
        <v>6</v>
      </c>
      <c r="D6" s="73">
        <v>13.4</v>
      </c>
      <c r="E6" s="72">
        <v>80</v>
      </c>
      <c r="F6" s="74">
        <f>E6*D6</f>
        <v>1072</v>
      </c>
    </row>
    <row r="7" spans="1:6" s="39" customFormat="1" x14ac:dyDescent="0.25">
      <c r="A7" s="53">
        <v>2</v>
      </c>
      <c r="B7" s="33" t="s">
        <v>97</v>
      </c>
      <c r="C7" s="23" t="s">
        <v>6</v>
      </c>
      <c r="D7" s="36">
        <v>1</v>
      </c>
      <c r="E7" s="23">
        <v>100</v>
      </c>
      <c r="F7" s="54">
        <f t="shared" ref="F7:F11" si="0">E7*D7</f>
        <v>100</v>
      </c>
    </row>
    <row r="8" spans="1:6" s="39" customFormat="1" x14ac:dyDescent="0.25">
      <c r="A8" s="53">
        <v>3</v>
      </c>
      <c r="B8" s="33" t="s">
        <v>98</v>
      </c>
      <c r="C8" s="23" t="s">
        <v>77</v>
      </c>
      <c r="D8" s="36">
        <v>2</v>
      </c>
      <c r="E8" s="23">
        <v>40</v>
      </c>
      <c r="F8" s="54">
        <f t="shared" si="0"/>
        <v>80</v>
      </c>
    </row>
    <row r="9" spans="1:6" s="39" customFormat="1" x14ac:dyDescent="0.25">
      <c r="A9" s="53">
        <v>4</v>
      </c>
      <c r="B9" s="33" t="s">
        <v>99</v>
      </c>
      <c r="C9" s="23" t="s">
        <v>8</v>
      </c>
      <c r="D9" s="36">
        <v>20</v>
      </c>
      <c r="E9" s="23">
        <v>50</v>
      </c>
      <c r="F9" s="54">
        <f t="shared" si="0"/>
        <v>1000</v>
      </c>
    </row>
    <row r="10" spans="1:6" s="39" customFormat="1" x14ac:dyDescent="0.25">
      <c r="A10" s="53">
        <v>5</v>
      </c>
      <c r="B10" s="33" t="s">
        <v>69</v>
      </c>
      <c r="C10" s="15" t="s">
        <v>8</v>
      </c>
      <c r="D10" s="15">
        <v>6</v>
      </c>
      <c r="E10" s="15">
        <v>50</v>
      </c>
      <c r="F10" s="54">
        <f t="shared" si="0"/>
        <v>300</v>
      </c>
    </row>
    <row r="11" spans="1:6" s="39" customFormat="1" x14ac:dyDescent="0.25">
      <c r="A11" s="53">
        <v>6</v>
      </c>
      <c r="B11" s="33" t="s">
        <v>72</v>
      </c>
      <c r="C11" s="15" t="s">
        <v>8</v>
      </c>
      <c r="D11" s="15">
        <v>2</v>
      </c>
      <c r="E11" s="15">
        <v>400</v>
      </c>
      <c r="F11" s="54">
        <f t="shared" si="0"/>
        <v>800</v>
      </c>
    </row>
    <row r="12" spans="1:6" s="39" customFormat="1" ht="15.75" thickBot="1" x14ac:dyDescent="0.3">
      <c r="A12" s="75"/>
      <c r="B12" s="76" t="s">
        <v>148</v>
      </c>
      <c r="C12" s="77"/>
      <c r="D12" s="77"/>
      <c r="E12" s="77"/>
      <c r="F12" s="78">
        <f>SUM(F6:F11)</f>
        <v>3352</v>
      </c>
    </row>
    <row r="13" spans="1:6" s="39" customFormat="1" ht="16.5" thickBot="1" x14ac:dyDescent="0.3">
      <c r="A13" s="95" t="s">
        <v>5</v>
      </c>
      <c r="B13" s="96"/>
      <c r="C13" s="96"/>
      <c r="D13" s="96"/>
      <c r="E13" s="96"/>
      <c r="F13" s="97"/>
    </row>
    <row r="14" spans="1:6" s="39" customFormat="1" ht="30" x14ac:dyDescent="0.25">
      <c r="A14" s="70">
        <v>1</v>
      </c>
      <c r="B14" s="71" t="s">
        <v>79</v>
      </c>
      <c r="C14" s="79" t="str">
        <f>C15</f>
        <v>м2</v>
      </c>
      <c r="D14" s="80">
        <v>5.2</v>
      </c>
      <c r="E14" s="80">
        <v>10</v>
      </c>
      <c r="F14" s="81">
        <f>D14*E14</f>
        <v>52</v>
      </c>
    </row>
    <row r="15" spans="1:6" s="38" customFormat="1" x14ac:dyDescent="0.25">
      <c r="A15" s="53">
        <v>2</v>
      </c>
      <c r="B15" s="33" t="s">
        <v>11</v>
      </c>
      <c r="C15" s="23" t="s">
        <v>6</v>
      </c>
      <c r="D15" s="15">
        <v>5.2</v>
      </c>
      <c r="E15" s="15">
        <v>150</v>
      </c>
      <c r="F15" s="56">
        <f t="shared" ref="F15:F19" si="1">D15*E15</f>
        <v>780</v>
      </c>
    </row>
    <row r="16" spans="1:6" s="38" customFormat="1" ht="30" x14ac:dyDescent="0.25">
      <c r="A16" s="53">
        <v>3</v>
      </c>
      <c r="B16" s="33" t="s">
        <v>50</v>
      </c>
      <c r="C16" s="15" t="str">
        <f>C17</f>
        <v>м2</v>
      </c>
      <c r="D16" s="16">
        <v>109</v>
      </c>
      <c r="E16" s="16">
        <v>10</v>
      </c>
      <c r="F16" s="56">
        <f t="shared" si="1"/>
        <v>1090</v>
      </c>
    </row>
    <row r="17" spans="1:6" s="38" customFormat="1" x14ac:dyDescent="0.25">
      <c r="A17" s="53">
        <v>4</v>
      </c>
      <c r="B17" s="33" t="s">
        <v>51</v>
      </c>
      <c r="C17" s="23" t="s">
        <v>6</v>
      </c>
      <c r="D17" s="15">
        <v>109</v>
      </c>
      <c r="E17" s="15">
        <v>350</v>
      </c>
      <c r="F17" s="56">
        <f t="shared" si="1"/>
        <v>38150</v>
      </c>
    </row>
    <row r="18" spans="1:6" s="38" customFormat="1" x14ac:dyDescent="0.25">
      <c r="A18" s="53">
        <v>5</v>
      </c>
      <c r="B18" s="33" t="s">
        <v>101</v>
      </c>
      <c r="C18" s="15" t="s">
        <v>8</v>
      </c>
      <c r="D18" s="24">
        <v>20</v>
      </c>
      <c r="E18" s="25">
        <v>80</v>
      </c>
      <c r="F18" s="56">
        <f t="shared" si="1"/>
        <v>1600</v>
      </c>
    </row>
    <row r="19" spans="1:6" s="38" customFormat="1" ht="30" x14ac:dyDescent="0.25">
      <c r="A19" s="53">
        <v>6</v>
      </c>
      <c r="B19" s="33" t="s">
        <v>9</v>
      </c>
      <c r="C19" s="23" t="s">
        <v>10</v>
      </c>
      <c r="D19" s="36">
        <v>77</v>
      </c>
      <c r="E19" s="23">
        <v>200</v>
      </c>
      <c r="F19" s="56">
        <f t="shared" si="1"/>
        <v>15400</v>
      </c>
    </row>
    <row r="20" spans="1:6" s="39" customFormat="1" ht="15.75" thickBot="1" x14ac:dyDescent="0.3">
      <c r="A20" s="75"/>
      <c r="B20" s="76" t="s">
        <v>148</v>
      </c>
      <c r="C20" s="82"/>
      <c r="D20" s="82"/>
      <c r="E20" s="82"/>
      <c r="F20" s="83">
        <f>SUM(F14:F19)</f>
        <v>57072</v>
      </c>
    </row>
    <row r="21" spans="1:6" s="39" customFormat="1" ht="16.5" thickBot="1" x14ac:dyDescent="0.3">
      <c r="A21" s="95" t="s">
        <v>12</v>
      </c>
      <c r="B21" s="96"/>
      <c r="C21" s="96"/>
      <c r="D21" s="96"/>
      <c r="E21" s="96"/>
      <c r="F21" s="97"/>
    </row>
    <row r="22" spans="1:6" s="39" customFormat="1" x14ac:dyDescent="0.25">
      <c r="A22" s="84">
        <v>1</v>
      </c>
      <c r="B22" s="71" t="s">
        <v>73</v>
      </c>
      <c r="C22" s="79" t="s">
        <v>8</v>
      </c>
      <c r="D22" s="79">
        <v>8</v>
      </c>
      <c r="E22" s="79">
        <v>50</v>
      </c>
      <c r="F22" s="81">
        <f>D22*E22</f>
        <v>400</v>
      </c>
    </row>
    <row r="23" spans="1:6" s="39" customFormat="1" ht="30" x14ac:dyDescent="0.25">
      <c r="A23" s="57">
        <v>2</v>
      </c>
      <c r="B23" s="33" t="s">
        <v>13</v>
      </c>
      <c r="C23" s="23" t="s">
        <v>6</v>
      </c>
      <c r="D23" s="36">
        <v>28.2</v>
      </c>
      <c r="E23" s="23">
        <v>250</v>
      </c>
      <c r="F23" s="54">
        <f>D23*E23</f>
        <v>7050</v>
      </c>
    </row>
    <row r="24" spans="1:6" s="39" customFormat="1" x14ac:dyDescent="0.25">
      <c r="A24" s="57">
        <v>3</v>
      </c>
      <c r="B24" s="33" t="s">
        <v>100</v>
      </c>
      <c r="C24" s="26" t="s">
        <v>70</v>
      </c>
      <c r="D24" s="23">
        <v>3</v>
      </c>
      <c r="E24" s="23">
        <v>250</v>
      </c>
      <c r="F24" s="54">
        <f>D24*E24</f>
        <v>750</v>
      </c>
    </row>
    <row r="25" spans="1:6" s="39" customFormat="1" x14ac:dyDescent="0.25">
      <c r="A25" s="57">
        <v>4</v>
      </c>
      <c r="B25" s="33" t="s">
        <v>133</v>
      </c>
      <c r="C25" s="26" t="s">
        <v>70</v>
      </c>
      <c r="D25" s="23">
        <v>13</v>
      </c>
      <c r="E25" s="23">
        <v>250</v>
      </c>
      <c r="F25" s="54">
        <f>D25*E25</f>
        <v>3250</v>
      </c>
    </row>
    <row r="26" spans="1:6" s="39" customFormat="1" ht="30" x14ac:dyDescent="0.25">
      <c r="A26" s="57">
        <v>5</v>
      </c>
      <c r="B26" s="18" t="s">
        <v>75</v>
      </c>
      <c r="C26" s="26" t="s">
        <v>70</v>
      </c>
      <c r="D26" s="27">
        <f>49.8</f>
        <v>49.8</v>
      </c>
      <c r="E26" s="28">
        <v>250</v>
      </c>
      <c r="F26" s="58">
        <f>D26*E26</f>
        <v>12450</v>
      </c>
    </row>
    <row r="27" spans="1:6" s="39" customFormat="1" x14ac:dyDescent="0.25">
      <c r="A27" s="57">
        <v>6</v>
      </c>
      <c r="B27" s="33" t="s">
        <v>14</v>
      </c>
      <c r="C27" s="23" t="s">
        <v>6</v>
      </c>
      <c r="D27" s="36">
        <v>208</v>
      </c>
      <c r="E27" s="23">
        <v>200</v>
      </c>
      <c r="F27" s="54">
        <f>E27*D27</f>
        <v>41600</v>
      </c>
    </row>
    <row r="28" spans="1:6" s="39" customFormat="1" ht="30" x14ac:dyDescent="0.25">
      <c r="A28" s="57">
        <v>7</v>
      </c>
      <c r="B28" s="33" t="s">
        <v>15</v>
      </c>
      <c r="C28" s="23" t="s">
        <v>10</v>
      </c>
      <c r="D28" s="41">
        <v>30</v>
      </c>
      <c r="E28" s="23">
        <v>180</v>
      </c>
      <c r="F28" s="54">
        <f>E28*D28</f>
        <v>5400</v>
      </c>
    </row>
    <row r="29" spans="1:6" s="39" customFormat="1" x14ac:dyDescent="0.25">
      <c r="A29" s="57">
        <v>8</v>
      </c>
      <c r="B29" s="33" t="s">
        <v>76</v>
      </c>
      <c r="C29" s="23" t="s">
        <v>6</v>
      </c>
      <c r="D29" s="23">
        <v>5</v>
      </c>
      <c r="E29" s="23">
        <v>150</v>
      </c>
      <c r="F29" s="54">
        <f>D29*E29</f>
        <v>750</v>
      </c>
    </row>
    <row r="30" spans="1:6" s="39" customFormat="1" x14ac:dyDescent="0.25">
      <c r="A30" s="57">
        <v>9</v>
      </c>
      <c r="B30" s="18" t="s">
        <v>71</v>
      </c>
      <c r="C30" s="26" t="s">
        <v>70</v>
      </c>
      <c r="D30" s="27">
        <v>54.8</v>
      </c>
      <c r="E30" s="28">
        <v>60</v>
      </c>
      <c r="F30" s="58">
        <f>D30*E30</f>
        <v>3288</v>
      </c>
    </row>
    <row r="31" spans="1:6" s="39" customFormat="1" x14ac:dyDescent="0.25">
      <c r="A31" s="57">
        <v>10</v>
      </c>
      <c r="B31" s="33" t="s">
        <v>142</v>
      </c>
      <c r="C31" s="23" t="s">
        <v>70</v>
      </c>
      <c r="D31" s="23">
        <v>4</v>
      </c>
      <c r="E31" s="23">
        <v>60</v>
      </c>
      <c r="F31" s="58">
        <f>D31*E31</f>
        <v>240</v>
      </c>
    </row>
    <row r="32" spans="1:6" s="39" customFormat="1" ht="30" x14ac:dyDescent="0.25">
      <c r="A32" s="57">
        <v>11</v>
      </c>
      <c r="B32" s="33" t="s">
        <v>16</v>
      </c>
      <c r="C32" s="23" t="s">
        <v>10</v>
      </c>
      <c r="D32" s="41">
        <v>32</v>
      </c>
      <c r="E32" s="23">
        <v>60</v>
      </c>
      <c r="F32" s="54">
        <f>E32*D32</f>
        <v>1920</v>
      </c>
    </row>
    <row r="33" spans="1:6" s="38" customFormat="1" ht="30" x14ac:dyDescent="0.25">
      <c r="A33" s="57">
        <v>12</v>
      </c>
      <c r="B33" s="33" t="s">
        <v>20</v>
      </c>
      <c r="C33" s="23" t="s">
        <v>6</v>
      </c>
      <c r="D33" s="23">
        <v>28</v>
      </c>
      <c r="E33" s="23">
        <v>350</v>
      </c>
      <c r="F33" s="54">
        <f>E33*D33</f>
        <v>9800</v>
      </c>
    </row>
    <row r="34" spans="1:6" s="38" customFormat="1" ht="15.75" thickBot="1" x14ac:dyDescent="0.3">
      <c r="A34" s="85"/>
      <c r="B34" s="86" t="s">
        <v>148</v>
      </c>
      <c r="C34" s="77"/>
      <c r="D34" s="77"/>
      <c r="E34" s="77"/>
      <c r="F34" s="78">
        <f>SUM(F22:F33)</f>
        <v>86898</v>
      </c>
    </row>
    <row r="35" spans="1:6" s="38" customFormat="1" ht="16.5" thickBot="1" x14ac:dyDescent="0.3">
      <c r="A35" s="95" t="s">
        <v>17</v>
      </c>
      <c r="B35" s="96"/>
      <c r="C35" s="96"/>
      <c r="D35" s="96"/>
      <c r="E35" s="96"/>
      <c r="F35" s="97"/>
    </row>
    <row r="36" spans="1:6" s="38" customFormat="1" x14ac:dyDescent="0.25">
      <c r="A36" s="70">
        <v>1</v>
      </c>
      <c r="B36" s="71" t="s">
        <v>18</v>
      </c>
      <c r="C36" s="72" t="s">
        <v>6</v>
      </c>
      <c r="D36" s="72">
        <v>106</v>
      </c>
      <c r="E36" s="72">
        <v>150</v>
      </c>
      <c r="F36" s="74">
        <f>E36*D36</f>
        <v>15900</v>
      </c>
    </row>
    <row r="37" spans="1:6" s="38" customFormat="1" x14ac:dyDescent="0.25">
      <c r="A37" s="53">
        <v>2</v>
      </c>
      <c r="B37" s="33" t="s">
        <v>144</v>
      </c>
      <c r="C37" s="23" t="s">
        <v>6</v>
      </c>
      <c r="D37" s="23">
        <v>3.6</v>
      </c>
      <c r="E37" s="23">
        <v>50</v>
      </c>
      <c r="F37" s="54">
        <f>E37*D37</f>
        <v>180</v>
      </c>
    </row>
    <row r="38" spans="1:6" s="38" customFormat="1" x14ac:dyDescent="0.25">
      <c r="A38" s="53">
        <v>3</v>
      </c>
      <c r="B38" s="33" t="s">
        <v>145</v>
      </c>
      <c r="C38" s="23" t="s">
        <v>6</v>
      </c>
      <c r="D38" s="23">
        <v>3.6</v>
      </c>
      <c r="E38" s="23">
        <v>50</v>
      </c>
      <c r="F38" s="54">
        <f>E38*D38</f>
        <v>180</v>
      </c>
    </row>
    <row r="39" spans="1:6" s="39" customFormat="1" ht="15.75" thickBot="1" x14ac:dyDescent="0.3">
      <c r="A39" s="75"/>
      <c r="B39" s="86" t="s">
        <v>148</v>
      </c>
      <c r="C39" s="82"/>
      <c r="D39" s="82"/>
      <c r="E39" s="82"/>
      <c r="F39" s="78">
        <f>SUM(F36:F38)</f>
        <v>16260</v>
      </c>
    </row>
    <row r="40" spans="1:6" s="39" customFormat="1" ht="16.5" thickBot="1" x14ac:dyDescent="0.3">
      <c r="A40" s="95" t="s">
        <v>19</v>
      </c>
      <c r="B40" s="96"/>
      <c r="C40" s="96"/>
      <c r="D40" s="96"/>
      <c r="E40" s="96"/>
      <c r="F40" s="97"/>
    </row>
    <row r="41" spans="1:6" s="39" customFormat="1" x14ac:dyDescent="0.25">
      <c r="A41" s="70">
        <v>1</v>
      </c>
      <c r="B41" s="71" t="s">
        <v>78</v>
      </c>
      <c r="C41" s="72" t="s">
        <v>10</v>
      </c>
      <c r="D41" s="72">
        <v>10</v>
      </c>
      <c r="E41" s="72">
        <v>400</v>
      </c>
      <c r="F41" s="74">
        <f>D41*E41</f>
        <v>4000</v>
      </c>
    </row>
    <row r="42" spans="1:6" s="39" customFormat="1" x14ac:dyDescent="0.25">
      <c r="A42" s="53">
        <v>2</v>
      </c>
      <c r="B42" s="33" t="s">
        <v>134</v>
      </c>
      <c r="C42" s="23" t="s">
        <v>8</v>
      </c>
      <c r="D42" s="23">
        <v>2</v>
      </c>
      <c r="E42" s="23">
        <v>1200</v>
      </c>
      <c r="F42" s="54">
        <f t="shared" ref="F42:F49" si="2">D42*E42</f>
        <v>2400</v>
      </c>
    </row>
    <row r="43" spans="1:6" s="39" customFormat="1" x14ac:dyDescent="0.25">
      <c r="A43" s="53">
        <v>3</v>
      </c>
      <c r="B43" s="33" t="s">
        <v>135</v>
      </c>
      <c r="C43" s="23" t="s">
        <v>8</v>
      </c>
      <c r="D43" s="23">
        <v>2</v>
      </c>
      <c r="E43" s="23">
        <v>400</v>
      </c>
      <c r="F43" s="54">
        <f t="shared" si="2"/>
        <v>800</v>
      </c>
    </row>
    <row r="44" spans="1:6" s="39" customFormat="1" x14ac:dyDescent="0.25">
      <c r="A44" s="53">
        <v>4</v>
      </c>
      <c r="B44" s="33" t="s">
        <v>102</v>
      </c>
      <c r="C44" s="23" t="s">
        <v>8</v>
      </c>
      <c r="D44" s="23">
        <v>2</v>
      </c>
      <c r="E44" s="23">
        <v>200</v>
      </c>
      <c r="F44" s="54">
        <f t="shared" si="2"/>
        <v>400</v>
      </c>
    </row>
    <row r="45" spans="1:6" s="39" customFormat="1" x14ac:dyDescent="0.25">
      <c r="A45" s="53">
        <v>5</v>
      </c>
      <c r="B45" s="33" t="s">
        <v>80</v>
      </c>
      <c r="C45" s="23" t="s">
        <v>77</v>
      </c>
      <c r="D45" s="23">
        <v>4</v>
      </c>
      <c r="E45" s="23">
        <v>150</v>
      </c>
      <c r="F45" s="54">
        <f t="shared" si="2"/>
        <v>600</v>
      </c>
    </row>
    <row r="46" spans="1:6" s="38" customFormat="1" ht="30" x14ac:dyDescent="0.25">
      <c r="A46" s="53">
        <v>6</v>
      </c>
      <c r="B46" s="33" t="s">
        <v>53</v>
      </c>
      <c r="C46" s="15" t="s">
        <v>8</v>
      </c>
      <c r="D46" s="42">
        <v>2</v>
      </c>
      <c r="E46" s="16">
        <v>150</v>
      </c>
      <c r="F46" s="54">
        <f t="shared" si="2"/>
        <v>300</v>
      </c>
    </row>
    <row r="47" spans="1:6" s="6" customFormat="1" ht="30" x14ac:dyDescent="0.25">
      <c r="A47" s="53">
        <v>7</v>
      </c>
      <c r="B47" s="33" t="s">
        <v>136</v>
      </c>
      <c r="C47" s="23" t="s">
        <v>8</v>
      </c>
      <c r="D47" s="23">
        <v>1</v>
      </c>
      <c r="E47" s="23">
        <v>1000</v>
      </c>
      <c r="F47" s="54">
        <f t="shared" si="2"/>
        <v>1000</v>
      </c>
    </row>
    <row r="48" spans="1:6" s="38" customFormat="1" ht="30" x14ac:dyDescent="0.25">
      <c r="A48" s="53">
        <v>8</v>
      </c>
      <c r="B48" s="33" t="s">
        <v>125</v>
      </c>
      <c r="C48" s="23" t="s">
        <v>8</v>
      </c>
      <c r="D48" s="23">
        <v>1</v>
      </c>
      <c r="E48" s="23">
        <v>1000</v>
      </c>
      <c r="F48" s="54">
        <f t="shared" si="2"/>
        <v>1000</v>
      </c>
    </row>
    <row r="49" spans="1:6" s="38" customFormat="1" ht="25.5" x14ac:dyDescent="0.25">
      <c r="A49" s="53">
        <v>9</v>
      </c>
      <c r="B49" s="17" t="s">
        <v>127</v>
      </c>
      <c r="C49" s="21" t="s">
        <v>8</v>
      </c>
      <c r="D49" s="22">
        <v>1</v>
      </c>
      <c r="E49" s="22">
        <v>500</v>
      </c>
      <c r="F49" s="54">
        <f t="shared" si="2"/>
        <v>500</v>
      </c>
    </row>
    <row r="50" spans="1:6" s="38" customFormat="1" ht="15.75" thickBot="1" x14ac:dyDescent="0.3">
      <c r="A50" s="75"/>
      <c r="B50" s="86" t="s">
        <v>148</v>
      </c>
      <c r="C50" s="77"/>
      <c r="D50" s="77"/>
      <c r="E50" s="82"/>
      <c r="F50" s="78">
        <f>SUM(F41:F49)</f>
        <v>11000</v>
      </c>
    </row>
    <row r="51" spans="1:6" s="38" customFormat="1" ht="16.5" thickBot="1" x14ac:dyDescent="0.3">
      <c r="A51" s="95" t="s">
        <v>21</v>
      </c>
      <c r="B51" s="96"/>
      <c r="C51" s="96"/>
      <c r="D51" s="96"/>
      <c r="E51" s="96"/>
      <c r="F51" s="97"/>
    </row>
    <row r="52" spans="1:6" s="38" customFormat="1" ht="30" x14ac:dyDescent="0.25">
      <c r="A52" s="84">
        <v>1</v>
      </c>
      <c r="B52" s="71" t="s">
        <v>104</v>
      </c>
      <c r="C52" s="79" t="s">
        <v>103</v>
      </c>
      <c r="D52" s="79">
        <v>1</v>
      </c>
      <c r="E52" s="79">
        <v>800</v>
      </c>
      <c r="F52" s="74">
        <f>D52*E52</f>
        <v>800</v>
      </c>
    </row>
    <row r="53" spans="1:6" s="38" customFormat="1" ht="30" x14ac:dyDescent="0.25">
      <c r="A53" s="53">
        <v>2</v>
      </c>
      <c r="B53" s="33" t="s">
        <v>29</v>
      </c>
      <c r="C53" s="15" t="s">
        <v>8</v>
      </c>
      <c r="D53" s="23">
        <v>2</v>
      </c>
      <c r="E53" s="23">
        <v>1600</v>
      </c>
      <c r="F53" s="54">
        <f>E53*D53</f>
        <v>3200</v>
      </c>
    </row>
    <row r="54" spans="1:6" s="38" customFormat="1" x14ac:dyDescent="0.25">
      <c r="A54" s="57">
        <v>3</v>
      </c>
      <c r="B54" s="33" t="s">
        <v>23</v>
      </c>
      <c r="C54" s="23" t="s">
        <v>8</v>
      </c>
      <c r="D54" s="23">
        <v>7</v>
      </c>
      <c r="E54" s="23">
        <v>50</v>
      </c>
      <c r="F54" s="54">
        <f>E54*D54</f>
        <v>350</v>
      </c>
    </row>
    <row r="55" spans="1:6" s="38" customFormat="1" x14ac:dyDescent="0.25">
      <c r="A55" s="53">
        <v>4</v>
      </c>
      <c r="B55" s="34" t="s">
        <v>83</v>
      </c>
      <c r="C55" s="23" t="s">
        <v>8</v>
      </c>
      <c r="D55" s="23">
        <v>2</v>
      </c>
      <c r="E55" s="23">
        <v>250</v>
      </c>
      <c r="F55" s="54">
        <f>E55*D55</f>
        <v>500</v>
      </c>
    </row>
    <row r="56" spans="1:6" s="38" customFormat="1" x14ac:dyDescent="0.25">
      <c r="A56" s="57">
        <v>5</v>
      </c>
      <c r="B56" s="33" t="s">
        <v>131</v>
      </c>
      <c r="C56" s="15" t="s">
        <v>8</v>
      </c>
      <c r="D56" s="23">
        <v>3</v>
      </c>
      <c r="E56" s="23">
        <v>100</v>
      </c>
      <c r="F56" s="54">
        <f>E56*D56</f>
        <v>300</v>
      </c>
    </row>
    <row r="57" spans="1:6" s="38" customFormat="1" x14ac:dyDescent="0.25">
      <c r="A57" s="53">
        <v>6</v>
      </c>
      <c r="B57" s="33" t="s">
        <v>130</v>
      </c>
      <c r="C57" s="23" t="s">
        <v>8</v>
      </c>
      <c r="D57" s="23">
        <v>3</v>
      </c>
      <c r="E57" s="23">
        <v>100</v>
      </c>
      <c r="F57" s="54">
        <f>E57*D57</f>
        <v>300</v>
      </c>
    </row>
    <row r="58" spans="1:6" s="38" customFormat="1" x14ac:dyDescent="0.25">
      <c r="A58" s="57">
        <v>7</v>
      </c>
      <c r="B58" s="33" t="s">
        <v>129</v>
      </c>
      <c r="C58" s="15" t="s">
        <v>8</v>
      </c>
      <c r="D58" s="23">
        <v>3</v>
      </c>
      <c r="E58" s="23">
        <v>100</v>
      </c>
      <c r="F58" s="54">
        <f>D58*E58</f>
        <v>300</v>
      </c>
    </row>
    <row r="59" spans="1:6" s="38" customFormat="1" x14ac:dyDescent="0.25">
      <c r="A59" s="53">
        <v>8</v>
      </c>
      <c r="B59" s="33" t="s">
        <v>128</v>
      </c>
      <c r="C59" s="15" t="s">
        <v>8</v>
      </c>
      <c r="D59" s="23">
        <v>18</v>
      </c>
      <c r="E59" s="23">
        <v>200</v>
      </c>
      <c r="F59" s="54">
        <f>D59*E59</f>
        <v>3600</v>
      </c>
    </row>
    <row r="60" spans="1:6" s="38" customFormat="1" x14ac:dyDescent="0.25">
      <c r="A60" s="57">
        <v>9</v>
      </c>
      <c r="B60" s="33" t="s">
        <v>139</v>
      </c>
      <c r="C60" s="15" t="s">
        <v>96</v>
      </c>
      <c r="D60" s="23">
        <v>1</v>
      </c>
      <c r="E60" s="23">
        <v>800</v>
      </c>
      <c r="F60" s="54">
        <f>D60*E60</f>
        <v>800</v>
      </c>
    </row>
    <row r="61" spans="1:6" s="38" customFormat="1" x14ac:dyDescent="0.25">
      <c r="A61" s="53">
        <v>10</v>
      </c>
      <c r="B61" s="33" t="s">
        <v>30</v>
      </c>
      <c r="C61" s="23" t="s">
        <v>8</v>
      </c>
      <c r="D61" s="23">
        <v>1</v>
      </c>
      <c r="E61" s="23">
        <v>400</v>
      </c>
      <c r="F61" s="54">
        <f>E61*D61</f>
        <v>400</v>
      </c>
    </row>
    <row r="62" spans="1:6" s="38" customFormat="1" x14ac:dyDescent="0.25">
      <c r="A62" s="57">
        <v>11</v>
      </c>
      <c r="B62" s="33" t="s">
        <v>111</v>
      </c>
      <c r="C62" s="15" t="s">
        <v>8</v>
      </c>
      <c r="D62" s="29">
        <v>7</v>
      </c>
      <c r="E62" s="30">
        <v>40</v>
      </c>
      <c r="F62" s="59">
        <f>D62*E62</f>
        <v>280</v>
      </c>
    </row>
    <row r="63" spans="1:6" s="38" customFormat="1" x14ac:dyDescent="0.25">
      <c r="A63" s="53">
        <v>12</v>
      </c>
      <c r="B63" s="33" t="s">
        <v>110</v>
      </c>
      <c r="C63" s="15" t="s">
        <v>8</v>
      </c>
      <c r="D63" s="29">
        <v>32</v>
      </c>
      <c r="E63" s="30">
        <v>80</v>
      </c>
      <c r="F63" s="59">
        <f>D63*E63</f>
        <v>2560</v>
      </c>
    </row>
    <row r="64" spans="1:6" s="38" customFormat="1" x14ac:dyDescent="0.25">
      <c r="A64" s="57">
        <v>13</v>
      </c>
      <c r="B64" s="33" t="s">
        <v>107</v>
      </c>
      <c r="C64" s="23" t="s">
        <v>8</v>
      </c>
      <c r="D64" s="23">
        <v>48</v>
      </c>
      <c r="E64" s="23">
        <v>80</v>
      </c>
      <c r="F64" s="54">
        <f>E64*D64</f>
        <v>3840</v>
      </c>
    </row>
    <row r="65" spans="1:10" s="39" customFormat="1" x14ac:dyDescent="0.25">
      <c r="A65" s="53">
        <v>14</v>
      </c>
      <c r="B65" s="19" t="s">
        <v>24</v>
      </c>
      <c r="C65" s="31" t="s">
        <v>22</v>
      </c>
      <c r="D65" s="23">
        <v>548</v>
      </c>
      <c r="E65" s="23">
        <v>25</v>
      </c>
      <c r="F65" s="54">
        <f>E65*D65</f>
        <v>13700</v>
      </c>
    </row>
    <row r="66" spans="1:10" s="39" customFormat="1" x14ac:dyDescent="0.25">
      <c r="A66" s="57">
        <v>15</v>
      </c>
      <c r="B66" s="19" t="s">
        <v>137</v>
      </c>
      <c r="C66" s="31" t="s">
        <v>22</v>
      </c>
      <c r="D66" s="23">
        <v>738</v>
      </c>
      <c r="E66" s="23">
        <v>25</v>
      </c>
      <c r="F66" s="54">
        <f>D66*E66</f>
        <v>18450</v>
      </c>
    </row>
    <row r="67" spans="1:10" s="39" customFormat="1" x14ac:dyDescent="0.25">
      <c r="A67" s="53">
        <v>16</v>
      </c>
      <c r="B67" s="19" t="s">
        <v>108</v>
      </c>
      <c r="C67" s="31" t="s">
        <v>22</v>
      </c>
      <c r="D67" s="23">
        <v>2</v>
      </c>
      <c r="E67" s="23">
        <v>50</v>
      </c>
      <c r="F67" s="54">
        <f>D67*E67</f>
        <v>100</v>
      </c>
    </row>
    <row r="68" spans="1:10" s="39" customFormat="1" ht="30" x14ac:dyDescent="0.25">
      <c r="A68" s="57">
        <v>17</v>
      </c>
      <c r="B68" s="33" t="s">
        <v>25</v>
      </c>
      <c r="C68" s="43" t="s">
        <v>8</v>
      </c>
      <c r="D68" s="23">
        <v>1</v>
      </c>
      <c r="E68" s="23">
        <v>200</v>
      </c>
      <c r="F68" s="54">
        <f>E68*D68</f>
        <v>200</v>
      </c>
    </row>
    <row r="69" spans="1:10" s="39" customFormat="1" x14ac:dyDescent="0.25">
      <c r="A69" s="53">
        <v>18</v>
      </c>
      <c r="B69" s="33" t="s">
        <v>143</v>
      </c>
      <c r="C69" s="43" t="s">
        <v>8</v>
      </c>
      <c r="D69" s="23">
        <v>1</v>
      </c>
      <c r="E69" s="23">
        <v>100</v>
      </c>
      <c r="F69" s="54">
        <f>E69*D69</f>
        <v>100</v>
      </c>
    </row>
    <row r="70" spans="1:10" s="39" customFormat="1" x14ac:dyDescent="0.25">
      <c r="A70" s="57">
        <v>19</v>
      </c>
      <c r="B70" s="33" t="s">
        <v>26</v>
      </c>
      <c r="C70" s="31" t="s">
        <v>8</v>
      </c>
      <c r="D70" s="23">
        <v>22</v>
      </c>
      <c r="E70" s="44">
        <v>100</v>
      </c>
      <c r="F70" s="60">
        <f>D70*E70</f>
        <v>2200</v>
      </c>
    </row>
    <row r="71" spans="1:10" s="39" customFormat="1" x14ac:dyDescent="0.25">
      <c r="A71" s="53">
        <v>20</v>
      </c>
      <c r="B71" s="33" t="s">
        <v>27</v>
      </c>
      <c r="C71" s="31" t="s">
        <v>8</v>
      </c>
      <c r="D71" s="23">
        <v>22</v>
      </c>
      <c r="E71" s="44">
        <v>150</v>
      </c>
      <c r="F71" s="60">
        <f>D71*E71</f>
        <v>3300</v>
      </c>
    </row>
    <row r="72" spans="1:10" s="39" customFormat="1" x14ac:dyDescent="0.25">
      <c r="A72" s="57">
        <v>21</v>
      </c>
      <c r="B72" s="19" t="s">
        <v>28</v>
      </c>
      <c r="C72" s="31" t="s">
        <v>8</v>
      </c>
      <c r="D72" s="23">
        <v>8</v>
      </c>
      <c r="E72" s="23">
        <v>80</v>
      </c>
      <c r="F72" s="54">
        <f>E72*D72</f>
        <v>640</v>
      </c>
    </row>
    <row r="73" spans="1:10" s="38" customFormat="1" ht="30" x14ac:dyDescent="0.25">
      <c r="A73" s="53">
        <v>22</v>
      </c>
      <c r="B73" s="19" t="s">
        <v>82</v>
      </c>
      <c r="C73" s="31" t="s">
        <v>22</v>
      </c>
      <c r="D73" s="23">
        <v>51.7</v>
      </c>
      <c r="E73" s="23">
        <v>50</v>
      </c>
      <c r="F73" s="54">
        <f>E73*D73</f>
        <v>2585</v>
      </c>
    </row>
    <row r="74" spans="1:10" s="38" customFormat="1" x14ac:dyDescent="0.25">
      <c r="A74" s="57">
        <v>23</v>
      </c>
      <c r="B74" s="20" t="s">
        <v>109</v>
      </c>
      <c r="C74" s="26" t="s">
        <v>70</v>
      </c>
      <c r="D74" s="35">
        <v>6</v>
      </c>
      <c r="E74" s="28">
        <v>100</v>
      </c>
      <c r="F74" s="61">
        <f>D74*E74</f>
        <v>600</v>
      </c>
    </row>
    <row r="75" spans="1:10" s="38" customFormat="1" ht="15.75" thickBot="1" x14ac:dyDescent="0.3">
      <c r="A75" s="85"/>
      <c r="B75" s="87" t="s">
        <v>148</v>
      </c>
      <c r="C75" s="88"/>
      <c r="D75" s="77"/>
      <c r="E75" s="77"/>
      <c r="F75" s="78">
        <f>SUM(F52:F74)</f>
        <v>59105</v>
      </c>
    </row>
    <row r="76" spans="1:10" s="38" customFormat="1" ht="16.5" thickBot="1" x14ac:dyDescent="0.3">
      <c r="A76" s="98" t="s">
        <v>31</v>
      </c>
      <c r="B76" s="99"/>
      <c r="C76" s="99"/>
      <c r="D76" s="99"/>
      <c r="E76" s="99"/>
      <c r="F76" s="100"/>
    </row>
    <row r="77" spans="1:10" s="38" customFormat="1" x14ac:dyDescent="0.25">
      <c r="A77" s="70">
        <v>1</v>
      </c>
      <c r="B77" s="71" t="s">
        <v>90</v>
      </c>
      <c r="C77" s="79" t="s">
        <v>8</v>
      </c>
      <c r="D77" s="79">
        <v>2</v>
      </c>
      <c r="E77" s="79">
        <v>400</v>
      </c>
      <c r="F77" s="81">
        <f>D77*E77</f>
        <v>800</v>
      </c>
    </row>
    <row r="78" spans="1:10" s="38" customFormat="1" x14ac:dyDescent="0.25">
      <c r="A78" s="53">
        <v>2</v>
      </c>
      <c r="B78" s="33" t="s">
        <v>32</v>
      </c>
      <c r="C78" s="15" t="s">
        <v>8</v>
      </c>
      <c r="D78" s="15">
        <v>2</v>
      </c>
      <c r="E78" s="23">
        <v>150</v>
      </c>
      <c r="F78" s="56">
        <f t="shared" ref="F78:F88" si="3">D78*E78</f>
        <v>300</v>
      </c>
    </row>
    <row r="79" spans="1:10" s="38" customFormat="1" x14ac:dyDescent="0.25">
      <c r="A79" s="53">
        <v>3</v>
      </c>
      <c r="B79" s="33" t="s">
        <v>95</v>
      </c>
      <c r="C79" s="15" t="s">
        <v>8</v>
      </c>
      <c r="D79" s="15">
        <v>1</v>
      </c>
      <c r="E79" s="23">
        <v>400</v>
      </c>
      <c r="F79" s="56">
        <f t="shared" si="3"/>
        <v>400</v>
      </c>
      <c r="G79" s="104"/>
      <c r="H79" s="105"/>
      <c r="I79" s="105"/>
      <c r="J79" s="105"/>
    </row>
    <row r="80" spans="1:10" s="38" customFormat="1" x14ac:dyDescent="0.25">
      <c r="A80" s="53">
        <v>4</v>
      </c>
      <c r="B80" s="33" t="s">
        <v>33</v>
      </c>
      <c r="C80" s="15" t="s">
        <v>8</v>
      </c>
      <c r="D80" s="15">
        <v>1</v>
      </c>
      <c r="E80" s="23">
        <v>400</v>
      </c>
      <c r="F80" s="56">
        <f t="shared" si="3"/>
        <v>400</v>
      </c>
      <c r="G80" s="45"/>
    </row>
    <row r="81" spans="1:11" s="38" customFormat="1" x14ac:dyDescent="0.25">
      <c r="A81" s="53">
        <v>5</v>
      </c>
      <c r="B81" s="33" t="s">
        <v>88</v>
      </c>
      <c r="C81" s="15" t="s">
        <v>8</v>
      </c>
      <c r="D81" s="15">
        <v>2</v>
      </c>
      <c r="E81" s="23">
        <v>150</v>
      </c>
      <c r="F81" s="56">
        <f t="shared" si="3"/>
        <v>300</v>
      </c>
      <c r="G81" s="45"/>
    </row>
    <row r="82" spans="1:11" s="38" customFormat="1" x14ac:dyDescent="0.25">
      <c r="A82" s="53">
        <v>6</v>
      </c>
      <c r="B82" s="33" t="s">
        <v>35</v>
      </c>
      <c r="C82" s="15" t="s">
        <v>52</v>
      </c>
      <c r="D82" s="15">
        <v>19</v>
      </c>
      <c r="E82" s="23">
        <v>150</v>
      </c>
      <c r="F82" s="56">
        <f t="shared" si="3"/>
        <v>2850</v>
      </c>
      <c r="G82" s="45"/>
    </row>
    <row r="83" spans="1:11" s="38" customFormat="1" x14ac:dyDescent="0.25">
      <c r="A83" s="53">
        <v>7</v>
      </c>
      <c r="B83" s="33" t="s">
        <v>89</v>
      </c>
      <c r="C83" s="15" t="s">
        <v>8</v>
      </c>
      <c r="D83" s="15">
        <v>8</v>
      </c>
      <c r="E83" s="23">
        <v>60</v>
      </c>
      <c r="F83" s="56">
        <f t="shared" si="3"/>
        <v>480</v>
      </c>
      <c r="G83" s="45"/>
    </row>
    <row r="84" spans="1:11" s="38" customFormat="1" x14ac:dyDescent="0.25">
      <c r="A84" s="53">
        <v>19</v>
      </c>
      <c r="B84" s="17" t="s">
        <v>121</v>
      </c>
      <c r="C84" s="21" t="s">
        <v>8</v>
      </c>
      <c r="D84" s="22">
        <v>4</v>
      </c>
      <c r="E84" s="22">
        <v>200</v>
      </c>
      <c r="F84" s="56">
        <f t="shared" si="3"/>
        <v>800</v>
      </c>
    </row>
    <row r="85" spans="1:11" s="38" customFormat="1" x14ac:dyDescent="0.25">
      <c r="A85" s="53">
        <v>20</v>
      </c>
      <c r="B85" s="33" t="s">
        <v>36</v>
      </c>
      <c r="C85" s="15" t="s">
        <v>8</v>
      </c>
      <c r="D85" s="15">
        <v>2</v>
      </c>
      <c r="E85" s="23">
        <v>200</v>
      </c>
      <c r="F85" s="56">
        <f t="shared" si="3"/>
        <v>400</v>
      </c>
    </row>
    <row r="86" spans="1:11" s="38" customFormat="1" x14ac:dyDescent="0.25">
      <c r="A86" s="53">
        <v>23</v>
      </c>
      <c r="B86" s="33" t="s">
        <v>124</v>
      </c>
      <c r="C86" s="15" t="s">
        <v>8</v>
      </c>
      <c r="D86" s="15">
        <v>1</v>
      </c>
      <c r="E86" s="23">
        <v>150</v>
      </c>
      <c r="F86" s="56">
        <f t="shared" si="3"/>
        <v>150</v>
      </c>
    </row>
    <row r="87" spans="1:11" s="39" customFormat="1" x14ac:dyDescent="0.25">
      <c r="A87" s="53">
        <v>24</v>
      </c>
      <c r="B87" s="33" t="s">
        <v>37</v>
      </c>
      <c r="C87" s="15" t="s">
        <v>8</v>
      </c>
      <c r="D87" s="15">
        <v>4</v>
      </c>
      <c r="E87" s="23">
        <v>150</v>
      </c>
      <c r="F87" s="56">
        <f t="shared" si="3"/>
        <v>600</v>
      </c>
    </row>
    <row r="88" spans="1:11" s="39" customFormat="1" x14ac:dyDescent="0.25">
      <c r="A88" s="53">
        <v>25</v>
      </c>
      <c r="B88" s="33" t="s">
        <v>120</v>
      </c>
      <c r="C88" s="15" t="s">
        <v>8</v>
      </c>
      <c r="D88" s="15">
        <v>4</v>
      </c>
      <c r="E88" s="23">
        <v>200</v>
      </c>
      <c r="F88" s="56">
        <f t="shared" si="3"/>
        <v>800</v>
      </c>
    </row>
    <row r="89" spans="1:11" s="39" customFormat="1" ht="15.75" thickBot="1" x14ac:dyDescent="0.3">
      <c r="A89" s="75"/>
      <c r="B89" s="86" t="s">
        <v>148</v>
      </c>
      <c r="C89" s="89"/>
      <c r="D89" s="89"/>
      <c r="E89" s="77"/>
      <c r="F89" s="83">
        <f>SUM(F77:F88)</f>
        <v>8280</v>
      </c>
    </row>
    <row r="90" spans="1:11" s="39" customFormat="1" ht="16.5" thickBot="1" x14ac:dyDescent="0.3">
      <c r="A90" s="98" t="s">
        <v>38</v>
      </c>
      <c r="B90" s="99"/>
      <c r="C90" s="99"/>
      <c r="D90" s="99"/>
      <c r="E90" s="99"/>
      <c r="F90" s="100"/>
    </row>
    <row r="91" spans="1:11" s="39" customFormat="1" x14ac:dyDescent="0.25">
      <c r="A91" s="70">
        <v>1</v>
      </c>
      <c r="B91" s="71" t="s">
        <v>39</v>
      </c>
      <c r="C91" s="79" t="s">
        <v>8</v>
      </c>
      <c r="D91" s="79">
        <v>2</v>
      </c>
      <c r="E91" s="72">
        <v>1100</v>
      </c>
      <c r="F91" s="74">
        <f t="shared" ref="F91:F97" si="4">E91*D91</f>
        <v>2200</v>
      </c>
    </row>
    <row r="92" spans="1:11" s="39" customFormat="1" x14ac:dyDescent="0.25">
      <c r="A92" s="53">
        <v>2</v>
      </c>
      <c r="B92" s="33" t="s">
        <v>40</v>
      </c>
      <c r="C92" s="15" t="s">
        <v>8</v>
      </c>
      <c r="D92" s="15">
        <v>2</v>
      </c>
      <c r="E92" s="23">
        <v>200</v>
      </c>
      <c r="F92" s="54">
        <f t="shared" si="4"/>
        <v>400</v>
      </c>
    </row>
    <row r="93" spans="1:11" s="39" customFormat="1" x14ac:dyDescent="0.25">
      <c r="A93" s="53">
        <v>3</v>
      </c>
      <c r="B93" s="17" t="s">
        <v>138</v>
      </c>
      <c r="C93" s="21" t="s">
        <v>34</v>
      </c>
      <c r="D93" s="21">
        <v>10</v>
      </c>
      <c r="E93" s="21">
        <v>80</v>
      </c>
      <c r="F93" s="62">
        <f t="shared" si="4"/>
        <v>800</v>
      </c>
    </row>
    <row r="94" spans="1:11" s="39" customFormat="1" x14ac:dyDescent="0.25">
      <c r="A94" s="53">
        <v>4</v>
      </c>
      <c r="B94" s="17" t="s">
        <v>119</v>
      </c>
      <c r="C94" s="21" t="s">
        <v>34</v>
      </c>
      <c r="D94" s="21">
        <v>20</v>
      </c>
      <c r="E94" s="21">
        <v>40</v>
      </c>
      <c r="F94" s="62">
        <f t="shared" si="4"/>
        <v>800</v>
      </c>
    </row>
    <row r="95" spans="1:11" s="39" customFormat="1" x14ac:dyDescent="0.25">
      <c r="A95" s="53">
        <v>5</v>
      </c>
      <c r="B95" s="33" t="s">
        <v>122</v>
      </c>
      <c r="C95" s="21" t="s">
        <v>34</v>
      </c>
      <c r="D95" s="21">
        <v>18</v>
      </c>
      <c r="E95" s="21">
        <v>30</v>
      </c>
      <c r="F95" s="62">
        <f t="shared" si="4"/>
        <v>540</v>
      </c>
    </row>
    <row r="96" spans="1:11" s="38" customFormat="1" x14ac:dyDescent="0.25">
      <c r="A96" s="53">
        <v>6</v>
      </c>
      <c r="B96" s="33" t="s">
        <v>123</v>
      </c>
      <c r="C96" s="21" t="s">
        <v>8</v>
      </c>
      <c r="D96" s="21">
        <v>2</v>
      </c>
      <c r="E96" s="21">
        <v>250</v>
      </c>
      <c r="F96" s="62">
        <f t="shared" si="4"/>
        <v>500</v>
      </c>
      <c r="G96" s="104"/>
      <c r="H96" s="105"/>
      <c r="I96" s="105"/>
      <c r="J96" s="105"/>
      <c r="K96" s="105"/>
    </row>
    <row r="97" spans="1:11" s="38" customFormat="1" x14ac:dyDescent="0.25">
      <c r="A97" s="53">
        <v>7</v>
      </c>
      <c r="B97" s="33" t="s">
        <v>41</v>
      </c>
      <c r="C97" s="15" t="s">
        <v>42</v>
      </c>
      <c r="D97" s="46">
        <v>1</v>
      </c>
      <c r="E97" s="23">
        <v>200</v>
      </c>
      <c r="F97" s="54">
        <f t="shared" si="4"/>
        <v>200</v>
      </c>
      <c r="G97" s="105"/>
      <c r="H97" s="105"/>
      <c r="I97" s="105"/>
      <c r="J97" s="105"/>
      <c r="K97" s="105"/>
    </row>
    <row r="98" spans="1:11" s="38" customFormat="1" ht="15.75" thickBot="1" x14ac:dyDescent="0.3">
      <c r="A98" s="75"/>
      <c r="B98" s="76" t="s">
        <v>148</v>
      </c>
      <c r="C98" s="77"/>
      <c r="D98" s="77"/>
      <c r="E98" s="77"/>
      <c r="F98" s="78">
        <f>SUM(F91:F97)</f>
        <v>5440</v>
      </c>
    </row>
    <row r="99" spans="1:11" s="38" customFormat="1" ht="16.5" thickBot="1" x14ac:dyDescent="0.3">
      <c r="A99" s="95" t="s">
        <v>43</v>
      </c>
      <c r="B99" s="96"/>
      <c r="C99" s="96"/>
      <c r="D99" s="96"/>
      <c r="E99" s="96"/>
      <c r="F99" s="97"/>
      <c r="G99" s="104"/>
      <c r="H99" s="105"/>
      <c r="I99" s="105"/>
      <c r="J99" s="105"/>
      <c r="K99" s="105"/>
    </row>
    <row r="100" spans="1:11" s="38" customFormat="1" ht="30" x14ac:dyDescent="0.25">
      <c r="A100" s="70">
        <v>1</v>
      </c>
      <c r="B100" s="71" t="s">
        <v>44</v>
      </c>
      <c r="C100" s="79" t="s">
        <v>8</v>
      </c>
      <c r="D100" s="72">
        <v>1</v>
      </c>
      <c r="E100" s="72">
        <v>1000</v>
      </c>
      <c r="F100" s="74">
        <f>E100*D100</f>
        <v>1000</v>
      </c>
      <c r="G100" s="105"/>
      <c r="H100" s="105"/>
      <c r="I100" s="105"/>
      <c r="J100" s="105"/>
      <c r="K100" s="105"/>
    </row>
    <row r="101" spans="1:11" s="38" customFormat="1" ht="30" x14ac:dyDescent="0.25">
      <c r="A101" s="53">
        <v>2</v>
      </c>
      <c r="B101" s="33" t="s">
        <v>141</v>
      </c>
      <c r="C101" s="15" t="s">
        <v>96</v>
      </c>
      <c r="D101" s="23">
        <v>1</v>
      </c>
      <c r="E101" s="23">
        <v>500</v>
      </c>
      <c r="F101" s="54">
        <f t="shared" ref="F101:F108" si="5">E101*D101</f>
        <v>500</v>
      </c>
    </row>
    <row r="102" spans="1:11" s="38" customFormat="1" ht="30" x14ac:dyDescent="0.25">
      <c r="A102" s="53">
        <v>3</v>
      </c>
      <c r="B102" s="33" t="s">
        <v>45</v>
      </c>
      <c r="C102" s="23" t="s">
        <v>8</v>
      </c>
      <c r="D102" s="23">
        <v>1</v>
      </c>
      <c r="E102" s="23">
        <v>800</v>
      </c>
      <c r="F102" s="54">
        <f t="shared" si="5"/>
        <v>800</v>
      </c>
      <c r="H102" s="105"/>
      <c r="I102" s="105"/>
      <c r="J102" s="105"/>
    </row>
    <row r="103" spans="1:11" s="38" customFormat="1" x14ac:dyDescent="0.25">
      <c r="A103" s="53">
        <v>4</v>
      </c>
      <c r="B103" s="33" t="s">
        <v>46</v>
      </c>
      <c r="C103" s="23" t="s">
        <v>8</v>
      </c>
      <c r="D103" s="23">
        <v>40</v>
      </c>
      <c r="E103" s="23">
        <v>2</v>
      </c>
      <c r="F103" s="54">
        <f t="shared" si="5"/>
        <v>80</v>
      </c>
    </row>
    <row r="104" spans="1:11" s="38" customFormat="1" x14ac:dyDescent="0.25">
      <c r="A104" s="53">
        <v>5</v>
      </c>
      <c r="B104" s="33" t="s">
        <v>113</v>
      </c>
      <c r="C104" s="23" t="s">
        <v>8</v>
      </c>
      <c r="D104" s="23">
        <v>15</v>
      </c>
      <c r="E104" s="23">
        <v>80</v>
      </c>
      <c r="F104" s="54">
        <f t="shared" si="5"/>
        <v>1200</v>
      </c>
    </row>
    <row r="105" spans="1:11" s="38" customFormat="1" x14ac:dyDescent="0.25">
      <c r="A105" s="53">
        <v>6</v>
      </c>
      <c r="B105" s="33" t="s">
        <v>47</v>
      </c>
      <c r="C105" s="23" t="s">
        <v>7</v>
      </c>
      <c r="D105" s="23">
        <v>700</v>
      </c>
      <c r="E105" s="23">
        <v>20</v>
      </c>
      <c r="F105" s="54">
        <f t="shared" si="5"/>
        <v>14000</v>
      </c>
    </row>
    <row r="106" spans="1:11" s="38" customFormat="1" ht="30" x14ac:dyDescent="0.25">
      <c r="A106" s="53">
        <v>7</v>
      </c>
      <c r="B106" s="33" t="s">
        <v>54</v>
      </c>
      <c r="C106" s="23" t="s">
        <v>8</v>
      </c>
      <c r="D106" s="23">
        <v>30</v>
      </c>
      <c r="E106" s="23">
        <v>70</v>
      </c>
      <c r="F106" s="54">
        <f t="shared" si="5"/>
        <v>2100</v>
      </c>
    </row>
    <row r="107" spans="1:11" s="38" customFormat="1" ht="30" x14ac:dyDescent="0.25">
      <c r="A107" s="53">
        <v>8</v>
      </c>
      <c r="B107" s="33" t="s">
        <v>112</v>
      </c>
      <c r="C107" s="23" t="s">
        <v>8</v>
      </c>
      <c r="D107" s="23">
        <v>2</v>
      </c>
      <c r="E107" s="23">
        <v>800</v>
      </c>
      <c r="F107" s="54">
        <f t="shared" si="5"/>
        <v>1600</v>
      </c>
    </row>
    <row r="108" spans="1:11" s="39" customFormat="1" x14ac:dyDescent="0.25">
      <c r="A108" s="53">
        <v>9</v>
      </c>
      <c r="B108" s="33" t="s">
        <v>41</v>
      </c>
      <c r="C108" s="15" t="s">
        <v>42</v>
      </c>
      <c r="D108" s="46">
        <v>1</v>
      </c>
      <c r="E108" s="23">
        <v>1000</v>
      </c>
      <c r="F108" s="54">
        <f t="shared" si="5"/>
        <v>1000</v>
      </c>
    </row>
    <row r="109" spans="1:11" s="39" customFormat="1" ht="15.75" thickBot="1" x14ac:dyDescent="0.3">
      <c r="A109" s="75">
        <v>10</v>
      </c>
      <c r="B109" s="76" t="s">
        <v>148</v>
      </c>
      <c r="C109" s="77"/>
      <c r="D109" s="77"/>
      <c r="E109" s="82"/>
      <c r="F109" s="78">
        <f>SUM(F100:F108)</f>
        <v>22280</v>
      </c>
    </row>
    <row r="110" spans="1:11" s="39" customFormat="1" ht="16.5" thickBot="1" x14ac:dyDescent="0.3">
      <c r="A110" s="95" t="s">
        <v>55</v>
      </c>
      <c r="B110" s="96"/>
      <c r="C110" s="96"/>
      <c r="D110" s="96"/>
      <c r="E110" s="96"/>
      <c r="F110" s="97"/>
    </row>
    <row r="111" spans="1:11" s="39" customFormat="1" ht="30" x14ac:dyDescent="0.25">
      <c r="A111" s="70">
        <v>1</v>
      </c>
      <c r="B111" s="71" t="s">
        <v>115</v>
      </c>
      <c r="C111" s="79" t="s">
        <v>8</v>
      </c>
      <c r="D111" s="90">
        <v>11</v>
      </c>
      <c r="E111" s="73">
        <v>150</v>
      </c>
      <c r="F111" s="74">
        <f t="shared" ref="F111:F117" si="6">D111*E111</f>
        <v>1650</v>
      </c>
    </row>
    <row r="112" spans="1:11" s="39" customFormat="1" x14ac:dyDescent="0.25">
      <c r="A112" s="53">
        <v>2</v>
      </c>
      <c r="B112" s="33" t="s">
        <v>116</v>
      </c>
      <c r="C112" s="43" t="s">
        <v>22</v>
      </c>
      <c r="D112" s="42">
        <v>62.75</v>
      </c>
      <c r="E112" s="36">
        <v>60</v>
      </c>
      <c r="F112" s="54">
        <f t="shared" si="6"/>
        <v>3765</v>
      </c>
    </row>
    <row r="113" spans="1:7" s="39" customFormat="1" x14ac:dyDescent="0.25">
      <c r="A113" s="53">
        <v>3</v>
      </c>
      <c r="B113" s="19" t="s">
        <v>56</v>
      </c>
      <c r="C113" s="43" t="s">
        <v>34</v>
      </c>
      <c r="D113" s="42">
        <v>14.8</v>
      </c>
      <c r="E113" s="36">
        <v>60</v>
      </c>
      <c r="F113" s="54">
        <f t="shared" si="6"/>
        <v>888</v>
      </c>
    </row>
    <row r="114" spans="1:7" s="39" customFormat="1" x14ac:dyDescent="0.25">
      <c r="A114" s="53">
        <v>4</v>
      </c>
      <c r="B114" s="33" t="s">
        <v>57</v>
      </c>
      <c r="C114" s="15" t="s">
        <v>8</v>
      </c>
      <c r="D114" s="42">
        <v>4</v>
      </c>
      <c r="E114" s="36">
        <v>150</v>
      </c>
      <c r="F114" s="54">
        <f t="shared" si="6"/>
        <v>600</v>
      </c>
    </row>
    <row r="115" spans="1:7" s="39" customFormat="1" ht="30" x14ac:dyDescent="0.25">
      <c r="A115" s="53">
        <v>5</v>
      </c>
      <c r="B115" s="19" t="s">
        <v>58</v>
      </c>
      <c r="C115" s="15" t="s">
        <v>8</v>
      </c>
      <c r="D115" s="42">
        <v>2</v>
      </c>
      <c r="E115" s="36">
        <v>250</v>
      </c>
      <c r="F115" s="54">
        <f t="shared" si="6"/>
        <v>500</v>
      </c>
    </row>
    <row r="116" spans="1:7" s="39" customFormat="1" x14ac:dyDescent="0.25">
      <c r="A116" s="53">
        <v>6</v>
      </c>
      <c r="B116" s="19" t="s">
        <v>59</v>
      </c>
      <c r="C116" s="15" t="s">
        <v>8</v>
      </c>
      <c r="D116" s="42">
        <v>1</v>
      </c>
      <c r="E116" s="36">
        <v>400</v>
      </c>
      <c r="F116" s="54">
        <f t="shared" si="6"/>
        <v>400</v>
      </c>
    </row>
    <row r="117" spans="1:7" s="39" customFormat="1" ht="30" x14ac:dyDescent="0.25">
      <c r="A117" s="53">
        <v>7</v>
      </c>
      <c r="B117" s="19" t="s">
        <v>81</v>
      </c>
      <c r="C117" s="31" t="s">
        <v>8</v>
      </c>
      <c r="D117" s="31">
        <v>1</v>
      </c>
      <c r="E117" s="31">
        <v>600</v>
      </c>
      <c r="F117" s="54">
        <f t="shared" si="6"/>
        <v>600</v>
      </c>
    </row>
    <row r="118" spans="1:7" s="39" customFormat="1" x14ac:dyDescent="0.25">
      <c r="A118" s="53">
        <v>8</v>
      </c>
      <c r="B118" s="33" t="s">
        <v>66</v>
      </c>
      <c r="C118" s="23" t="s">
        <v>8</v>
      </c>
      <c r="D118" s="23">
        <v>1</v>
      </c>
      <c r="E118" s="23">
        <v>600</v>
      </c>
      <c r="F118" s="54">
        <f>E118*D118</f>
        <v>600</v>
      </c>
    </row>
    <row r="119" spans="1:7" s="39" customFormat="1" x14ac:dyDescent="0.25">
      <c r="A119" s="53">
        <v>9</v>
      </c>
      <c r="B119" s="33" t="s">
        <v>67</v>
      </c>
      <c r="C119" s="23" t="s">
        <v>8</v>
      </c>
      <c r="D119" s="23">
        <v>1</v>
      </c>
      <c r="E119" s="23">
        <v>2000</v>
      </c>
      <c r="F119" s="54">
        <f>E119*D119</f>
        <v>2000</v>
      </c>
    </row>
    <row r="120" spans="1:7" s="6" customFormat="1" x14ac:dyDescent="0.25">
      <c r="A120" s="53">
        <v>10</v>
      </c>
      <c r="B120" s="33" t="s">
        <v>68</v>
      </c>
      <c r="C120" s="23" t="s">
        <v>8</v>
      </c>
      <c r="D120" s="23">
        <v>1</v>
      </c>
      <c r="E120" s="23">
        <v>800</v>
      </c>
      <c r="F120" s="54">
        <f>E120*D120</f>
        <v>800</v>
      </c>
      <c r="G120" s="7"/>
    </row>
    <row r="121" spans="1:7" s="6" customFormat="1" ht="25.5" x14ac:dyDescent="0.25">
      <c r="A121" s="53">
        <v>11</v>
      </c>
      <c r="B121" s="37" t="s">
        <v>118</v>
      </c>
      <c r="C121" s="47" t="s">
        <v>8</v>
      </c>
      <c r="D121" s="42">
        <v>5</v>
      </c>
      <c r="E121" s="22">
        <v>100</v>
      </c>
      <c r="F121" s="63">
        <f t="shared" ref="F121:F126" si="7">D121*E121</f>
        <v>500</v>
      </c>
    </row>
    <row r="122" spans="1:7" s="39" customFormat="1" ht="30" x14ac:dyDescent="0.25">
      <c r="A122" s="53">
        <v>12</v>
      </c>
      <c r="B122" s="33" t="s">
        <v>117</v>
      </c>
      <c r="C122" s="23" t="s">
        <v>8</v>
      </c>
      <c r="D122" s="23">
        <v>5</v>
      </c>
      <c r="E122" s="23">
        <v>150</v>
      </c>
      <c r="F122" s="54">
        <f t="shared" si="7"/>
        <v>750</v>
      </c>
    </row>
    <row r="123" spans="1:7" s="39" customFormat="1" ht="30" x14ac:dyDescent="0.25">
      <c r="A123" s="53">
        <v>13</v>
      </c>
      <c r="B123" s="33" t="s">
        <v>114</v>
      </c>
      <c r="C123" s="23" t="s">
        <v>8</v>
      </c>
      <c r="D123" s="23">
        <v>1</v>
      </c>
      <c r="E123" s="23">
        <v>250</v>
      </c>
      <c r="F123" s="54">
        <f t="shared" si="7"/>
        <v>250</v>
      </c>
    </row>
    <row r="124" spans="1:7" s="38" customFormat="1" x14ac:dyDescent="0.25">
      <c r="A124" s="53">
        <v>14</v>
      </c>
      <c r="B124" s="33" t="s">
        <v>86</v>
      </c>
      <c r="C124" s="23" t="s">
        <v>8</v>
      </c>
      <c r="D124" s="23">
        <v>2</v>
      </c>
      <c r="E124" s="23">
        <v>150</v>
      </c>
      <c r="F124" s="54">
        <f t="shared" si="7"/>
        <v>300</v>
      </c>
    </row>
    <row r="125" spans="1:7" s="38" customFormat="1" x14ac:dyDescent="0.25">
      <c r="A125" s="53">
        <v>15</v>
      </c>
      <c r="B125" s="33" t="s">
        <v>87</v>
      </c>
      <c r="C125" s="23" t="s">
        <v>8</v>
      </c>
      <c r="D125" s="23">
        <v>2</v>
      </c>
      <c r="E125" s="23">
        <v>200</v>
      </c>
      <c r="F125" s="54">
        <f t="shared" si="7"/>
        <v>400</v>
      </c>
    </row>
    <row r="126" spans="1:7" s="38" customFormat="1" ht="30" x14ac:dyDescent="0.25">
      <c r="A126" s="53">
        <v>16</v>
      </c>
      <c r="B126" s="33" t="s">
        <v>61</v>
      </c>
      <c r="C126" s="23" t="s">
        <v>60</v>
      </c>
      <c r="D126" s="23">
        <v>5</v>
      </c>
      <c r="E126" s="23">
        <v>200</v>
      </c>
      <c r="F126" s="54">
        <f t="shared" si="7"/>
        <v>1000</v>
      </c>
    </row>
    <row r="127" spans="1:7" s="38" customFormat="1" ht="15.75" thickBot="1" x14ac:dyDescent="0.3">
      <c r="A127" s="75"/>
      <c r="B127" s="76" t="s">
        <v>148</v>
      </c>
      <c r="C127" s="77"/>
      <c r="D127" s="77"/>
      <c r="E127" s="77"/>
      <c r="F127" s="78">
        <f>SUM(F111:F126)</f>
        <v>15003</v>
      </c>
    </row>
    <row r="128" spans="1:7" s="48" customFormat="1" ht="16.5" thickBot="1" x14ac:dyDescent="0.3">
      <c r="A128" s="95" t="s">
        <v>62</v>
      </c>
      <c r="B128" s="96"/>
      <c r="C128" s="96"/>
      <c r="D128" s="96"/>
      <c r="E128" s="96"/>
      <c r="F128" s="97"/>
    </row>
    <row r="129" spans="1:6" s="48" customFormat="1" x14ac:dyDescent="0.25">
      <c r="A129" s="70">
        <v>1</v>
      </c>
      <c r="B129" s="71" t="s">
        <v>132</v>
      </c>
      <c r="C129" s="72" t="s">
        <v>8</v>
      </c>
      <c r="D129" s="72">
        <v>39</v>
      </c>
      <c r="E129" s="72">
        <v>160</v>
      </c>
      <c r="F129" s="74">
        <f>E129*D129</f>
        <v>6240</v>
      </c>
    </row>
    <row r="130" spans="1:6" s="48" customFormat="1" x14ac:dyDescent="0.25">
      <c r="A130" s="53">
        <v>2</v>
      </c>
      <c r="B130" s="33" t="s">
        <v>84</v>
      </c>
      <c r="C130" s="23" t="s">
        <v>8</v>
      </c>
      <c r="D130" s="23">
        <v>5</v>
      </c>
      <c r="E130" s="23">
        <v>160</v>
      </c>
      <c r="F130" s="54">
        <f>D130*E130</f>
        <v>800</v>
      </c>
    </row>
    <row r="131" spans="1:6" s="39" customFormat="1" x14ac:dyDescent="0.25">
      <c r="A131" s="53">
        <v>3</v>
      </c>
      <c r="B131" s="33" t="s">
        <v>85</v>
      </c>
      <c r="C131" s="23" t="s">
        <v>52</v>
      </c>
      <c r="D131" s="23">
        <v>3</v>
      </c>
      <c r="E131" s="23">
        <v>150</v>
      </c>
      <c r="F131" s="54">
        <f>D131*E131</f>
        <v>450</v>
      </c>
    </row>
    <row r="132" spans="1:6" s="51" customFormat="1" x14ac:dyDescent="0.25">
      <c r="A132" s="53">
        <v>4</v>
      </c>
      <c r="B132" s="19" t="s">
        <v>105</v>
      </c>
      <c r="C132" s="32" t="s">
        <v>8</v>
      </c>
      <c r="D132" s="49">
        <v>1</v>
      </c>
      <c r="E132" s="50">
        <v>200</v>
      </c>
      <c r="F132" s="64">
        <f>D132*E132</f>
        <v>200</v>
      </c>
    </row>
    <row r="133" spans="1:6" s="51" customFormat="1" x14ac:dyDescent="0.25">
      <c r="A133" s="53">
        <v>5</v>
      </c>
      <c r="B133" s="19" t="s">
        <v>106</v>
      </c>
      <c r="C133" s="32" t="s">
        <v>22</v>
      </c>
      <c r="D133" s="49">
        <v>8</v>
      </c>
      <c r="E133" s="50">
        <v>100</v>
      </c>
      <c r="F133" s="64">
        <f>D133*E133</f>
        <v>800</v>
      </c>
    </row>
    <row r="134" spans="1:6" s="38" customFormat="1" ht="15.75" thickBot="1" x14ac:dyDescent="0.3">
      <c r="A134" s="75"/>
      <c r="B134" s="76" t="s">
        <v>148</v>
      </c>
      <c r="C134" s="77"/>
      <c r="D134" s="77"/>
      <c r="E134" s="77"/>
      <c r="F134" s="78">
        <f>SUM(F129:F133)</f>
        <v>8490</v>
      </c>
    </row>
    <row r="135" spans="1:6" s="38" customFormat="1" ht="16.5" thickBot="1" x14ac:dyDescent="0.3">
      <c r="A135" s="95" t="s">
        <v>63</v>
      </c>
      <c r="B135" s="96"/>
      <c r="C135" s="96"/>
      <c r="D135" s="96"/>
      <c r="E135" s="96"/>
      <c r="F135" s="97"/>
    </row>
    <row r="136" spans="1:6" s="38" customFormat="1" x14ac:dyDescent="0.25">
      <c r="A136" s="70">
        <v>1</v>
      </c>
      <c r="B136" s="71" t="s">
        <v>140</v>
      </c>
      <c r="C136" s="72" t="s">
        <v>6</v>
      </c>
      <c r="D136" s="72">
        <v>108</v>
      </c>
      <c r="E136" s="72">
        <v>30</v>
      </c>
      <c r="F136" s="74">
        <f>E136*D136</f>
        <v>3240</v>
      </c>
    </row>
    <row r="137" spans="1:6" s="38" customFormat="1" x14ac:dyDescent="0.25">
      <c r="A137" s="53">
        <v>2</v>
      </c>
      <c r="B137" s="33" t="s">
        <v>150</v>
      </c>
      <c r="C137" s="23" t="s">
        <v>94</v>
      </c>
      <c r="D137" s="23">
        <v>30</v>
      </c>
      <c r="E137" s="23">
        <v>125</v>
      </c>
      <c r="F137" s="54">
        <f>D137*E137</f>
        <v>3750</v>
      </c>
    </row>
    <row r="138" spans="1:6" s="38" customFormat="1" x14ac:dyDescent="0.25">
      <c r="A138" s="53">
        <v>3</v>
      </c>
      <c r="B138" s="33" t="s">
        <v>151</v>
      </c>
      <c r="C138" s="23" t="s">
        <v>91</v>
      </c>
      <c r="D138" s="23">
        <v>10</v>
      </c>
      <c r="E138" s="23">
        <v>450</v>
      </c>
      <c r="F138" s="54">
        <f>D138*E138</f>
        <v>4500</v>
      </c>
    </row>
    <row r="139" spans="1:6" s="38" customFormat="1" x14ac:dyDescent="0.25">
      <c r="A139" s="53">
        <v>4</v>
      </c>
      <c r="B139" s="33" t="s">
        <v>152</v>
      </c>
      <c r="C139" s="23" t="s">
        <v>92</v>
      </c>
      <c r="D139" s="23">
        <v>2</v>
      </c>
      <c r="E139" s="23">
        <v>4500</v>
      </c>
      <c r="F139" s="54">
        <f>D139*E139</f>
        <v>9000</v>
      </c>
    </row>
    <row r="140" spans="1:6" s="39" customFormat="1" ht="30" x14ac:dyDescent="0.25">
      <c r="A140" s="53">
        <v>5</v>
      </c>
      <c r="B140" s="33" t="s">
        <v>126</v>
      </c>
      <c r="C140" s="23" t="s">
        <v>96</v>
      </c>
      <c r="D140" s="23">
        <v>1</v>
      </c>
      <c r="E140" s="23">
        <v>1000</v>
      </c>
      <c r="F140" s="54">
        <f>D140*E140</f>
        <v>1000</v>
      </c>
    </row>
    <row r="141" spans="1:6" s="39" customFormat="1" x14ac:dyDescent="0.25">
      <c r="A141" s="53">
        <v>6</v>
      </c>
      <c r="B141" s="33" t="s">
        <v>149</v>
      </c>
      <c r="C141" s="23"/>
      <c r="D141" s="23"/>
      <c r="E141" s="52">
        <v>0.15</v>
      </c>
      <c r="F141" s="54">
        <f>319670*E141</f>
        <v>47950.5</v>
      </c>
    </row>
    <row r="142" spans="1:6" s="39" customFormat="1" ht="60" x14ac:dyDescent="0.25">
      <c r="A142" s="53">
        <v>7</v>
      </c>
      <c r="B142" s="33" t="s">
        <v>93</v>
      </c>
      <c r="C142" s="23"/>
      <c r="D142" s="23"/>
      <c r="E142" s="23"/>
      <c r="F142" s="54">
        <v>5000</v>
      </c>
    </row>
    <row r="143" spans="1:6" s="39" customFormat="1" x14ac:dyDescent="0.25">
      <c r="A143" s="53"/>
      <c r="B143" s="40" t="s">
        <v>148</v>
      </c>
      <c r="C143" s="23"/>
      <c r="D143" s="23"/>
      <c r="E143" s="23"/>
      <c r="F143" s="55">
        <f>SUM(F136:F142)</f>
        <v>74440.5</v>
      </c>
    </row>
    <row r="144" spans="1:6" s="39" customFormat="1" x14ac:dyDescent="0.25">
      <c r="A144" s="53"/>
      <c r="B144" s="40" t="s">
        <v>64</v>
      </c>
      <c r="C144" s="23"/>
      <c r="D144" s="23"/>
      <c r="E144" s="23"/>
      <c r="F144" s="55">
        <f>F143+F134+F127+F109+F98+F89+F75+F50+F39+F34+F20+F12</f>
        <v>367620.5</v>
      </c>
    </row>
    <row r="145" spans="1:6" s="39" customFormat="1" ht="30" x14ac:dyDescent="0.25">
      <c r="A145" s="53"/>
      <c r="B145" s="40" t="s">
        <v>155</v>
      </c>
      <c r="C145" s="23"/>
      <c r="D145" s="23"/>
      <c r="E145" s="23"/>
      <c r="F145" s="65"/>
    </row>
    <row r="146" spans="1:6" s="39" customFormat="1" ht="15.75" thickBot="1" x14ac:dyDescent="0.3">
      <c r="A146" s="75"/>
      <c r="B146" s="76" t="s">
        <v>153</v>
      </c>
      <c r="C146" s="77" t="s">
        <v>154</v>
      </c>
      <c r="D146" s="77">
        <v>1</v>
      </c>
      <c r="E146" s="77">
        <v>2000</v>
      </c>
      <c r="F146" s="78">
        <f>D146*E146</f>
        <v>2000</v>
      </c>
    </row>
    <row r="147" spans="1:6" ht="15.75" thickBot="1" x14ac:dyDescent="0.3">
      <c r="A147" s="91"/>
      <c r="B147" s="92" t="s">
        <v>65</v>
      </c>
      <c r="C147" s="93"/>
      <c r="D147" s="93"/>
      <c r="E147" s="93"/>
      <c r="F147" s="94">
        <f>F146+F145+F144</f>
        <v>369620.5</v>
      </c>
    </row>
    <row r="148" spans="1:6" x14ac:dyDescent="0.25">
      <c r="A148" s="8"/>
      <c r="B148" s="48"/>
      <c r="C148" s="3"/>
      <c r="D148" s="3"/>
      <c r="E148" s="3"/>
      <c r="F148" s="13"/>
    </row>
    <row r="150" spans="1:6" ht="30" x14ac:dyDescent="0.25">
      <c r="A150" s="8" t="s">
        <v>157</v>
      </c>
      <c r="B150" s="48" t="s">
        <v>156</v>
      </c>
    </row>
    <row r="151" spans="1:6" ht="75" x14ac:dyDescent="0.25">
      <c r="A151" s="8" t="s">
        <v>158</v>
      </c>
      <c r="B151" s="48" t="s">
        <v>159</v>
      </c>
    </row>
    <row r="153" spans="1:6" x14ac:dyDescent="0.25">
      <c r="B153" s="48" t="s">
        <v>160</v>
      </c>
    </row>
  </sheetData>
  <mergeCells count="20">
    <mergeCell ref="H102:J102"/>
    <mergeCell ref="G97:K97"/>
    <mergeCell ref="G100:K100"/>
    <mergeCell ref="G99:K99"/>
    <mergeCell ref="G79:J79"/>
    <mergeCell ref="A99:F99"/>
    <mergeCell ref="A76:F76"/>
    <mergeCell ref="A1:F1"/>
    <mergeCell ref="A2:F2"/>
    <mergeCell ref="G96:K96"/>
    <mergeCell ref="A128:F128"/>
    <mergeCell ref="A135:F135"/>
    <mergeCell ref="A90:F90"/>
    <mergeCell ref="A5:F5"/>
    <mergeCell ref="A13:F13"/>
    <mergeCell ref="A40:F40"/>
    <mergeCell ref="A51:F51"/>
    <mergeCell ref="A21:F21"/>
    <mergeCell ref="A35:F35"/>
    <mergeCell ref="A110:F110"/>
  </mergeCells>
  <phoneticPr fontId="4" type="noConversion"/>
  <pageMargins left="0.7" right="0.7" top="0.75" bottom="0.75" header="0.3" footer="0.3"/>
  <pageSetup paperSize="9" scale="67" fitToHeight="0" orientation="landscape" verticalDpi="300" r:id="rId1"/>
  <ignoredErrors>
    <ignoredError sqref="B102:D102 G102:XFD102" evalError="1"/>
    <ignoredError sqref="F6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 ДЦ</vt:lpstr>
      <vt:lpstr>'по ДЦ'!Область_печати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2021-12-17T12:48:36Z</dcterms:modified>
</cp:coreProperties>
</file>