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filterPrivacy="1" defaultThemeVersion="124226"/>
  <xr:revisionPtr revIDLastSave="0" documentId="13_ncr:1_{1C1D31F2-2F61-4597-B625-8F4A94748039}" xr6:coauthVersionLast="37" xr6:coauthVersionMax="37" xr10:uidLastSave="{00000000-0000-0000-0000-000000000000}"/>
  <workbookProtection workbookAlgorithmName="SHA-512" workbookHashValue="oZ+XbSBIaJtnmHDYHaEQFMLI+lcvBcQjXD8TCN3eX5CYHExXdYBz6TQYqv4TwtD4pF1TWHOK+DcgQdBhqZsUWQ==" workbookSaltValue="vsx0fkw6sbU+iV3wZhNOtA==" workbookSpinCount="100000" lockStructure="1"/>
  <bookViews>
    <workbookView xWindow="0" yWindow="0" windowWidth="20490" windowHeight="7620" firstSheet="1" activeTab="1" xr2:uid="{00000000-000D-0000-FFFF-FFFF00000000}"/>
  </bookViews>
  <sheets>
    <sheet name="421строки" sheetId="4" state="hidden" r:id="rId1"/>
    <sheet name="Таблиця" sheetId="9" r:id="rId2"/>
    <sheet name="Зведена" sheetId="10" r:id="rId3"/>
  </sheets>
  <definedNames>
    <definedName name="ExternalData_1" localSheetId="2" hidden="1">Зведена!$A$6:$D$8</definedName>
    <definedName name="ExternalData_1" localSheetId="1" hidden="1">Таблиця!$A$6:$H$21</definedName>
  </definedNames>
  <calcPr calcId="179021"/>
</workbook>
</file>

<file path=xl/calcChain.xml><?xml version="1.0" encoding="utf-8"?>
<calcChain xmlns="http://schemas.openxmlformats.org/spreadsheetml/2006/main">
  <c r="D9" i="10" l="1"/>
  <c r="M10" i="9"/>
  <c r="G22" i="9" l="1"/>
  <c r="H22" i="9"/>
  <c r="M7" i="9"/>
  <c r="M8" i="9"/>
  <c r="M9" i="9"/>
  <c r="M11" i="9"/>
  <c r="M12" i="9"/>
  <c r="M13" i="9"/>
  <c r="M14" i="9"/>
  <c r="M15" i="9"/>
  <c r="M16" i="9"/>
  <c r="M17" i="9"/>
  <c r="M18" i="9"/>
  <c r="M19" i="9"/>
  <c r="M20" i="9"/>
  <c r="M21" i="9"/>
  <c r="N7" i="9"/>
  <c r="N8" i="9"/>
  <c r="N9" i="9"/>
  <c r="N10" i="9"/>
  <c r="O10" i="9" s="1"/>
  <c r="N11" i="9"/>
  <c r="N12" i="9"/>
  <c r="N13" i="9"/>
  <c r="N14" i="9"/>
  <c r="N15" i="9"/>
  <c r="N16" i="9"/>
  <c r="N17" i="9"/>
  <c r="N18" i="9"/>
  <c r="N19" i="9"/>
  <c r="N20" i="9"/>
  <c r="N21" i="9"/>
  <c r="O418" i="4"/>
  <c r="P418" i="4"/>
  <c r="O416" i="4"/>
  <c r="P416" i="4"/>
  <c r="O21" i="9" l="1"/>
  <c r="O14" i="9"/>
  <c r="O7" i="9"/>
  <c r="O9" i="9"/>
  <c r="O20" i="9"/>
  <c r="O8" i="9"/>
  <c r="O15" i="9"/>
  <c r="O11" i="9"/>
  <c r="O13" i="9"/>
  <c r="O19" i="9"/>
  <c r="O16" i="9"/>
  <c r="O18" i="9"/>
  <c r="O12" i="9"/>
  <c r="O17" i="9"/>
  <c r="Q416" i="4"/>
  <c r="Q418" i="4"/>
  <c r="O414" i="4"/>
  <c r="P414" i="4"/>
  <c r="O315" i="4"/>
  <c r="P315" i="4"/>
  <c r="O313" i="4"/>
  <c r="P313" i="4"/>
  <c r="O311" i="4"/>
  <c r="P311" i="4"/>
  <c r="O309" i="4"/>
  <c r="P309" i="4"/>
  <c r="O307" i="4"/>
  <c r="P307" i="4"/>
  <c r="O304" i="4"/>
  <c r="P304" i="4"/>
  <c r="O302" i="4"/>
  <c r="P302" i="4"/>
  <c r="O300" i="4"/>
  <c r="P300" i="4"/>
  <c r="O298" i="4"/>
  <c r="P298" i="4"/>
  <c r="O296" i="4"/>
  <c r="P296" i="4"/>
  <c r="O293" i="4"/>
  <c r="P293" i="4"/>
  <c r="O291" i="4"/>
  <c r="P291" i="4"/>
  <c r="O289" i="4"/>
  <c r="P289" i="4"/>
  <c r="O287" i="4"/>
  <c r="P287" i="4"/>
  <c r="O285" i="4"/>
  <c r="P285" i="4"/>
  <c r="O283" i="4"/>
  <c r="P283" i="4"/>
  <c r="O280" i="4"/>
  <c r="P280" i="4"/>
  <c r="O278" i="4"/>
  <c r="P278" i="4"/>
  <c r="O276" i="4"/>
  <c r="P276" i="4"/>
  <c r="O274" i="4"/>
  <c r="P274" i="4"/>
  <c r="O272" i="4"/>
  <c r="P272" i="4"/>
  <c r="O270" i="4"/>
  <c r="P270" i="4"/>
  <c r="O267" i="4"/>
  <c r="P267" i="4"/>
  <c r="O265" i="4"/>
  <c r="P265" i="4"/>
  <c r="O263" i="4"/>
  <c r="P263" i="4"/>
  <c r="O261" i="4"/>
  <c r="P261" i="4"/>
  <c r="O259" i="4"/>
  <c r="P259" i="4"/>
  <c r="O257" i="4"/>
  <c r="P257" i="4"/>
  <c r="O255" i="4"/>
  <c r="P255" i="4"/>
  <c r="O253" i="4"/>
  <c r="P253" i="4"/>
  <c r="O251" i="4"/>
  <c r="P251" i="4"/>
  <c r="O249" i="4"/>
  <c r="P249" i="4"/>
  <c r="O247" i="4"/>
  <c r="P247" i="4"/>
  <c r="O245" i="4"/>
  <c r="P245" i="4"/>
  <c r="O242" i="4"/>
  <c r="P242" i="4"/>
  <c r="O240" i="4"/>
  <c r="P240" i="4"/>
  <c r="O236" i="4"/>
  <c r="P236" i="4"/>
  <c r="O238" i="4"/>
  <c r="P238" i="4"/>
  <c r="O234" i="4"/>
  <c r="P234" i="4"/>
  <c r="O232" i="4"/>
  <c r="P232" i="4"/>
  <c r="O230" i="4"/>
  <c r="P230" i="4"/>
  <c r="O228" i="4"/>
  <c r="P228" i="4"/>
  <c r="O225" i="4"/>
  <c r="P225" i="4"/>
  <c r="O223" i="4"/>
  <c r="P223" i="4"/>
  <c r="O221" i="4"/>
  <c r="P221" i="4"/>
  <c r="O219" i="4"/>
  <c r="P219" i="4"/>
  <c r="O217" i="4"/>
  <c r="P217" i="4"/>
  <c r="O215" i="4"/>
  <c r="P215" i="4"/>
  <c r="O212" i="4"/>
  <c r="P212" i="4"/>
  <c r="O210" i="4"/>
  <c r="P210" i="4"/>
  <c r="O208" i="4"/>
  <c r="P208" i="4"/>
  <c r="O206" i="4"/>
  <c r="P206" i="4"/>
  <c r="O204" i="4"/>
  <c r="P204" i="4"/>
  <c r="O202" i="4"/>
  <c r="P202" i="4"/>
  <c r="O199" i="4"/>
  <c r="P199" i="4"/>
  <c r="O197" i="4"/>
  <c r="P197" i="4"/>
  <c r="O195" i="4"/>
  <c r="P195" i="4"/>
  <c r="O193" i="4"/>
  <c r="P193" i="4"/>
  <c r="O191" i="4"/>
  <c r="P191" i="4"/>
  <c r="O189" i="4"/>
  <c r="P189" i="4"/>
  <c r="O186" i="4"/>
  <c r="P186" i="4"/>
  <c r="O184" i="4"/>
  <c r="P184" i="4"/>
  <c r="O182" i="4"/>
  <c r="P182" i="4"/>
  <c r="O180" i="4"/>
  <c r="P180" i="4"/>
  <c r="O178" i="4"/>
  <c r="P178" i="4"/>
  <c r="O176" i="4"/>
  <c r="P176" i="4"/>
  <c r="O173" i="4"/>
  <c r="P173" i="4"/>
  <c r="O171" i="4"/>
  <c r="P171" i="4"/>
  <c r="O169" i="4"/>
  <c r="P169" i="4"/>
  <c r="O167" i="4"/>
  <c r="P167" i="4"/>
  <c r="O165" i="4"/>
  <c r="P165" i="4"/>
  <c r="O163" i="4"/>
  <c r="P163" i="4"/>
  <c r="O160" i="4"/>
  <c r="P160" i="4"/>
  <c r="O158" i="4"/>
  <c r="P158" i="4"/>
  <c r="O156" i="4"/>
  <c r="P156" i="4"/>
  <c r="O154" i="4"/>
  <c r="P154" i="4"/>
  <c r="O152" i="4"/>
  <c r="P152" i="4"/>
  <c r="O150" i="4"/>
  <c r="P150" i="4"/>
  <c r="O147" i="4"/>
  <c r="P147" i="4"/>
  <c r="O145" i="4"/>
  <c r="P145" i="4"/>
  <c r="O143" i="4"/>
  <c r="P143" i="4"/>
  <c r="O141" i="4"/>
  <c r="P141" i="4"/>
  <c r="O139" i="4"/>
  <c r="P139" i="4"/>
  <c r="O137" i="4"/>
  <c r="P137" i="4"/>
  <c r="O134" i="4"/>
  <c r="P134" i="4"/>
  <c r="O132" i="4"/>
  <c r="P132" i="4"/>
  <c r="O130" i="4"/>
  <c r="P130" i="4"/>
  <c r="O128" i="4"/>
  <c r="P128" i="4"/>
  <c r="O126" i="4"/>
  <c r="P126" i="4"/>
  <c r="O124" i="4"/>
  <c r="P124" i="4"/>
  <c r="O121" i="4"/>
  <c r="P121" i="4"/>
  <c r="O119" i="4"/>
  <c r="P119" i="4"/>
  <c r="O117" i="4"/>
  <c r="P117" i="4"/>
  <c r="O115" i="4"/>
  <c r="P115" i="4"/>
  <c r="O113" i="4"/>
  <c r="P113" i="4"/>
  <c r="O111" i="4"/>
  <c r="P111" i="4"/>
  <c r="O108" i="4"/>
  <c r="P108" i="4"/>
  <c r="O106" i="4"/>
  <c r="P106" i="4"/>
  <c r="O104" i="4"/>
  <c r="P104" i="4"/>
  <c r="O102" i="4"/>
  <c r="P102" i="4"/>
  <c r="O100" i="4"/>
  <c r="P100" i="4"/>
  <c r="O98" i="4"/>
  <c r="P98" i="4"/>
  <c r="O95" i="4"/>
  <c r="P95" i="4"/>
  <c r="O93" i="4"/>
  <c r="P93" i="4"/>
  <c r="O91" i="4"/>
  <c r="P91" i="4"/>
  <c r="O89" i="4"/>
  <c r="P89" i="4"/>
  <c r="O87" i="4"/>
  <c r="P87" i="4"/>
  <c r="O85" i="4"/>
  <c r="P85" i="4"/>
  <c r="O82" i="4"/>
  <c r="P82" i="4"/>
  <c r="O80" i="4"/>
  <c r="P80" i="4"/>
  <c r="O78" i="4"/>
  <c r="P78" i="4"/>
  <c r="O76" i="4"/>
  <c r="P76" i="4"/>
  <c r="O74" i="4"/>
  <c r="P74" i="4"/>
  <c r="O72" i="4"/>
  <c r="P72" i="4"/>
  <c r="O69" i="4"/>
  <c r="P69" i="4"/>
  <c r="O67" i="4"/>
  <c r="P67" i="4"/>
  <c r="O65" i="4"/>
  <c r="P65" i="4"/>
  <c r="O63" i="4"/>
  <c r="P63" i="4"/>
  <c r="O61" i="4"/>
  <c r="P61" i="4"/>
  <c r="O59" i="4"/>
  <c r="P59" i="4"/>
  <c r="O56" i="4"/>
  <c r="P56" i="4"/>
  <c r="O54" i="4"/>
  <c r="P54" i="4"/>
  <c r="O52" i="4"/>
  <c r="P52" i="4"/>
  <c r="O50" i="4"/>
  <c r="P50" i="4"/>
  <c r="O48" i="4"/>
  <c r="P48" i="4"/>
  <c r="O46" i="4"/>
  <c r="P46" i="4"/>
  <c r="O43" i="4"/>
  <c r="P43" i="4"/>
  <c r="O41" i="4"/>
  <c r="P41" i="4"/>
  <c r="O39" i="4"/>
  <c r="P39" i="4"/>
  <c r="O37" i="4"/>
  <c r="P37" i="4"/>
  <c r="O35" i="4"/>
  <c r="P35" i="4"/>
  <c r="O33" i="4"/>
  <c r="P33" i="4"/>
  <c r="O31" i="4"/>
  <c r="P31" i="4"/>
  <c r="O29" i="4"/>
  <c r="P29" i="4"/>
  <c r="O27" i="4"/>
  <c r="P27" i="4"/>
  <c r="O25" i="4"/>
  <c r="P25" i="4"/>
  <c r="O23" i="4"/>
  <c r="P23" i="4"/>
  <c r="O21" i="4"/>
  <c r="P21" i="4"/>
  <c r="O19" i="4"/>
  <c r="P19" i="4"/>
  <c r="O17" i="4"/>
  <c r="P17" i="4"/>
  <c r="O15" i="4"/>
  <c r="P15" i="4"/>
  <c r="O13" i="4"/>
  <c r="P13" i="4"/>
  <c r="O11" i="4"/>
  <c r="P11" i="4"/>
  <c r="O9" i="4"/>
  <c r="P9" i="4"/>
  <c r="O7" i="4"/>
  <c r="P7" i="4"/>
  <c r="O5" i="4"/>
  <c r="P5" i="4"/>
  <c r="O3" i="4"/>
  <c r="P3" i="4"/>
  <c r="O420" i="4"/>
  <c r="P420" i="4"/>
  <c r="Q311" i="4" l="1"/>
  <c r="Q414" i="4"/>
  <c r="Q315" i="4"/>
  <c r="Q309" i="4"/>
  <c r="Q313" i="4"/>
  <c r="Q304" i="4"/>
  <c r="Q307" i="4"/>
  <c r="Q302" i="4"/>
  <c r="Q300" i="4"/>
  <c r="Q298" i="4"/>
  <c r="Q296" i="4"/>
  <c r="Q293" i="4"/>
  <c r="Q283" i="4"/>
  <c r="Q289" i="4"/>
  <c r="Q291" i="4"/>
  <c r="Q287" i="4"/>
  <c r="Q280" i="4"/>
  <c r="Q285" i="4"/>
  <c r="Q278" i="4"/>
  <c r="Q267" i="4"/>
  <c r="Q276" i="4"/>
  <c r="Q272" i="4"/>
  <c r="Q259" i="4"/>
  <c r="Q274" i="4"/>
  <c r="Q265" i="4"/>
  <c r="Q270" i="4"/>
  <c r="Q263" i="4"/>
  <c r="Q261" i="4"/>
  <c r="Q255" i="4"/>
  <c r="Q257" i="4"/>
  <c r="Q253" i="4"/>
  <c r="Q251" i="4"/>
  <c r="Q249" i="4"/>
  <c r="Q247" i="4"/>
  <c r="Q245" i="4"/>
  <c r="Q242" i="4"/>
  <c r="Q240" i="4"/>
  <c r="Q236" i="4"/>
  <c r="Q238" i="4"/>
  <c r="Q234" i="4"/>
  <c r="Q219" i="4"/>
  <c r="Q228" i="4"/>
  <c r="Q232" i="4"/>
  <c r="Q230" i="4"/>
  <c r="Q225" i="4"/>
  <c r="Q223" i="4"/>
  <c r="Q221" i="4"/>
  <c r="Q212" i="4"/>
  <c r="Q215" i="4"/>
  <c r="Q217" i="4"/>
  <c r="Q210" i="4"/>
  <c r="Q208" i="4"/>
  <c r="Q206" i="4"/>
  <c r="Q199" i="4"/>
  <c r="Q202" i="4"/>
  <c r="Q204" i="4"/>
  <c r="Q193" i="4"/>
  <c r="Q195" i="4"/>
  <c r="Q197" i="4"/>
  <c r="Q191" i="4"/>
  <c r="Q189" i="4"/>
  <c r="Q178" i="4"/>
  <c r="Q182" i="4"/>
  <c r="Q186" i="4"/>
  <c r="Q180" i="4"/>
  <c r="Q184" i="4"/>
  <c r="Q176" i="4"/>
  <c r="Q167" i="4"/>
  <c r="Q173" i="4"/>
  <c r="Q171" i="4"/>
  <c r="Q154" i="4"/>
  <c r="Q163" i="4"/>
  <c r="Q165" i="4"/>
  <c r="Q169" i="4"/>
  <c r="Q160" i="4"/>
  <c r="Q158" i="4"/>
  <c r="Q156" i="4"/>
  <c r="Q152" i="4"/>
  <c r="Q150" i="4"/>
  <c r="Q141" i="4"/>
  <c r="Q145" i="4"/>
  <c r="Q147" i="4"/>
  <c r="Q137" i="4"/>
  <c r="Q139" i="4"/>
  <c r="Q143" i="4"/>
  <c r="Q134" i="4"/>
  <c r="Q128" i="4"/>
  <c r="Q132" i="4"/>
  <c r="Q126" i="4"/>
  <c r="Q130" i="4"/>
  <c r="Q124" i="4"/>
  <c r="Q121" i="4"/>
  <c r="Q119" i="4"/>
  <c r="Q117" i="4"/>
  <c r="Q115" i="4"/>
  <c r="Q98" i="4"/>
  <c r="Q113" i="4"/>
  <c r="Q111" i="4"/>
  <c r="Q108" i="4"/>
  <c r="Q104" i="4"/>
  <c r="Q106" i="4"/>
  <c r="Q102" i="4"/>
  <c r="Q95" i="4"/>
  <c r="Q91" i="4"/>
  <c r="Q100" i="4"/>
  <c r="Q89" i="4"/>
  <c r="Q87" i="4"/>
  <c r="Q93" i="4"/>
  <c r="Q82" i="4"/>
  <c r="Q85" i="4"/>
  <c r="Q80" i="4"/>
  <c r="Q69" i="4"/>
  <c r="Q78" i="4"/>
  <c r="Q76" i="4"/>
  <c r="Q65" i="4"/>
  <c r="Q74" i="4"/>
  <c r="Q72" i="4"/>
  <c r="Q63" i="4"/>
  <c r="Q67" i="4"/>
  <c r="Q61" i="4"/>
  <c r="Q59" i="4"/>
  <c r="Q56" i="4"/>
  <c r="Q54" i="4"/>
  <c r="Q52" i="4"/>
  <c r="Q46" i="4"/>
  <c r="Q50" i="4"/>
  <c r="Q41" i="4"/>
  <c r="Q48" i="4"/>
  <c r="Q43" i="4"/>
  <c r="Q37" i="4"/>
  <c r="Q39" i="4"/>
  <c r="Q35" i="4"/>
  <c r="Q33" i="4"/>
  <c r="Q31" i="4"/>
  <c r="Q29" i="4"/>
  <c r="Q19" i="4"/>
  <c r="Q27" i="4"/>
  <c r="Q25" i="4"/>
  <c r="Q23" i="4"/>
  <c r="Q21" i="4"/>
  <c r="Q17" i="4"/>
  <c r="Q15" i="4"/>
  <c r="Q13" i="4"/>
  <c r="Q9" i="4"/>
  <c r="Q11" i="4"/>
  <c r="Q7" i="4"/>
  <c r="Q420" i="4"/>
  <c r="Q5" i="4"/>
  <c r="Q3" i="4"/>
  <c r="O422" i="4"/>
  <c r="P422" i="4"/>
  <c r="G423" i="4"/>
  <c r="O411" i="4"/>
  <c r="P411" i="4"/>
  <c r="O409" i="4"/>
  <c r="P409" i="4"/>
  <c r="O405" i="4"/>
  <c r="P405" i="4"/>
  <c r="O403" i="4"/>
  <c r="P403" i="4"/>
  <c r="O401" i="4"/>
  <c r="P401" i="4"/>
  <c r="O399" i="4"/>
  <c r="P399" i="4"/>
  <c r="O397" i="4"/>
  <c r="P397" i="4"/>
  <c r="O395" i="4"/>
  <c r="P395" i="4"/>
  <c r="O393" i="4"/>
  <c r="P393" i="4"/>
  <c r="O391" i="4"/>
  <c r="P391" i="4"/>
  <c r="O389" i="4"/>
  <c r="P389" i="4"/>
  <c r="O387" i="4"/>
  <c r="P387" i="4"/>
  <c r="O385" i="4"/>
  <c r="P385" i="4"/>
  <c r="O383" i="4"/>
  <c r="P383" i="4"/>
  <c r="O381" i="4"/>
  <c r="P381" i="4"/>
  <c r="O379" i="4"/>
  <c r="P379" i="4"/>
  <c r="O377" i="4"/>
  <c r="P377" i="4"/>
  <c r="O375" i="4"/>
  <c r="P375" i="4"/>
  <c r="O373" i="4"/>
  <c r="P373" i="4"/>
  <c r="O371" i="4"/>
  <c r="P371" i="4"/>
  <c r="O369" i="4"/>
  <c r="P369" i="4"/>
  <c r="O367" i="4"/>
  <c r="P367" i="4"/>
  <c r="O365" i="4"/>
  <c r="P365" i="4"/>
  <c r="O363" i="4"/>
  <c r="P363" i="4"/>
  <c r="O361" i="4"/>
  <c r="P361" i="4"/>
  <c r="O359" i="4"/>
  <c r="P359" i="4"/>
  <c r="O357" i="4"/>
  <c r="P357" i="4"/>
  <c r="O355" i="4"/>
  <c r="P355" i="4"/>
  <c r="O353" i="4"/>
  <c r="P353" i="4"/>
  <c r="O351" i="4"/>
  <c r="P351" i="4"/>
  <c r="O349" i="4"/>
  <c r="P349" i="4"/>
  <c r="O347" i="4"/>
  <c r="P347" i="4"/>
  <c r="O345" i="4"/>
  <c r="P345" i="4"/>
  <c r="O343" i="4"/>
  <c r="P343" i="4"/>
  <c r="O341" i="4"/>
  <c r="P341" i="4"/>
  <c r="O339" i="4"/>
  <c r="P339" i="4"/>
  <c r="O337" i="4"/>
  <c r="P337" i="4"/>
  <c r="O335" i="4"/>
  <c r="P335" i="4"/>
  <c r="O333" i="4"/>
  <c r="P333" i="4"/>
  <c r="O331" i="4"/>
  <c r="P331" i="4"/>
  <c r="O329" i="4"/>
  <c r="P329" i="4"/>
  <c r="O327" i="4"/>
  <c r="P327" i="4"/>
  <c r="O325" i="4"/>
  <c r="P325" i="4"/>
  <c r="O323" i="4"/>
  <c r="P323" i="4"/>
  <c r="O321" i="4"/>
  <c r="P321" i="4"/>
  <c r="O319" i="4"/>
  <c r="P319" i="4"/>
  <c r="O317" i="4"/>
  <c r="P317" i="4"/>
  <c r="O407" i="4"/>
  <c r="P407" i="4"/>
  <c r="O406" i="4"/>
  <c r="P406" i="4"/>
  <c r="Q422" i="4" l="1"/>
  <c r="Q403" i="4"/>
  <c r="Q411" i="4"/>
  <c r="Q409" i="4"/>
  <c r="Q405" i="4"/>
  <c r="Q401" i="4"/>
  <c r="Q393" i="4"/>
  <c r="Q397" i="4"/>
  <c r="Q399" i="4"/>
  <c r="Q395" i="4"/>
  <c r="Q389" i="4"/>
  <c r="Q391" i="4"/>
  <c r="Q387" i="4"/>
  <c r="Q385" i="4"/>
  <c r="Q381" i="4"/>
  <c r="Q375" i="4"/>
  <c r="Q383" i="4"/>
  <c r="Q379" i="4"/>
  <c r="Q373" i="4"/>
  <c r="Q377" i="4"/>
  <c r="Q371" i="4"/>
  <c r="Q367" i="4"/>
  <c r="Q369" i="4"/>
  <c r="Q365" i="4"/>
  <c r="Q363" i="4"/>
  <c r="Q361" i="4"/>
  <c r="Q359" i="4"/>
  <c r="Q357" i="4"/>
  <c r="Q355" i="4"/>
  <c r="Q353" i="4"/>
  <c r="Q349" i="4"/>
  <c r="Q343" i="4"/>
  <c r="Q351" i="4"/>
  <c r="Q347" i="4"/>
  <c r="Q341" i="4"/>
  <c r="Q345" i="4"/>
  <c r="Q339" i="4"/>
  <c r="Q331" i="4"/>
  <c r="Q337" i="4"/>
  <c r="Q335" i="4"/>
  <c r="Q333" i="4"/>
  <c r="Q327" i="4"/>
  <c r="Q329" i="4"/>
  <c r="Q325" i="4"/>
  <c r="Q321" i="4"/>
  <c r="Q323" i="4"/>
  <c r="Q406" i="4"/>
  <c r="Q319" i="4"/>
  <c r="Q317" i="4"/>
  <c r="Q407" i="4"/>
  <c r="M22" i="9" l="1"/>
  <c r="N22" i="9"/>
  <c r="O22" i="9"/>
  <c r="O398" i="4" l="1"/>
  <c r="P398" i="4"/>
  <c r="O400" i="4"/>
  <c r="P400" i="4"/>
  <c r="O402" i="4"/>
  <c r="P402" i="4"/>
  <c r="O404" i="4"/>
  <c r="P404" i="4"/>
  <c r="O408" i="4"/>
  <c r="P408" i="4"/>
  <c r="O410" i="4"/>
  <c r="P410" i="4"/>
  <c r="O412" i="4"/>
  <c r="P412" i="4"/>
  <c r="O413" i="4"/>
  <c r="P413" i="4"/>
  <c r="O415" i="4"/>
  <c r="P415" i="4"/>
  <c r="O417" i="4"/>
  <c r="P417" i="4"/>
  <c r="P2" i="4"/>
  <c r="P4" i="4"/>
  <c r="P6" i="4"/>
  <c r="P8" i="4"/>
  <c r="P10" i="4"/>
  <c r="P12" i="4"/>
  <c r="P14" i="4"/>
  <c r="P16" i="4"/>
  <c r="P18" i="4"/>
  <c r="P20" i="4"/>
  <c r="P22" i="4"/>
  <c r="P24" i="4"/>
  <c r="P26" i="4"/>
  <c r="P28" i="4"/>
  <c r="P30" i="4"/>
  <c r="P32" i="4"/>
  <c r="P34" i="4"/>
  <c r="P36" i="4"/>
  <c r="P38" i="4"/>
  <c r="P40" i="4"/>
  <c r="P42" i="4"/>
  <c r="P44" i="4"/>
  <c r="P45" i="4"/>
  <c r="P47" i="4"/>
  <c r="P49" i="4"/>
  <c r="P51" i="4"/>
  <c r="P53" i="4"/>
  <c r="P55" i="4"/>
  <c r="P57" i="4"/>
  <c r="P58" i="4"/>
  <c r="P60" i="4"/>
  <c r="P62" i="4"/>
  <c r="P64" i="4"/>
  <c r="P66" i="4"/>
  <c r="P68" i="4"/>
  <c r="P70" i="4"/>
  <c r="P71" i="4"/>
  <c r="P73" i="4"/>
  <c r="P75" i="4"/>
  <c r="P77" i="4"/>
  <c r="P79" i="4"/>
  <c r="P81" i="4"/>
  <c r="P83" i="4"/>
  <c r="P84" i="4"/>
  <c r="P86" i="4"/>
  <c r="P88" i="4"/>
  <c r="P90" i="4"/>
  <c r="P92" i="4"/>
  <c r="P94" i="4"/>
  <c r="P96" i="4"/>
  <c r="P97" i="4"/>
  <c r="P99" i="4"/>
  <c r="P101" i="4"/>
  <c r="P103" i="4"/>
  <c r="P105" i="4"/>
  <c r="P107" i="4"/>
  <c r="P109" i="4"/>
  <c r="P110" i="4"/>
  <c r="P112" i="4"/>
  <c r="P114" i="4"/>
  <c r="P116" i="4"/>
  <c r="P118" i="4"/>
  <c r="P120" i="4"/>
  <c r="P122" i="4"/>
  <c r="P123" i="4"/>
  <c r="P125" i="4"/>
  <c r="P127" i="4"/>
  <c r="P129" i="4"/>
  <c r="P131" i="4"/>
  <c r="P133" i="4"/>
  <c r="P135" i="4"/>
  <c r="P136" i="4"/>
  <c r="P138" i="4"/>
  <c r="P140" i="4"/>
  <c r="P142" i="4"/>
  <c r="P144" i="4"/>
  <c r="P146" i="4"/>
  <c r="P148" i="4"/>
  <c r="P149" i="4"/>
  <c r="P151" i="4"/>
  <c r="P153" i="4"/>
  <c r="P155" i="4"/>
  <c r="P157" i="4"/>
  <c r="P159" i="4"/>
  <c r="P161" i="4"/>
  <c r="P162" i="4"/>
  <c r="P164" i="4"/>
  <c r="P166" i="4"/>
  <c r="P168" i="4"/>
  <c r="P170" i="4"/>
  <c r="P172" i="4"/>
  <c r="P174" i="4"/>
  <c r="P175" i="4"/>
  <c r="P177" i="4"/>
  <c r="P179" i="4"/>
  <c r="P181" i="4"/>
  <c r="P183" i="4"/>
  <c r="P185" i="4"/>
  <c r="P187" i="4"/>
  <c r="P188" i="4"/>
  <c r="P190" i="4"/>
  <c r="P192" i="4"/>
  <c r="P194" i="4"/>
  <c r="P196" i="4"/>
  <c r="P198" i="4"/>
  <c r="P200" i="4"/>
  <c r="P201" i="4"/>
  <c r="P203" i="4"/>
  <c r="P205" i="4"/>
  <c r="P207" i="4"/>
  <c r="P209" i="4"/>
  <c r="P211" i="4"/>
  <c r="P213" i="4"/>
  <c r="P214" i="4"/>
  <c r="P216" i="4"/>
  <c r="P218" i="4"/>
  <c r="P220" i="4"/>
  <c r="P222" i="4"/>
  <c r="P224" i="4"/>
  <c r="P226" i="4"/>
  <c r="P227" i="4"/>
  <c r="P229" i="4"/>
  <c r="P231" i="4"/>
  <c r="P233" i="4"/>
  <c r="P235" i="4"/>
  <c r="P237" i="4"/>
  <c r="P239" i="4"/>
  <c r="P241" i="4"/>
  <c r="P243" i="4"/>
  <c r="P244" i="4"/>
  <c r="P246" i="4"/>
  <c r="P248" i="4"/>
  <c r="P250" i="4"/>
  <c r="P252" i="4"/>
  <c r="P254" i="4"/>
  <c r="P256" i="4"/>
  <c r="P258" i="4"/>
  <c r="P260" i="4"/>
  <c r="P262" i="4"/>
  <c r="P264" i="4"/>
  <c r="P266" i="4"/>
  <c r="P268" i="4"/>
  <c r="P269" i="4"/>
  <c r="P271" i="4"/>
  <c r="P273" i="4"/>
  <c r="P275" i="4"/>
  <c r="P277" i="4"/>
  <c r="P279" i="4"/>
  <c r="P281" i="4"/>
  <c r="P282" i="4"/>
  <c r="P284" i="4"/>
  <c r="P286" i="4"/>
  <c r="P288" i="4"/>
  <c r="P290" i="4"/>
  <c r="P292" i="4"/>
  <c r="P294" i="4"/>
  <c r="P295" i="4"/>
  <c r="P297" i="4"/>
  <c r="P299" i="4"/>
  <c r="P301" i="4"/>
  <c r="P303" i="4"/>
  <c r="P305" i="4"/>
  <c r="P306" i="4"/>
  <c r="P308" i="4"/>
  <c r="P310" i="4"/>
  <c r="P312" i="4"/>
  <c r="P314" i="4"/>
  <c r="P316" i="4"/>
  <c r="P318" i="4"/>
  <c r="P320" i="4"/>
  <c r="P322" i="4"/>
  <c r="P324" i="4"/>
  <c r="P326" i="4"/>
  <c r="P328" i="4"/>
  <c r="P330" i="4"/>
  <c r="P332" i="4"/>
  <c r="P334" i="4"/>
  <c r="P336" i="4"/>
  <c r="P338" i="4"/>
  <c r="P340" i="4"/>
  <c r="P342" i="4"/>
  <c r="P344" i="4"/>
  <c r="P346" i="4"/>
  <c r="P348" i="4"/>
  <c r="P350" i="4"/>
  <c r="P352" i="4"/>
  <c r="P354" i="4"/>
  <c r="P356" i="4"/>
  <c r="P358" i="4"/>
  <c r="P360" i="4"/>
  <c r="P362" i="4"/>
  <c r="P364" i="4"/>
  <c r="P366" i="4"/>
  <c r="P368" i="4"/>
  <c r="P370" i="4"/>
  <c r="P372" i="4"/>
  <c r="P374" i="4"/>
  <c r="P376" i="4"/>
  <c r="P378" i="4"/>
  <c r="P380" i="4"/>
  <c r="P382" i="4"/>
  <c r="P384" i="4"/>
  <c r="P386" i="4"/>
  <c r="P388" i="4"/>
  <c r="P390" i="4"/>
  <c r="P392" i="4"/>
  <c r="P394" i="4"/>
  <c r="P396" i="4"/>
  <c r="P419" i="4"/>
  <c r="P421" i="4"/>
  <c r="O2" i="4"/>
  <c r="O4" i="4"/>
  <c r="O6" i="4"/>
  <c r="O8" i="4"/>
  <c r="O10" i="4"/>
  <c r="O12" i="4"/>
  <c r="O14" i="4"/>
  <c r="O16" i="4"/>
  <c r="O18" i="4"/>
  <c r="O20" i="4"/>
  <c r="O22" i="4"/>
  <c r="O24" i="4"/>
  <c r="O26" i="4"/>
  <c r="O28" i="4"/>
  <c r="O30" i="4"/>
  <c r="O32" i="4"/>
  <c r="O34" i="4"/>
  <c r="O36" i="4"/>
  <c r="O38" i="4"/>
  <c r="O40" i="4"/>
  <c r="O42" i="4"/>
  <c r="O44" i="4"/>
  <c r="O45" i="4"/>
  <c r="O47" i="4"/>
  <c r="O49" i="4"/>
  <c r="O51" i="4"/>
  <c r="O53" i="4"/>
  <c r="O55" i="4"/>
  <c r="O57" i="4"/>
  <c r="O58" i="4"/>
  <c r="O60" i="4"/>
  <c r="O62" i="4"/>
  <c r="O64" i="4"/>
  <c r="O66" i="4"/>
  <c r="O68" i="4"/>
  <c r="O70" i="4"/>
  <c r="O71" i="4"/>
  <c r="O73" i="4"/>
  <c r="O75" i="4"/>
  <c r="O77" i="4"/>
  <c r="O79" i="4"/>
  <c r="O81" i="4"/>
  <c r="O83" i="4"/>
  <c r="O84" i="4"/>
  <c r="O86" i="4"/>
  <c r="O88" i="4"/>
  <c r="O90" i="4"/>
  <c r="O92" i="4"/>
  <c r="O94" i="4"/>
  <c r="O96" i="4"/>
  <c r="O97" i="4"/>
  <c r="O99" i="4"/>
  <c r="O101" i="4"/>
  <c r="O103" i="4"/>
  <c r="O105" i="4"/>
  <c r="O107" i="4"/>
  <c r="O109" i="4"/>
  <c r="O110" i="4"/>
  <c r="O112" i="4"/>
  <c r="O114" i="4"/>
  <c r="O116" i="4"/>
  <c r="O118" i="4"/>
  <c r="O120" i="4"/>
  <c r="O122" i="4"/>
  <c r="O123" i="4"/>
  <c r="O125" i="4"/>
  <c r="O127" i="4"/>
  <c r="O129" i="4"/>
  <c r="O131" i="4"/>
  <c r="O133" i="4"/>
  <c r="O135" i="4"/>
  <c r="O136" i="4"/>
  <c r="O138" i="4"/>
  <c r="O140" i="4"/>
  <c r="O142" i="4"/>
  <c r="O144" i="4"/>
  <c r="O146" i="4"/>
  <c r="O148" i="4"/>
  <c r="O149" i="4"/>
  <c r="O151" i="4"/>
  <c r="O153" i="4"/>
  <c r="O155" i="4"/>
  <c r="O157" i="4"/>
  <c r="O159" i="4"/>
  <c r="O161" i="4"/>
  <c r="O162" i="4"/>
  <c r="O164" i="4"/>
  <c r="O166" i="4"/>
  <c r="O168" i="4"/>
  <c r="O170" i="4"/>
  <c r="O172" i="4"/>
  <c r="O174" i="4"/>
  <c r="O175" i="4"/>
  <c r="O177" i="4"/>
  <c r="O179" i="4"/>
  <c r="O181" i="4"/>
  <c r="O183" i="4"/>
  <c r="O185" i="4"/>
  <c r="O187" i="4"/>
  <c r="O188" i="4"/>
  <c r="O190" i="4"/>
  <c r="O192" i="4"/>
  <c r="O194" i="4"/>
  <c r="O196" i="4"/>
  <c r="O198" i="4"/>
  <c r="O200" i="4"/>
  <c r="O201" i="4"/>
  <c r="O203" i="4"/>
  <c r="O205" i="4"/>
  <c r="O207" i="4"/>
  <c r="O209" i="4"/>
  <c r="O211" i="4"/>
  <c r="O213" i="4"/>
  <c r="O214" i="4"/>
  <c r="O216" i="4"/>
  <c r="O218" i="4"/>
  <c r="O220" i="4"/>
  <c r="O222" i="4"/>
  <c r="O224" i="4"/>
  <c r="O226" i="4"/>
  <c r="O227" i="4"/>
  <c r="O229" i="4"/>
  <c r="O231" i="4"/>
  <c r="O233" i="4"/>
  <c r="O235" i="4"/>
  <c r="O237" i="4"/>
  <c r="O239" i="4"/>
  <c r="O241" i="4"/>
  <c r="O243" i="4"/>
  <c r="O244" i="4"/>
  <c r="O246" i="4"/>
  <c r="O248" i="4"/>
  <c r="O250" i="4"/>
  <c r="O252" i="4"/>
  <c r="O254" i="4"/>
  <c r="O256" i="4"/>
  <c r="O258" i="4"/>
  <c r="O260" i="4"/>
  <c r="O262" i="4"/>
  <c r="O264" i="4"/>
  <c r="O266" i="4"/>
  <c r="O268" i="4"/>
  <c r="O269" i="4"/>
  <c r="O271" i="4"/>
  <c r="O273" i="4"/>
  <c r="O275" i="4"/>
  <c r="O277" i="4"/>
  <c r="O279" i="4"/>
  <c r="O281" i="4"/>
  <c r="O282" i="4"/>
  <c r="O284" i="4"/>
  <c r="O286" i="4"/>
  <c r="O288" i="4"/>
  <c r="O290" i="4"/>
  <c r="O292" i="4"/>
  <c r="O294" i="4"/>
  <c r="O295" i="4"/>
  <c r="O297" i="4"/>
  <c r="O299" i="4"/>
  <c r="O301" i="4"/>
  <c r="O303" i="4"/>
  <c r="O305" i="4"/>
  <c r="O306" i="4"/>
  <c r="O308" i="4"/>
  <c r="O310" i="4"/>
  <c r="O312" i="4"/>
  <c r="O314" i="4"/>
  <c r="O316" i="4"/>
  <c r="O318" i="4"/>
  <c r="O320" i="4"/>
  <c r="O322" i="4"/>
  <c r="O324" i="4"/>
  <c r="O326" i="4"/>
  <c r="O328" i="4"/>
  <c r="O330" i="4"/>
  <c r="O332" i="4"/>
  <c r="O334" i="4"/>
  <c r="O336" i="4"/>
  <c r="O338" i="4"/>
  <c r="O340" i="4"/>
  <c r="O342" i="4"/>
  <c r="O344" i="4"/>
  <c r="O346" i="4"/>
  <c r="O348" i="4"/>
  <c r="O350" i="4"/>
  <c r="O352" i="4"/>
  <c r="O354" i="4"/>
  <c r="O356" i="4"/>
  <c r="O358" i="4"/>
  <c r="O360" i="4"/>
  <c r="O362" i="4"/>
  <c r="O364" i="4"/>
  <c r="O366" i="4"/>
  <c r="O368" i="4"/>
  <c r="O370" i="4"/>
  <c r="O372" i="4"/>
  <c r="O374" i="4"/>
  <c r="O376" i="4"/>
  <c r="O378" i="4"/>
  <c r="O380" i="4"/>
  <c r="O382" i="4"/>
  <c r="O384" i="4"/>
  <c r="O386" i="4"/>
  <c r="O388" i="4"/>
  <c r="O390" i="4"/>
  <c r="O392" i="4"/>
  <c r="O394" i="4"/>
  <c r="O396" i="4"/>
  <c r="O419" i="4"/>
  <c r="O421" i="4"/>
  <c r="J423" i="4"/>
  <c r="I423" i="4"/>
  <c r="Q404" i="4" l="1"/>
  <c r="Q400" i="4"/>
  <c r="Q402" i="4"/>
  <c r="Q398" i="4"/>
  <c r="Q412" i="4"/>
  <c r="Q410" i="4"/>
  <c r="Q408" i="4"/>
  <c r="Q415" i="4"/>
  <c r="Q413" i="4"/>
  <c r="Q417" i="4"/>
  <c r="Q14" i="4"/>
  <c r="Q336" i="4"/>
  <c r="Q252" i="4"/>
  <c r="Q162" i="4"/>
  <c r="Q96" i="4"/>
  <c r="Q390" i="4"/>
  <c r="Q314" i="4"/>
  <c r="Q250" i="4"/>
  <c r="Q183" i="4"/>
  <c r="Q71" i="4"/>
  <c r="Q2" i="4"/>
  <c r="Q297" i="4"/>
  <c r="Q229" i="4"/>
  <c r="Q140" i="4"/>
  <c r="Q51" i="4"/>
  <c r="Q295" i="4"/>
  <c r="Q205" i="4"/>
  <c r="Q161" i="4"/>
  <c r="Q94" i="4"/>
  <c r="Q26" i="4"/>
  <c r="Q392" i="4"/>
  <c r="Q316" i="4"/>
  <c r="Q207" i="4"/>
  <c r="Q118" i="4"/>
  <c r="Q334" i="4"/>
  <c r="Q227" i="4"/>
  <c r="Q138" i="4"/>
  <c r="Q49" i="4"/>
  <c r="Q368" i="4"/>
  <c r="Q275" i="4"/>
  <c r="Q185" i="4"/>
  <c r="Q73" i="4"/>
  <c r="Q366" i="4"/>
  <c r="Q273" i="4"/>
  <c r="Q116" i="4"/>
  <c r="Q28" i="4"/>
  <c r="Q4" i="4"/>
  <c r="Q346" i="4"/>
  <c r="Q284" i="4"/>
  <c r="Q239" i="4"/>
  <c r="Q194" i="4"/>
  <c r="Q127" i="4"/>
  <c r="Q38" i="4"/>
  <c r="Q378" i="4"/>
  <c r="Q322" i="4"/>
  <c r="Q262" i="4"/>
  <c r="Q149" i="4"/>
  <c r="Q83" i="4"/>
  <c r="Q216" i="4"/>
  <c r="Q172" i="4"/>
  <c r="Q105" i="4"/>
  <c r="Q60" i="4"/>
  <c r="Q382" i="4"/>
  <c r="Q358" i="4"/>
  <c r="Q348" i="4"/>
  <c r="Q326" i="4"/>
  <c r="Q288" i="4"/>
  <c r="Q266" i="4"/>
  <c r="Q243" i="4"/>
  <c r="Q220" i="4"/>
  <c r="Q198" i="4"/>
  <c r="Q175" i="4"/>
  <c r="Q153" i="4"/>
  <c r="Q131" i="4"/>
  <c r="Q109" i="4"/>
  <c r="Q86" i="4"/>
  <c r="Q64" i="4"/>
  <c r="Q42" i="4"/>
  <c r="Q18" i="4"/>
  <c r="Q419" i="4"/>
  <c r="Q352" i="4"/>
  <c r="Q342" i="4"/>
  <c r="Q303" i="4"/>
  <c r="Q258" i="4"/>
  <c r="Q213" i="4"/>
  <c r="Q168" i="4"/>
  <c r="Q123" i="4"/>
  <c r="Q79" i="4"/>
  <c r="Q10" i="4"/>
  <c r="Q374" i="4"/>
  <c r="Q281" i="4"/>
  <c r="Q235" i="4"/>
  <c r="Q190" i="4"/>
  <c r="Q146" i="4"/>
  <c r="Q101" i="4"/>
  <c r="Q57" i="4"/>
  <c r="Q34" i="4"/>
  <c r="Q354" i="4"/>
  <c r="Q305" i="4"/>
  <c r="Q282" i="4"/>
  <c r="Q260" i="4"/>
  <c r="Q237" i="4"/>
  <c r="Q214" i="4"/>
  <c r="Q192" i="4"/>
  <c r="Q170" i="4"/>
  <c r="Q148" i="4"/>
  <c r="Q125" i="4"/>
  <c r="Q103" i="4"/>
  <c r="Q81" i="4"/>
  <c r="Q58" i="4"/>
  <c r="Q36" i="4"/>
  <c r="Q12" i="4"/>
  <c r="Q376" i="4"/>
  <c r="Q421" i="4"/>
  <c r="Q320" i="4"/>
  <c r="Q344" i="4"/>
  <c r="Q350" i="4"/>
  <c r="Q279" i="4"/>
  <c r="Q188" i="4"/>
  <c r="Q99" i="4"/>
  <c r="Q394" i="4"/>
  <c r="Q318" i="4"/>
  <c r="Q299" i="4"/>
  <c r="Q277" i="4"/>
  <c r="Q254" i="4"/>
  <c r="Q231" i="4"/>
  <c r="Q209" i="4"/>
  <c r="Q187" i="4"/>
  <c r="Q164" i="4"/>
  <c r="Q142" i="4"/>
  <c r="Q120" i="4"/>
  <c r="Q97" i="4"/>
  <c r="Q75" i="4"/>
  <c r="Q53" i="4"/>
  <c r="Q30" i="4"/>
  <c r="Q6" i="4"/>
  <c r="Q211" i="4"/>
  <c r="Q122" i="4"/>
  <c r="Q32" i="4"/>
  <c r="Q370" i="4"/>
  <c r="Q372" i="4"/>
  <c r="Q340" i="4"/>
  <c r="Q233" i="4"/>
  <c r="Q144" i="4"/>
  <c r="Q55" i="4"/>
  <c r="Q338" i="4"/>
  <c r="Q396" i="4"/>
  <c r="Q301" i="4"/>
  <c r="Q256" i="4"/>
  <c r="Q166" i="4"/>
  <c r="Q77" i="4"/>
  <c r="Q380" i="4"/>
  <c r="Q356" i="4"/>
  <c r="Q324" i="4"/>
  <c r="Q306" i="4"/>
  <c r="Q286" i="4"/>
  <c r="Q264" i="4"/>
  <c r="Q241" i="4"/>
  <c r="Q218" i="4"/>
  <c r="Q196" i="4"/>
  <c r="Q174" i="4"/>
  <c r="Q151" i="4"/>
  <c r="Q129" i="4"/>
  <c r="Q107" i="4"/>
  <c r="Q84" i="4"/>
  <c r="Q62" i="4"/>
  <c r="Q40" i="4"/>
  <c r="Q16" i="4"/>
  <c r="O423" i="4"/>
  <c r="Q364" i="4"/>
  <c r="Q332" i="4"/>
  <c r="Q312" i="4"/>
  <c r="Q294" i="4"/>
  <c r="Q271" i="4"/>
  <c r="Q248" i="4"/>
  <c r="Q226" i="4"/>
  <c r="Q203" i="4"/>
  <c r="Q181" i="4"/>
  <c r="Q159" i="4"/>
  <c r="Q136" i="4"/>
  <c r="Q114" i="4"/>
  <c r="Q92" i="4"/>
  <c r="Q70" i="4"/>
  <c r="Q47" i="4"/>
  <c r="Q24" i="4"/>
  <c r="Q386" i="4"/>
  <c r="Q362" i="4"/>
  <c r="Q330" i="4"/>
  <c r="Q310" i="4"/>
  <c r="Q292" i="4"/>
  <c r="Q269" i="4"/>
  <c r="Q246" i="4"/>
  <c r="Q224" i="4"/>
  <c r="Q201" i="4"/>
  <c r="Q179" i="4"/>
  <c r="Q157" i="4"/>
  <c r="Q135" i="4"/>
  <c r="Q112" i="4"/>
  <c r="Q90" i="4"/>
  <c r="Q68" i="4"/>
  <c r="Q45" i="4"/>
  <c r="Q22" i="4"/>
  <c r="Q388" i="4"/>
  <c r="Q384" i="4"/>
  <c r="Q360" i="4"/>
  <c r="Q328" i="4"/>
  <c r="Q308" i="4"/>
  <c r="Q290" i="4"/>
  <c r="Q268" i="4"/>
  <c r="Q244" i="4"/>
  <c r="Q222" i="4"/>
  <c r="Q200" i="4"/>
  <c r="Q177" i="4"/>
  <c r="Q155" i="4"/>
  <c r="Q133" i="4"/>
  <c r="Q110" i="4"/>
  <c r="Q88" i="4"/>
  <c r="Q66" i="4"/>
  <c r="Q44" i="4"/>
  <c r="Q20" i="4"/>
  <c r="P423" i="4"/>
  <c r="Q8" i="4"/>
  <c r="Q423"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Запрос — 15строк" description="Соединение с запросом &quot;15строк&quot; в книге." type="5" refreshedVersion="8" background="1" saveData="1">
    <dbPr connection="Provider=Microsoft.Mashup.OleDb.1;Data Source=$Workbook$;Location=15строк;Extended Properties=&quot;&quot;" command="SELECT * FROM [15строк]"/>
  </connection>
  <connection id="2" xr16:uid="{00000000-0015-0000-FFFF-FFFF01000000}" keepAlive="1" name="Запрос — Зведена" description="Соединение с запросом &quot;Зведена&quot; в книге." type="5" refreshedVersion="8" background="1" saveData="1">
    <dbPr connection="Provider=Microsoft.Mashup.OleDb.1;Data Source=$Workbook$;Location=Зведена;Extended Properties=&quot;&quot;" command="SELECT * FROM [Зведена]"/>
  </connection>
</connections>
</file>

<file path=xl/sharedStrings.xml><?xml version="1.0" encoding="utf-8"?>
<sst xmlns="http://schemas.openxmlformats.org/spreadsheetml/2006/main" count="3039" uniqueCount="569">
  <si>
    <t>Вестибюль</t>
  </si>
  <si>
    <t>м2</t>
  </si>
  <si>
    <t>273-1-АР3</t>
  </si>
  <si>
    <t>109/1</t>
  </si>
  <si>
    <t>Тамбур</t>
  </si>
  <si>
    <t>Коридор</t>
  </si>
  <si>
    <t>113/1</t>
  </si>
  <si>
    <t>115/1</t>
  </si>
  <si>
    <t>1602</t>
  </si>
  <si>
    <t>1603</t>
  </si>
  <si>
    <t>1605</t>
  </si>
  <si>
    <t>1606</t>
  </si>
  <si>
    <t>1701</t>
  </si>
  <si>
    <t>1702</t>
  </si>
  <si>
    <t>1703</t>
  </si>
  <si>
    <t>1705</t>
  </si>
  <si>
    <t>1706</t>
  </si>
  <si>
    <t>1709</t>
  </si>
  <si>
    <t>1710</t>
  </si>
  <si>
    <t>1801</t>
  </si>
  <si>
    <t>1802</t>
  </si>
  <si>
    <t>118/1</t>
  </si>
  <si>
    <t>0003</t>
  </si>
  <si>
    <t>0003/1</t>
  </si>
  <si>
    <t>0006</t>
  </si>
  <si>
    <t xml:space="preserve">0007 </t>
  </si>
  <si>
    <t>0008</t>
  </si>
  <si>
    <t>0009</t>
  </si>
  <si>
    <t>0010</t>
  </si>
  <si>
    <t>0011</t>
  </si>
  <si>
    <t>0012</t>
  </si>
  <si>
    <t>0013</t>
  </si>
  <si>
    <t>0014</t>
  </si>
  <si>
    <t>0015</t>
  </si>
  <si>
    <t>0016</t>
  </si>
  <si>
    <t>0017</t>
  </si>
  <si>
    <t>0018</t>
  </si>
  <si>
    <t>0020</t>
  </si>
  <si>
    <t>0021</t>
  </si>
  <si>
    <t>0022</t>
  </si>
  <si>
    <t>0023/1</t>
  </si>
  <si>
    <t>0024</t>
  </si>
  <si>
    <t>0025</t>
  </si>
  <si>
    <t>0026</t>
  </si>
  <si>
    <t>0027</t>
  </si>
  <si>
    <t>0028</t>
  </si>
  <si>
    <t>004</t>
  </si>
  <si>
    <t>005</t>
  </si>
  <si>
    <t>008</t>
  </si>
  <si>
    <t>009</t>
  </si>
  <si>
    <t>010</t>
  </si>
  <si>
    <t>011</t>
  </si>
  <si>
    <t>012</t>
  </si>
  <si>
    <t>013</t>
  </si>
  <si>
    <t>014</t>
  </si>
  <si>
    <t>015</t>
  </si>
  <si>
    <t>016</t>
  </si>
  <si>
    <t>017</t>
  </si>
  <si>
    <t>018</t>
  </si>
  <si>
    <t>019</t>
  </si>
  <si>
    <t>020</t>
  </si>
  <si>
    <t>021</t>
  </si>
  <si>
    <t>029</t>
  </si>
  <si>
    <t>036</t>
  </si>
  <si>
    <t>1604</t>
  </si>
  <si>
    <t>1608</t>
  </si>
  <si>
    <t>1704</t>
  </si>
  <si>
    <t>1708</t>
  </si>
  <si>
    <t>2301/1</t>
  </si>
  <si>
    <t>2301/2</t>
  </si>
  <si>
    <t>273-1.1-АР</t>
  </si>
  <si>
    <t>Найменування приміщення</t>
  </si>
  <si>
    <t>Затирання</t>
  </si>
  <si>
    <t>Тамбур-шлюз з підпором повітря</t>
  </si>
  <si>
    <t>201</t>
  </si>
  <si>
    <t>202</t>
  </si>
  <si>
    <t>203</t>
  </si>
  <si>
    <t>205</t>
  </si>
  <si>
    <t>206</t>
  </si>
  <si>
    <t>204</t>
  </si>
  <si>
    <t>208</t>
  </si>
  <si>
    <t>301</t>
  </si>
  <si>
    <t>302</t>
  </si>
  <si>
    <t>303</t>
  </si>
  <si>
    <t>305</t>
  </si>
  <si>
    <t>306</t>
  </si>
  <si>
    <t>304</t>
  </si>
  <si>
    <t>308</t>
  </si>
  <si>
    <t>401</t>
  </si>
  <si>
    <t>402</t>
  </si>
  <si>
    <t>403</t>
  </si>
  <si>
    <t>405</t>
  </si>
  <si>
    <t>406</t>
  </si>
  <si>
    <t>404</t>
  </si>
  <si>
    <t>408</t>
  </si>
  <si>
    <t>501</t>
  </si>
  <si>
    <t>502</t>
  </si>
  <si>
    <t>503</t>
  </si>
  <si>
    <t>505</t>
  </si>
  <si>
    <t>506</t>
  </si>
  <si>
    <t>504</t>
  </si>
  <si>
    <t>508</t>
  </si>
  <si>
    <t>601</t>
  </si>
  <si>
    <t>602</t>
  </si>
  <si>
    <t>603</t>
  </si>
  <si>
    <t>605</t>
  </si>
  <si>
    <t>606</t>
  </si>
  <si>
    <t>604</t>
  </si>
  <si>
    <t>608</t>
  </si>
  <si>
    <t>701</t>
  </si>
  <si>
    <t>801</t>
  </si>
  <si>
    <t>702</t>
  </si>
  <si>
    <t>703</t>
  </si>
  <si>
    <t>705</t>
  </si>
  <si>
    <t>706</t>
  </si>
  <si>
    <t>704</t>
  </si>
  <si>
    <t>708</t>
  </si>
  <si>
    <t>802</t>
  </si>
  <si>
    <t>803</t>
  </si>
  <si>
    <t>805</t>
  </si>
  <si>
    <t>806</t>
  </si>
  <si>
    <t>804</t>
  </si>
  <si>
    <t>808</t>
  </si>
  <si>
    <t>901</t>
  </si>
  <si>
    <t>902</t>
  </si>
  <si>
    <t>903</t>
  </si>
  <si>
    <t>905</t>
  </si>
  <si>
    <t>906</t>
  </si>
  <si>
    <t>904</t>
  </si>
  <si>
    <t>908</t>
  </si>
  <si>
    <t>1001</t>
  </si>
  <si>
    <t>1002</t>
  </si>
  <si>
    <t>1003</t>
  </si>
  <si>
    <t>1005</t>
  </si>
  <si>
    <t>1006</t>
  </si>
  <si>
    <t>1004</t>
  </si>
  <si>
    <t>1008</t>
  </si>
  <si>
    <t>1101</t>
  </si>
  <si>
    <t>1202</t>
  </si>
  <si>
    <t>1102</t>
  </si>
  <si>
    <t>1103</t>
  </si>
  <si>
    <t>1105</t>
  </si>
  <si>
    <t>1106</t>
  </si>
  <si>
    <t>1104</t>
  </si>
  <si>
    <t>1108</t>
  </si>
  <si>
    <t>1201</t>
  </si>
  <si>
    <t>1401</t>
  </si>
  <si>
    <t>1203</t>
  </si>
  <si>
    <t>1205</t>
  </si>
  <si>
    <t>1206</t>
  </si>
  <si>
    <t>1204</t>
  </si>
  <si>
    <t>1208</t>
  </si>
  <si>
    <t>1301</t>
  </si>
  <si>
    <t>1302</t>
  </si>
  <si>
    <t>1303</t>
  </si>
  <si>
    <t>1305</t>
  </si>
  <si>
    <t>1306</t>
  </si>
  <si>
    <t>1304</t>
  </si>
  <si>
    <t>1308</t>
  </si>
  <si>
    <t>1402</t>
  </si>
  <si>
    <t>1403</t>
  </si>
  <si>
    <t>1405</t>
  </si>
  <si>
    <t>1406</t>
  </si>
  <si>
    <t>1404</t>
  </si>
  <si>
    <t>1408</t>
  </si>
  <si>
    <t>1501</t>
  </si>
  <si>
    <t>1502</t>
  </si>
  <si>
    <t>1503</t>
  </si>
  <si>
    <t>1505</t>
  </si>
  <si>
    <t>1506</t>
  </si>
  <si>
    <t>1504</t>
  </si>
  <si>
    <t>1508</t>
  </si>
  <si>
    <t>Технічне приміщення</t>
  </si>
  <si>
    <t>Тепловий тамбур</t>
  </si>
  <si>
    <t>Допоміжне приміщення для площ відпочинку</t>
  </si>
  <si>
    <t>Антресоль допоміжного приміщення</t>
  </si>
  <si>
    <t>Електрощитова</t>
  </si>
  <si>
    <t>Котельня</t>
  </si>
  <si>
    <t>Приміщення охорони</t>
  </si>
  <si>
    <t>Приміщення обслуговуючої компанії</t>
  </si>
  <si>
    <t>Приміщення пральні самообслуговування</t>
  </si>
  <si>
    <t>Насосна станція автомат пожежогасіння</t>
  </si>
  <si>
    <t>Диспетчерська інженерних мереж</t>
  </si>
  <si>
    <t>Складське приміщення</t>
  </si>
  <si>
    <t>Колясочна</t>
  </si>
  <si>
    <t>Од.вим</t>
  </si>
  <si>
    <t>Тинькування</t>
  </si>
  <si>
    <t>Шифр проекту</t>
  </si>
  <si>
    <t>Аркуш</t>
  </si>
  <si>
    <t>Поверх</t>
  </si>
  <si>
    <t>технічний</t>
  </si>
  <si>
    <t>котельня</t>
  </si>
  <si>
    <t>Маркування приміщення</t>
  </si>
  <si>
    <t>Вартість матеріалів за одиницю, грн з ПДВ</t>
  </si>
  <si>
    <t>Вартість робіт за одиницю, грн з ПДВ</t>
  </si>
  <si>
    <t>Загальна вартість матеріалів, грн з ПДВ</t>
  </si>
  <si>
    <t>Загальна вартість робіт, грн з ПДВ</t>
  </si>
  <si>
    <t>Вартість всього, грн з ПДВ</t>
  </si>
  <si>
    <t>Вартість матеріалів за одиницю, грн з ПДВ.</t>
  </si>
  <si>
    <t>Вартість робіт за одиницю, грн з ПДВ.</t>
  </si>
  <si>
    <t>273-1-АР4</t>
  </si>
  <si>
    <t>273-1-АР5</t>
  </si>
  <si>
    <t>5</t>
  </si>
  <si>
    <t>покрівля</t>
  </si>
  <si>
    <t>Ліфтовий хол</t>
  </si>
  <si>
    <t>Ліфтовий хол пожежного ліфта з підпором повітря</t>
  </si>
  <si>
    <t>Сходи типу Н4</t>
  </si>
  <si>
    <t>Сходи типу Н1</t>
  </si>
  <si>
    <t>С/В</t>
  </si>
  <si>
    <t>Приміщення для мойки лап собакам</t>
  </si>
  <si>
    <t>117/1</t>
  </si>
  <si>
    <t>273-1-АР1</t>
  </si>
  <si>
    <t>3</t>
  </si>
  <si>
    <t>2</t>
  </si>
  <si>
    <t>Вузол введення та насосна станція господарсько-питного водопостачання</t>
  </si>
  <si>
    <t>Сходова клітка типу СК1</t>
  </si>
  <si>
    <t>Приміщення вводу мереж СС</t>
  </si>
  <si>
    <t xml:space="preserve"> Приміщення пожежного посту</t>
  </si>
  <si>
    <t>Зона проходження комунікацій</t>
  </si>
  <si>
    <t>Техпідпілля ТП</t>
  </si>
  <si>
    <t>273-9-АР</t>
  </si>
  <si>
    <t>ТП</t>
  </si>
  <si>
    <t>038, 039</t>
  </si>
  <si>
    <t>Розподільча установка 0,4кВ та 10кВ</t>
  </si>
  <si>
    <t>Индекс</t>
  </si>
  <si>
    <t>1</t>
  </si>
  <si>
    <t>109</t>
  </si>
  <si>
    <t>110</t>
  </si>
  <si>
    <t>111</t>
  </si>
  <si>
    <t>112</t>
  </si>
  <si>
    <t>113</t>
  </si>
  <si>
    <t>115</t>
  </si>
  <si>
    <t>118</t>
  </si>
  <si>
    <t>4</t>
  </si>
  <si>
    <t>6</t>
  </si>
  <si>
    <t>7</t>
  </si>
  <si>
    <t>8</t>
  </si>
  <si>
    <t>9</t>
  </si>
  <si>
    <t>10</t>
  </si>
  <si>
    <t>11</t>
  </si>
  <si>
    <t>12</t>
  </si>
  <si>
    <t>13</t>
  </si>
  <si>
    <t>14</t>
  </si>
  <si>
    <t>15</t>
  </si>
  <si>
    <t>16</t>
  </si>
  <si>
    <t>1601</t>
  </si>
  <si>
    <t>17</t>
  </si>
  <si>
    <t>18</t>
  </si>
  <si>
    <t>1803</t>
  </si>
  <si>
    <t>1804</t>
  </si>
  <si>
    <t>1805</t>
  </si>
  <si>
    <t>1806</t>
  </si>
  <si>
    <t>1808</t>
  </si>
  <si>
    <t>1809</t>
  </si>
  <si>
    <t>1810</t>
  </si>
  <si>
    <t>1811</t>
  </si>
  <si>
    <t>1812</t>
  </si>
  <si>
    <t>1814</t>
  </si>
  <si>
    <t>19</t>
  </si>
  <si>
    <t>1901</t>
  </si>
  <si>
    <t>1902</t>
  </si>
  <si>
    <t>1903</t>
  </si>
  <si>
    <t>1904</t>
  </si>
  <si>
    <t>1905</t>
  </si>
  <si>
    <t>1906</t>
  </si>
  <si>
    <t>1908</t>
  </si>
  <si>
    <t>20</t>
  </si>
  <si>
    <t>2001</t>
  </si>
  <si>
    <t>2002</t>
  </si>
  <si>
    <t>2003</t>
  </si>
  <si>
    <t>2004</t>
  </si>
  <si>
    <t>2005</t>
  </si>
  <si>
    <t>2006</t>
  </si>
  <si>
    <t>2008</t>
  </si>
  <si>
    <t>21</t>
  </si>
  <si>
    <t>2101</t>
  </si>
  <si>
    <t>2102</t>
  </si>
  <si>
    <t>2103</t>
  </si>
  <si>
    <t>2104</t>
  </si>
  <si>
    <t>2105</t>
  </si>
  <si>
    <t>2106</t>
  </si>
  <si>
    <t>2109</t>
  </si>
  <si>
    <t>2108</t>
  </si>
  <si>
    <t>2203</t>
  </si>
  <si>
    <t>2204</t>
  </si>
  <si>
    <t>2208</t>
  </si>
  <si>
    <t>2308</t>
  </si>
  <si>
    <t>2301</t>
  </si>
  <si>
    <t>-1</t>
  </si>
  <si>
    <t>-2</t>
  </si>
  <si>
    <t>Итог</t>
  </si>
  <si>
    <t>Матеріал тинькування</t>
  </si>
  <si>
    <t>Гіпсова</t>
  </si>
  <si>
    <t>0101</t>
  </si>
  <si>
    <t>0102</t>
  </si>
  <si>
    <t>Цементно-пісчана</t>
  </si>
  <si>
    <t>0103</t>
  </si>
  <si>
    <t>Сміттєкамера</t>
  </si>
  <si>
    <t>0104</t>
  </si>
  <si>
    <t>0105/1</t>
  </si>
  <si>
    <t>103</t>
  </si>
  <si>
    <t>103/1</t>
  </si>
  <si>
    <t>Зона санвузлів</t>
  </si>
  <si>
    <t>117</t>
  </si>
  <si>
    <t>128</t>
  </si>
  <si>
    <t>129</t>
  </si>
  <si>
    <t>130</t>
  </si>
  <si>
    <t>-2,500</t>
  </si>
  <si>
    <t>-0,050</t>
  </si>
  <si>
    <t>№</t>
  </si>
  <si>
    <t>Kiev Ukraine</t>
  </si>
  <si>
    <t>Stage  1</t>
  </si>
  <si>
    <t>Комплекс оздоблювальних робіт. Тинькування</t>
  </si>
  <si>
    <t>0105/1откс</t>
  </si>
  <si>
    <t>Коридор(откос)</t>
  </si>
  <si>
    <t>004откс</t>
  </si>
  <si>
    <t>Вузол введення та насосна станція господарсько-питного водопостачання(откос)</t>
  </si>
  <si>
    <t>005откс</t>
  </si>
  <si>
    <t>Насосна станція автомат пожежогасіння(откос)</t>
  </si>
  <si>
    <t>008откс</t>
  </si>
  <si>
    <t>Диспетчерська інженерних мереж(откос)</t>
  </si>
  <si>
    <t>009откс</t>
  </si>
  <si>
    <t>Приміщення охорони(откос)</t>
  </si>
  <si>
    <t>010откс</t>
  </si>
  <si>
    <t>С/В(откос)</t>
  </si>
  <si>
    <t>011откс</t>
  </si>
  <si>
    <t>012откс</t>
  </si>
  <si>
    <t>Тамбур-шлюз з підпором повітря(откос)</t>
  </si>
  <si>
    <t>013откс</t>
  </si>
  <si>
    <t>014откс</t>
  </si>
  <si>
    <t>015откс</t>
  </si>
  <si>
    <t>016откс</t>
  </si>
  <si>
    <t>017откс</t>
  </si>
  <si>
    <t>018откс</t>
  </si>
  <si>
    <t>Сходова клітка типу СК1(откос)</t>
  </si>
  <si>
    <t>019откс</t>
  </si>
  <si>
    <t>020откс</t>
  </si>
  <si>
    <t>021откс</t>
  </si>
  <si>
    <t>Складське приміщення(откос)</t>
  </si>
  <si>
    <t>029откс</t>
  </si>
  <si>
    <t>036откс</t>
  </si>
  <si>
    <t>0003откс</t>
  </si>
  <si>
    <t>0003/1откс</t>
  </si>
  <si>
    <t>0006откс</t>
  </si>
  <si>
    <t>Приміщення вводу мереж СС(откос)</t>
  </si>
  <si>
    <t>0007откс</t>
  </si>
  <si>
    <t>0008откс</t>
  </si>
  <si>
    <t>0009откс</t>
  </si>
  <si>
    <t>0010откс</t>
  </si>
  <si>
    <t>0011откс</t>
  </si>
  <si>
    <t>0012откс</t>
  </si>
  <si>
    <t>0013откс</t>
  </si>
  <si>
    <t>0014откс</t>
  </si>
  <si>
    <t>0015откс</t>
  </si>
  <si>
    <t>0016откс</t>
  </si>
  <si>
    <t>0017откс</t>
  </si>
  <si>
    <t>Зона проходження комунікацій(откос)</t>
  </si>
  <si>
    <t>0018откс</t>
  </si>
  <si>
    <t>0020откс</t>
  </si>
  <si>
    <t>Електрощитова(откос)</t>
  </si>
  <si>
    <t>0022откс</t>
  </si>
  <si>
    <t>0023/1откс</t>
  </si>
  <si>
    <t>Вестибюль(откос)</t>
  </si>
  <si>
    <t>0024откс</t>
  </si>
  <si>
    <t>Приміщення обслуговуючої компанії(откос)</t>
  </si>
  <si>
    <t>0025откс</t>
  </si>
  <si>
    <t>Приміщення пральні самообслуговування(откос)</t>
  </si>
  <si>
    <t>0026откс</t>
  </si>
  <si>
    <t>0027откс</t>
  </si>
  <si>
    <t>0028откс</t>
  </si>
  <si>
    <t>0101откс</t>
  </si>
  <si>
    <t>0102откс</t>
  </si>
  <si>
    <t>0103откс</t>
  </si>
  <si>
    <t>Сміттєкамера(откос)</t>
  </si>
  <si>
    <t>0104откс</t>
  </si>
  <si>
    <t>103откс</t>
  </si>
  <si>
    <t>Тамбур(откос)</t>
  </si>
  <si>
    <t>103/1откс</t>
  </si>
  <si>
    <t>Зона санвузлів(откос)</t>
  </si>
  <si>
    <t>038, 039откс</t>
  </si>
  <si>
    <t>Розподільча установка 0,4кВ та 10кВ(откос)</t>
  </si>
  <si>
    <t>Приміщення пожежного посту(откос)</t>
  </si>
  <si>
    <t>037откс</t>
  </si>
  <si>
    <t>109откс</t>
  </si>
  <si>
    <t>109/1откс</t>
  </si>
  <si>
    <t>110откс</t>
  </si>
  <si>
    <t>Колясочна(откос)</t>
  </si>
  <si>
    <t>111откс</t>
  </si>
  <si>
    <t>112откс</t>
  </si>
  <si>
    <t>Приміщення для мойки лап собакам(откос)</t>
  </si>
  <si>
    <t>113откс</t>
  </si>
  <si>
    <t>113/1откс</t>
  </si>
  <si>
    <t>115откс</t>
  </si>
  <si>
    <t>Ліфтовий хол пожежного ліфта з підпором повітря(откос)</t>
  </si>
  <si>
    <t>115/1откс</t>
  </si>
  <si>
    <t>Ліфтовий хол(откос)</t>
  </si>
  <si>
    <t>117/1откс</t>
  </si>
  <si>
    <t>Сходи типу Н4(откос)</t>
  </si>
  <si>
    <t>118откс</t>
  </si>
  <si>
    <t>201откс</t>
  </si>
  <si>
    <t>202откс</t>
  </si>
  <si>
    <t>203откс</t>
  </si>
  <si>
    <t>204откс</t>
  </si>
  <si>
    <t>205откс</t>
  </si>
  <si>
    <t>206откс</t>
  </si>
  <si>
    <t>208откс</t>
  </si>
  <si>
    <t>Сходи типу Н1(откос)</t>
  </si>
  <si>
    <t>301откс</t>
  </si>
  <si>
    <t>302откс</t>
  </si>
  <si>
    <t>303откс</t>
  </si>
  <si>
    <t>305откс</t>
  </si>
  <si>
    <t>306откс</t>
  </si>
  <si>
    <t>308откс</t>
  </si>
  <si>
    <t>401откс</t>
  </si>
  <si>
    <t>402откс</t>
  </si>
  <si>
    <t>403откс</t>
  </si>
  <si>
    <t>405откс</t>
  </si>
  <si>
    <t>406откс</t>
  </si>
  <si>
    <t>408откс</t>
  </si>
  <si>
    <t>501откс</t>
  </si>
  <si>
    <t>502откс</t>
  </si>
  <si>
    <t>603откс</t>
  </si>
  <si>
    <t>503откс</t>
  </si>
  <si>
    <t>505откс</t>
  </si>
  <si>
    <t>506откс</t>
  </si>
  <si>
    <t>508откс</t>
  </si>
  <si>
    <t>601откс</t>
  </si>
  <si>
    <t>602откс</t>
  </si>
  <si>
    <t>605откс</t>
  </si>
  <si>
    <t>606откс</t>
  </si>
  <si>
    <t>608откс</t>
  </si>
  <si>
    <t>701откс</t>
  </si>
  <si>
    <t>702откс</t>
  </si>
  <si>
    <t>703откс</t>
  </si>
  <si>
    <t>705откс</t>
  </si>
  <si>
    <t>706откс</t>
  </si>
  <si>
    <t>708откс</t>
  </si>
  <si>
    <t>801откс</t>
  </si>
  <si>
    <t>802откс</t>
  </si>
  <si>
    <t>803откс</t>
  </si>
  <si>
    <t>805откс</t>
  </si>
  <si>
    <t>806откс</t>
  </si>
  <si>
    <t>808откс</t>
  </si>
  <si>
    <t>901откс</t>
  </si>
  <si>
    <t>902откс</t>
  </si>
  <si>
    <t>903откс</t>
  </si>
  <si>
    <t>905откс</t>
  </si>
  <si>
    <t>906откс</t>
  </si>
  <si>
    <t>908откс</t>
  </si>
  <si>
    <t>1001откс</t>
  </si>
  <si>
    <t>1002откс</t>
  </si>
  <si>
    <t>1003откс</t>
  </si>
  <si>
    <t>1005откс</t>
  </si>
  <si>
    <t>1006откс</t>
  </si>
  <si>
    <t>1008откс</t>
  </si>
  <si>
    <t>1101откс</t>
  </si>
  <si>
    <t>1102откс</t>
  </si>
  <si>
    <t>1103откс</t>
  </si>
  <si>
    <t>1105откс</t>
  </si>
  <si>
    <t>1106откс</t>
  </si>
  <si>
    <t>1108откс</t>
  </si>
  <si>
    <t>1201откс</t>
  </si>
  <si>
    <t>1202откс</t>
  </si>
  <si>
    <t>1203откс</t>
  </si>
  <si>
    <t>1205откс</t>
  </si>
  <si>
    <t>1206откс</t>
  </si>
  <si>
    <t>1208откс</t>
  </si>
  <si>
    <t>1301откс</t>
  </si>
  <si>
    <t>1302откс</t>
  </si>
  <si>
    <t>1303откс</t>
  </si>
  <si>
    <t>1305откс</t>
  </si>
  <si>
    <t>1306откс</t>
  </si>
  <si>
    <t>1308откс</t>
  </si>
  <si>
    <t>1401откс</t>
  </si>
  <si>
    <t>1402откс</t>
  </si>
  <si>
    <t>1403откс</t>
  </si>
  <si>
    <t>1405откс</t>
  </si>
  <si>
    <t>1406откс</t>
  </si>
  <si>
    <t>1408откс</t>
  </si>
  <si>
    <t>1501откс</t>
  </si>
  <si>
    <t>1502откс</t>
  </si>
  <si>
    <t>1503откс</t>
  </si>
  <si>
    <t>1505откс</t>
  </si>
  <si>
    <t>1506откс</t>
  </si>
  <si>
    <t>1508откс</t>
  </si>
  <si>
    <t>1601откс</t>
  </si>
  <si>
    <t>1602откс</t>
  </si>
  <si>
    <t>1603откс</t>
  </si>
  <si>
    <t>1605откс</t>
  </si>
  <si>
    <t>1606откс</t>
  </si>
  <si>
    <t>1608откс</t>
  </si>
  <si>
    <t>1701откс</t>
  </si>
  <si>
    <t>1702откс</t>
  </si>
  <si>
    <t>1703откс</t>
  </si>
  <si>
    <t>1705откс</t>
  </si>
  <si>
    <t>1706откс</t>
  </si>
  <si>
    <t>1709откс</t>
  </si>
  <si>
    <t>Технічне приміщення(откос)</t>
  </si>
  <si>
    <t>1710откс</t>
  </si>
  <si>
    <t>1801откс</t>
  </si>
  <si>
    <t>1708откс</t>
  </si>
  <si>
    <t>1802откс</t>
  </si>
  <si>
    <t>1803откс</t>
  </si>
  <si>
    <t>1805откс</t>
  </si>
  <si>
    <t>1806откс</t>
  </si>
  <si>
    <t>1808откс</t>
  </si>
  <si>
    <t>1809откс</t>
  </si>
  <si>
    <t>Тепловий тамбур(откос)</t>
  </si>
  <si>
    <t>1810откс</t>
  </si>
  <si>
    <t>Допоміжне приміщення для площ відпочинку(откос)</t>
  </si>
  <si>
    <t>1811откс</t>
  </si>
  <si>
    <t>1812откс</t>
  </si>
  <si>
    <t>1814откс</t>
  </si>
  <si>
    <t>118/1откс</t>
  </si>
  <si>
    <t>Антресоль допоміжного приміщення(откос)</t>
  </si>
  <si>
    <t>1901откс</t>
  </si>
  <si>
    <t>1902откс</t>
  </si>
  <si>
    <t>1903откс</t>
  </si>
  <si>
    <t>1905откс</t>
  </si>
  <si>
    <t>1906откс</t>
  </si>
  <si>
    <t>1908откс</t>
  </si>
  <si>
    <t>2001откс</t>
  </si>
  <si>
    <t>2003откс</t>
  </si>
  <si>
    <t>2005откс</t>
  </si>
  <si>
    <t>2006откс</t>
  </si>
  <si>
    <t>2008откс</t>
  </si>
  <si>
    <t>2101откс</t>
  </si>
  <si>
    <t>2102откс</t>
  </si>
  <si>
    <t>2103откс</t>
  </si>
  <si>
    <t>2105откс</t>
  </si>
  <si>
    <t>2106откс</t>
  </si>
  <si>
    <t>2109откс</t>
  </si>
  <si>
    <t>2108откс</t>
  </si>
  <si>
    <t>2203откс</t>
  </si>
  <si>
    <t>2208откс</t>
  </si>
  <si>
    <t>2308откс</t>
  </si>
  <si>
    <t>2301откс</t>
  </si>
  <si>
    <t>Котельня(откос)</t>
  </si>
  <si>
    <t>2301/1откс</t>
  </si>
  <si>
    <t>2301/2откс</t>
  </si>
  <si>
    <t>128откс</t>
  </si>
  <si>
    <t>129откс</t>
  </si>
  <si>
    <t>130откс</t>
  </si>
  <si>
    <t>2002откс</t>
  </si>
  <si>
    <t>109, 109/1, 110, 111, 112, 113/1, 117/1, 118, 203, 204, 206, 208, 303, 304, 306, 308</t>
  </si>
  <si>
    <t>113, 115, 115/1, 201, 202, 205, 301, 302, 305</t>
  </si>
  <si>
    <t>401, 402, 405, 501, 502, 505, 601, 602, 605, 701, 702, 705, 801, 802, 805, 901, 902, 905, 1001, 1002, 1005, 1101, 1102, 1105, 1201, 1202, 1205, 1301, 1302, 1305, 1401, 1402, 1405, 1501, 1502, 1505</t>
  </si>
  <si>
    <t>403, 404, 406, 408, 503, 504, 506, 508, 603, 604, 606, 608, 703, 704, 706, 708, 803, 804, 806, 808, 903, 904, 906, 908, 1003, 1004, 1006, 1008, 1103, 1104, 1106, 1108, 1203, 1204, 1206, 1208, 1303, 1304, 1306, 1308, 1403, 1404, 1406, 1408, 1503, 1504, 1506, 1508</t>
  </si>
  <si>
    <t>1601, 1602, 1605, 1701, 1702, 1705, 1801, 1802, 1805, 1812, 1901, 1902, 1905, 2001, 2002, 2005, 2101, 2102, 2105</t>
  </si>
  <si>
    <t>1603, 1604, 1606, 1608, 1703, 1704, 1706, 1709, 1710, 1708, 1803, 1804, 1806, 1808, 1809, 1810, 1811, 1814, 118/1, 1903, 1904, 1906, 1908, 2003, 2004, 2006, 2008, 2103, 2104, 2106, 2109, 2108, 2203, 2204, 2208, 2308</t>
  </si>
  <si>
    <t>2301, 2301/1, 2301/2</t>
  </si>
  <si>
    <t>004, 005, 008, 009, 010, 011, 012, 013, 014, 015, 016, 017, 018, 019, 020, 021, 029, 036, 0003, 0003/1, 0006, 0007 , 0008, 0009, 0010, 0011, 0012, 0013, 0014, 0015, 0016, 0017, 0018, 0020, 0022, 0023/1, 0024, 0025, 0026, 0027, 0028, 0101, 0102, 0103, 0104, 0105/1, 103, 103/1, 117, 128, 129, 130</t>
  </si>
  <si>
    <t>004, 005, 008, 009, 010, 011, 012, 013, 014, 015, 016, 017, 018, 019, 020, 021, 029, 036, 0003, 0003/1, 0006, 0007, 0008, 0009, 0010, 0011, 0012, 0013, 0014, 0015, 0016, 0017, 0018, 0020, 0022, 0023/1, 0024, 0025, 0026, 0027, 0028, 0101, 0102, 0103, 0104, 0105/1, 103, 103/1, 128, 129, 130</t>
  </si>
  <si>
    <t>0021, 038, 039</t>
  </si>
  <si>
    <t>037, 038, 039</t>
  </si>
  <si>
    <t>Прорізи</t>
  </si>
  <si>
    <t>Відкос</t>
  </si>
  <si>
    <t>109, 109/1, 110, 111, 112, 113, 113/1, 115, 115/1, 117/1, 118, 201, 202, 203, 204, 205, 206, 208, 301, 302, 303, 305, 306, 308</t>
  </si>
  <si>
    <t>401, 402, 403, 405, 406, 408, 501, 502, 503, 505, 506, 508, 601, 602, 603, 605, 606, 608, 701, 702, 703, 705, 706, 708, 801, 802, 803, 805, 806, 808, 901, 902, 903, 905, 906, 908, 1001, 1002, 1003, 1005, 1006, 1008, 1101, 1102, 1103, 1105, 1106, 1108, 1201, 1202, 1203, 1205, 1206, 1208, 1301, 1302, 1303, 1305, 1306, 1308, 1401, 1402, 1403, 1405, 1406, 1408, 1501, 1502, 1503, 1505, 1506, 1508</t>
  </si>
  <si>
    <t>1601, 1602, 1603, 1605, 1606, 1608, 1701, 1702, 1703, 1705, 1706, 1709, 1710, 1708, 1801, 1802, 1803, 1805, 1806, 1808, 1809, 1810, 1811, 1812, 1814, 118/1, 1901, 1902, 1903, 1905, 1906, 1908, 2001, 2002, 2003, 2005, 2006, 2008, 2101, 2102, 2103, 2105, 2106, 2109, 2108, 2203, 2208, 2308</t>
  </si>
  <si>
    <t>Матеріали</t>
  </si>
  <si>
    <t>Робота</t>
  </si>
  <si>
    <t>Всього</t>
  </si>
  <si>
    <t>Комплекс оздоблювальних робіт. Тинькування. ЗВЕДЕНА</t>
  </si>
  <si>
    <t>3. Зберегти та відправити файл для розгляду</t>
  </si>
  <si>
    <t xml:space="preserve">Заповнити порожні (не захищені) ячейкі </t>
  </si>
  <si>
    <t>Тут вказати Підрядника</t>
  </si>
  <si>
    <r>
      <t>1. Заповни вкладку "</t>
    </r>
    <r>
      <rPr>
        <b/>
        <sz val="11"/>
        <color theme="1"/>
        <rFont val="Calibri"/>
        <family val="2"/>
        <charset val="204"/>
        <scheme val="minor"/>
      </rPr>
      <t>Таблиця</t>
    </r>
    <r>
      <rPr>
        <sz val="11"/>
        <color theme="1"/>
        <rFont val="Calibri"/>
        <family val="2"/>
        <scheme val="minor"/>
      </rPr>
      <t>"</t>
    </r>
  </si>
  <si>
    <r>
      <t>2. На вкладці "Зведена" вибрати ячейку "</t>
    </r>
    <r>
      <rPr>
        <b/>
        <sz val="11"/>
        <color theme="1"/>
        <rFont val="Calibri"/>
        <family val="2"/>
        <charset val="204"/>
        <scheme val="minor"/>
      </rPr>
      <t>Всього</t>
    </r>
    <r>
      <rPr>
        <sz val="11"/>
        <color theme="1"/>
        <rFont val="Calibri"/>
        <family val="2"/>
        <scheme val="minor"/>
      </rPr>
      <t>"; натиснути праву клавішу миші та вибрати "</t>
    </r>
    <r>
      <rPr>
        <b/>
        <sz val="11"/>
        <color theme="1"/>
        <rFont val="Calibri"/>
        <family val="2"/>
        <charset val="204"/>
        <scheme val="minor"/>
      </rPr>
      <t>Обновить</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</si>
</sst>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24"/>
      <color theme="0"/>
      <name val="Calibri"/>
      <family val="2"/>
      <scheme val="minor"/>
    </font>
    <font>
      <sz val="24"/>
      <name val="Calibri"/>
      <family val="2"/>
      <scheme val="minor"/>
    </font>
    <font>
      <sz val="11"/>
      <name val="Calibri"/>
      <family val="2"/>
      <scheme val="minor"/>
    </font>
    <font>
      <sz val="8"/>
      <name val="Calibri"/>
      <family val="2"/>
      <scheme val="minor"/>
    </font>
    <font>
      <sz val="10"/>
      <name val="Arial"/>
      <family val="2"/>
      <charset val="204"/>
    </font>
    <font>
      <b/>
      <sz val="12"/>
      <color rgb="FFFF0000"/>
      <name val="Times New Roman"/>
      <family val="1"/>
      <charset val="204"/>
    </font>
    <font>
      <b/>
      <sz val="12"/>
      <color rgb="FFFF0000"/>
      <name val="Arial"/>
      <family val="2"/>
      <charset val="204"/>
    </font>
    <font>
      <b/>
      <sz val="12"/>
      <color theme="0"/>
      <name val="Times New Roman"/>
      <family val="1"/>
      <charset val="204"/>
    </font>
    <font>
      <sz val="24"/>
      <color theme="1"/>
      <name val="Calibri"/>
      <family val="2"/>
      <scheme val="minor"/>
    </font>
    <font>
      <b/>
      <sz val="11"/>
      <color theme="1"/>
      <name val="Calibri"/>
      <family val="2"/>
      <charset val="204"/>
      <scheme val="minor"/>
    </font>
    <font>
      <b/>
      <sz val="24"/>
      <color rgb="FFFF0000"/>
      <name val="Calibri"/>
      <family val="2"/>
      <charset val="204"/>
      <scheme val="minor"/>
    </font>
    <font>
      <b/>
      <sz val="20"/>
      <name val="Calibri"/>
      <family val="2"/>
      <charset val="204"/>
      <scheme val="minor"/>
    </font>
  </fonts>
  <fills count="6">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5" tint="0.59999389629810485"/>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5" fillId="0" borderId="0"/>
  </cellStyleXfs>
  <cellXfs count="34">
    <xf numFmtId="0" fontId="0" fillId="0" borderId="0" xfId="0"/>
    <xf numFmtId="0" fontId="0" fillId="0" borderId="0" xfId="0" applyAlignment="1">
      <alignment horizontal="center"/>
    </xf>
    <xf numFmtId="0" fontId="0" fillId="0" borderId="0" xfId="0" applyNumberFormat="1"/>
    <xf numFmtId="0" fontId="0" fillId="0" borderId="0" xfId="0" applyAlignment="1">
      <alignment horizontal="center" vertical="center" wrapText="1"/>
    </xf>
    <xf numFmtId="0" fontId="3" fillId="0" borderId="0" xfId="0" applyFont="1" applyAlignment="1">
      <alignment horizontal="center" vertical="center" wrapText="1"/>
    </xf>
    <xf numFmtId="2" fontId="0" fillId="0" borderId="0" xfId="0" applyNumberFormat="1"/>
    <xf numFmtId="2" fontId="0" fillId="0" borderId="0" xfId="0" applyNumberFormat="1" applyProtection="1">
      <protection locked="0"/>
    </xf>
    <xf numFmtId="0" fontId="0" fillId="0" borderId="0" xfId="0" applyAlignment="1" applyProtection="1">
      <alignment horizontal="center"/>
      <protection locked="0"/>
    </xf>
    <xf numFmtId="49" fontId="0" fillId="0" borderId="0" xfId="0" applyNumberFormat="1" applyAlignment="1">
      <alignment horizontal="center"/>
    </xf>
    <xf numFmtId="0" fontId="0" fillId="0" borderId="0" xfId="0" applyAlignment="1">
      <alignment horizontal="left" vertical="center" wrapText="1"/>
    </xf>
    <xf numFmtId="0" fontId="3" fillId="0" borderId="0" xfId="0" applyFont="1" applyAlignment="1">
      <alignment horizontal="left" vertical="center" wrapText="1"/>
    </xf>
    <xf numFmtId="0" fontId="6" fillId="0" borderId="0" xfId="1" applyFont="1"/>
    <xf numFmtId="0" fontId="7" fillId="0" borderId="0" xfId="1" applyFont="1"/>
    <xf numFmtId="2" fontId="0" fillId="4" borderId="0" xfId="0" applyNumberFormat="1" applyFill="1" applyProtection="1">
      <protection locked="0"/>
    </xf>
    <xf numFmtId="0" fontId="0" fillId="0" borderId="0" xfId="0" applyAlignment="1">
      <alignment horizontal="center" vertical="top"/>
    </xf>
    <xf numFmtId="0" fontId="0" fillId="0" borderId="0" xfId="0" applyAlignment="1">
      <alignment horizontal="center" vertical="top" wrapText="1"/>
    </xf>
    <xf numFmtId="0" fontId="0" fillId="0" borderId="0" xfId="0" applyFill="1"/>
    <xf numFmtId="0" fontId="0" fillId="0" borderId="0" xfId="0" applyFill="1" applyProtection="1">
      <protection locked="0"/>
    </xf>
    <xf numFmtId="0" fontId="0" fillId="0" borderId="0" xfId="0" applyAlignment="1">
      <alignment horizontal="left" vertical="top"/>
    </xf>
    <xf numFmtId="0" fontId="0" fillId="0" borderId="0" xfId="0" applyAlignment="1">
      <alignment horizontal="left" vertical="top" wrapText="1"/>
    </xf>
    <xf numFmtId="0" fontId="0" fillId="0" borderId="0" xfId="0" applyProtection="1"/>
    <xf numFmtId="0" fontId="0" fillId="0" borderId="0" xfId="0" applyNumberFormat="1" applyAlignment="1" applyProtection="1">
      <alignment horizontal="center"/>
    </xf>
    <xf numFmtId="0" fontId="0" fillId="0" borderId="0" xfId="0" applyNumberFormat="1" applyAlignment="1" applyProtection="1">
      <alignment wrapText="1"/>
    </xf>
    <xf numFmtId="0" fontId="0" fillId="0" borderId="0" xfId="0" applyNumberFormat="1" applyProtection="1"/>
    <xf numFmtId="2" fontId="0" fillId="0" borderId="0" xfId="0" applyNumberFormat="1" applyProtection="1"/>
    <xf numFmtId="0" fontId="8" fillId="0" borderId="0" xfId="1" applyFont="1"/>
    <xf numFmtId="0" fontId="11" fillId="0" borderId="0" xfId="0" applyFont="1"/>
    <xf numFmtId="0" fontId="9" fillId="5" borderId="0" xfId="0" applyFont="1" applyFill="1" applyAlignment="1">
      <alignment horizontal="center"/>
    </xf>
    <xf numFmtId="0" fontId="1" fillId="3" borderId="0" xfId="0" applyFont="1" applyFill="1" applyAlignment="1">
      <alignment horizontal="center"/>
    </xf>
    <xf numFmtId="0" fontId="2" fillId="2" borderId="0" xfId="0" applyFont="1" applyFill="1" applyAlignment="1">
      <alignment horizontal="center"/>
    </xf>
    <xf numFmtId="0" fontId="2" fillId="2" borderId="4" xfId="0" applyFont="1" applyFill="1" applyBorder="1" applyAlignment="1">
      <alignment horizontal="center"/>
    </xf>
    <xf numFmtId="0" fontId="12" fillId="0" borderId="1"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cellXfs>
  <cellStyles count="2">
    <cellStyle name="Звичайний" xfId="0" builtinId="0"/>
    <cellStyle name="Обычный 2" xfId="1" xr:uid="{00000000-0005-0000-0000-000001000000}"/>
  </cellStyles>
  <dxfs count="41">
    <dxf>
      <numFmt numFmtId="2" formatCode="0.00"/>
    </dxf>
    <dxf>
      <numFmt numFmtId="2" formatCode="0.00"/>
    </dxf>
    <dxf>
      <numFmt numFmtId="2" formatCode="0.00"/>
    </dxf>
    <dxf>
      <numFmt numFmtId="2" formatCode="0.00"/>
    </dxf>
    <dxf>
      <numFmt numFmtId="0" formatCode="General"/>
    </dxf>
    <dxf>
      <numFmt numFmtId="2" formatCode="0.00"/>
    </dxf>
    <dxf>
      <numFmt numFmtId="2" formatCode="0.00"/>
      <protection locked="1" hidden="0"/>
    </dxf>
    <dxf>
      <numFmt numFmtId="2" formatCode="0.00"/>
    </dxf>
    <dxf>
      <numFmt numFmtId="2" formatCode="0.00"/>
      <protection locked="1" hidden="0"/>
    </dxf>
    <dxf>
      <numFmt numFmtId="2" formatCode="0.00"/>
    </dxf>
    <dxf>
      <numFmt numFmtId="2" formatCode="0.00"/>
      <protection locked="1" hidden="0"/>
    </dxf>
    <dxf>
      <numFmt numFmtId="2" formatCode="0.00"/>
      <fill>
        <patternFill patternType="solid">
          <fgColor indexed="64"/>
          <bgColor theme="5" tint="0.79998168889431442"/>
        </patternFill>
      </fill>
      <protection locked="0" hidden="0"/>
    </dxf>
    <dxf>
      <numFmt numFmtId="2" formatCode="0.00"/>
      <fill>
        <patternFill patternType="solid">
          <fgColor indexed="64"/>
          <bgColor theme="5" tint="0.79998168889431442"/>
        </patternFill>
      </fill>
      <protection locked="0" hidden="0"/>
    </dxf>
    <dxf>
      <numFmt numFmtId="2" formatCode="0.00"/>
      <fill>
        <patternFill patternType="solid">
          <fgColor indexed="64"/>
          <bgColor theme="5" tint="0.79998168889431442"/>
        </patternFill>
      </fill>
      <protection locked="0" hidden="0"/>
    </dxf>
    <dxf>
      <numFmt numFmtId="2" formatCode="0.00"/>
      <fill>
        <patternFill patternType="solid">
          <fgColor indexed="64"/>
          <bgColor theme="5" tint="0.79998168889431442"/>
        </patternFill>
      </fill>
      <protection locked="0" hidden="0"/>
    </dxf>
    <dxf>
      <protection locked="1" hidden="0"/>
    </dxf>
    <dxf>
      <protection locked="1" hidden="0"/>
    </dxf>
    <dxf>
      <numFmt numFmtId="0" formatCode="General"/>
      <alignment horizontal="center" vertical="bottom" textRotation="0" wrapText="0" indent="0" justifyLastLine="0" shrinkToFit="0" readingOrder="0"/>
      <protection locked="1" hidden="0"/>
    </dxf>
    <dxf>
      <numFmt numFmtId="0" formatCode="General"/>
      <protection locked="1" hidden="0"/>
    </dxf>
    <dxf>
      <numFmt numFmtId="0" formatCode="General"/>
      <protection locked="1" hidden="0"/>
    </dxf>
    <dxf>
      <numFmt numFmtId="0" formatCode="General"/>
      <alignment horizontal="general" vertical="bottom" textRotation="0" wrapText="1" indent="0" justifyLastLine="0" shrinkToFit="0" readingOrder="0"/>
      <protection locked="1" hidden="0"/>
    </dxf>
    <dxf>
      <numFmt numFmtId="0" formatCode="General"/>
      <alignment horizontal="center" vertical="bottom" textRotation="0" wrapText="0" indent="0" justifyLastLine="0" shrinkToFit="0" readingOrder="0"/>
      <protection locked="1" hidden="0"/>
    </dxf>
    <dxf>
      <protection locked="1" hidden="0"/>
    </dxf>
    <dxf>
      <protection locked="1" hidden="0"/>
    </dxf>
    <dxf>
      <numFmt numFmtId="2" formatCode="0.00"/>
    </dxf>
    <dxf>
      <numFmt numFmtId="2" formatCode="0.00"/>
    </dxf>
    <dxf>
      <numFmt numFmtId="2" formatCode="0.00"/>
    </dxf>
    <dxf>
      <numFmt numFmtId="2" formatCode="0.00"/>
    </dxf>
    <dxf>
      <numFmt numFmtId="2" formatCode="0.00"/>
    </dxf>
    <dxf>
      <numFmt numFmtId="2" formatCode="0.00"/>
    </dxf>
    <dxf>
      <numFmt numFmtId="2" formatCode="0.00"/>
      <protection locked="0" hidden="0"/>
    </dxf>
    <dxf>
      <numFmt numFmtId="2" formatCode="0.00"/>
      <protection locked="0" hidden="0"/>
    </dxf>
    <dxf>
      <numFmt numFmtId="2" formatCode="0.00"/>
      <protection locked="0" hidden="0"/>
    </dxf>
    <dxf>
      <numFmt numFmtId="2" formatCode="0.0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207818</xdr:colOff>
      <xdr:row>4</xdr:row>
      <xdr:rowOff>121227</xdr:rowOff>
    </xdr:from>
    <xdr:to>
      <xdr:col>15</xdr:col>
      <xdr:colOff>1091045</xdr:colOff>
      <xdr:row>4</xdr:row>
      <xdr:rowOff>346363</xdr:rowOff>
    </xdr:to>
    <xdr:sp macro="" textlink="">
      <xdr:nvSpPr>
        <xdr:cNvPr id="2" name="Стрелка: влево 1">
          <a:extLst>
            <a:ext uri="{FF2B5EF4-FFF2-40B4-BE49-F238E27FC236}">
              <a16:creationId xmlns:a16="http://schemas.microsoft.com/office/drawing/2014/main" id="{71CBE0D3-5609-D213-1BE0-668C44B461CE}"/>
            </a:ext>
          </a:extLst>
        </xdr:cNvPr>
        <xdr:cNvSpPr/>
      </xdr:nvSpPr>
      <xdr:spPr>
        <a:xfrm>
          <a:off x="18842182" y="952500"/>
          <a:ext cx="883227" cy="22513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1" xr16:uid="{00000000-0016-0000-0100-000000000000}" autoFormatId="16" applyNumberFormats="0" applyBorderFormats="0" applyFontFormats="0" applyPatternFormats="0" applyAlignmentFormats="0" applyWidthHeightFormats="0">
  <queryTableRefresh nextId="34" unboundColumnsRight="7">
    <queryTableFields count="15">
      <queryTableField id="18" name="№" tableColumnId="17"/>
      <queryTableField id="1" name="Шифр проекту" tableColumnId="1"/>
      <queryTableField id="28" name="Маркування приміщення" tableColumnId="5"/>
      <queryTableField id="32" name="Прорізи" tableColumnId="4"/>
      <queryTableField id="2" name="Матеріал тинькування" tableColumnId="2"/>
      <queryTableField id="3" name="Од.вим" tableColumnId="3"/>
      <queryTableField id="8" name="Тинькування" tableColumnId="8"/>
      <queryTableField id="9" name="Затирання" tableColumnId="9"/>
      <queryTableField id="20" dataBound="0" tableColumnId="18"/>
      <queryTableField id="21" dataBound="0" tableColumnId="19"/>
      <queryTableField id="22" dataBound="0" tableColumnId="20"/>
      <queryTableField id="23" dataBound="0" tableColumnId="21"/>
      <queryTableField id="24" dataBound="0" tableColumnId="22"/>
      <queryTableField id="25" dataBound="0" tableColumnId="23"/>
      <queryTableField id="26" dataBound="0" tableColumnId="24"/>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00000000-0016-0000-0200-000001000000}" autoFormatId="16" applyNumberFormats="0" applyBorderFormats="0" applyFontFormats="0" applyPatternFormats="0" applyAlignmentFormats="0" applyWidthHeightFormats="0">
  <queryTableRefresh nextId="5">
    <queryTableFields count="4">
      <queryTableField id="1" name="Матеріал тинькування" tableColumnId="1"/>
      <queryTableField id="2" name="Матеріали" tableColumnId="2"/>
      <queryTableField id="3" name="Робота" tableColumnId="3"/>
      <queryTableField id="4" name="Всього" tableColumnId="4"/>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Таблица4" displayName="Таблица4" ref="A1:Q423" totalsRowCount="1" headerRowDxfId="40">
  <autoFilter ref="A1:Q422" xr:uid="{00000000-0009-0000-0100-000004000000}"/>
  <tableColumns count="17">
    <tableColumn id="1" xr3:uid="{00000000-0010-0000-0000-000001000000}" name="Индекс" totalsRowLabel="Итог"/>
    <tableColumn id="2" xr3:uid="{00000000-0010-0000-0000-000002000000}" name="Шифр проекту" dataDxfId="39"/>
    <tableColumn id="3" xr3:uid="{00000000-0010-0000-0000-000003000000}" name="Аркуш" dataDxfId="38"/>
    <tableColumn id="4" xr3:uid="{00000000-0010-0000-0000-000004000000}" name="Поверх" dataDxfId="37"/>
    <tableColumn id="18" xr3:uid="{00000000-0010-0000-0000-000012000000}" name="Матеріал тинькування" dataDxfId="36"/>
    <tableColumn id="5" xr3:uid="{00000000-0010-0000-0000-000005000000}" name="Маркування приміщення" dataDxfId="35"/>
    <tableColumn id="6" xr3:uid="{00000000-0010-0000-0000-000006000000}" name="Найменування приміщення" totalsRowFunction="count"/>
    <tableColumn id="7" xr3:uid="{00000000-0010-0000-0000-000007000000}" name="Од.вим" dataDxfId="34"/>
    <tableColumn id="8" xr3:uid="{00000000-0010-0000-0000-000008000000}" name="Тинькування" totalsRowFunction="sum"/>
    <tableColumn id="9" xr3:uid="{00000000-0010-0000-0000-000009000000}" name="Затирання" totalsRowFunction="sum"/>
    <tableColumn id="10" xr3:uid="{00000000-0010-0000-0000-00000A000000}" name="Вартість матеріалів за одиницю, грн з ПДВ" dataDxfId="33"/>
    <tableColumn id="11" xr3:uid="{00000000-0010-0000-0000-00000B000000}" name="Вартість робіт за одиницю, грн з ПДВ" dataDxfId="32"/>
    <tableColumn id="12" xr3:uid="{00000000-0010-0000-0000-00000C000000}" name="Вартість матеріалів за одиницю, грн з ПДВ." dataDxfId="31"/>
    <tableColumn id="13" xr3:uid="{00000000-0010-0000-0000-00000D000000}" name="Вартість робіт за одиницю, грн з ПДВ." dataDxfId="30"/>
    <tableColumn id="14" xr3:uid="{00000000-0010-0000-0000-00000E000000}" name="Загальна вартість матеріалів, грн з ПДВ" totalsRowFunction="sum" dataDxfId="29" totalsRowDxfId="28">
      <calculatedColumnFormula>(Таблица4[[#This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calculatedColumnFormula>
    </tableColumn>
    <tableColumn id="15" xr3:uid="{00000000-0010-0000-0000-00000F000000}" name="Загальна вартість робіт, грн з ПДВ" totalsRowFunction="sum" dataDxfId="27" totalsRowDxfId="26">
      <calculatedColumnFormula>(Таблица4[[#This Row],[Тинькування]]*Таблица4[[#This Row],[Вартість робіт за одиницю, грн з ПДВ]])+(Таблица4[[#This Row],[Затирання]]*Таблица4[[#This Row],[Вартість робіт за одиницю, грн з ПДВ.]])</calculatedColumnFormula>
    </tableColumn>
    <tableColumn id="16" xr3:uid="{00000000-0010-0000-0000-000010000000}" name="Вартість всього, грн з ПДВ" totalsRowFunction="sum" dataDxfId="25" totalsRowDxfId="24">
      <calculatedColumnFormula>Таблица4[[#This Row],[Загальна вартість матеріалів, грн з ПДВ]]+Таблица4[[#This Row],[Загальна вартість робіт, грн з ПДВ]]</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_15строк" displayName="_15строк" ref="A6:O22" tableType="queryTable" totalsRowCount="1" dataDxfId="23">
  <autoFilter ref="A6:O21" xr:uid="{00000000-0009-0000-0100-000002000000}"/>
  <tableColumns count="15">
    <tableColumn id="17" xr3:uid="{00000000-0010-0000-0100-000011000000}" uniqueName="17" name="№" queryTableFieldId="18" dataDxfId="22"/>
    <tableColumn id="1" xr3:uid="{00000000-0010-0000-0100-000001000000}" uniqueName="1" name="Шифр проекту" totalsRowLabel="Итог" queryTableFieldId="1" dataDxfId="21"/>
    <tableColumn id="5" xr3:uid="{00000000-0010-0000-0100-000005000000}" uniqueName="5" name="Маркування приміщення" queryTableFieldId="28" dataDxfId="20"/>
    <tableColumn id="4" xr3:uid="{00000000-0010-0000-0100-000004000000}" uniqueName="4" name="Прорізи" queryTableFieldId="32" dataDxfId="19"/>
    <tableColumn id="2" xr3:uid="{00000000-0010-0000-0100-000002000000}" uniqueName="2" name="Матеріал тинькування" queryTableFieldId="2" dataDxfId="18"/>
    <tableColumn id="3" xr3:uid="{00000000-0010-0000-0100-000003000000}" uniqueName="3" name="Од.вим" queryTableFieldId="3" dataDxfId="17"/>
    <tableColumn id="8" xr3:uid="{00000000-0010-0000-0100-000008000000}" uniqueName="8" name="Тинькування" totalsRowFunction="sum" queryTableFieldId="8" dataDxfId="16"/>
    <tableColumn id="9" xr3:uid="{00000000-0010-0000-0100-000009000000}" uniqueName="9" name="Затирання" totalsRowFunction="sum" queryTableFieldId="9" dataDxfId="15"/>
    <tableColumn id="18" xr3:uid="{00000000-0010-0000-0100-000012000000}" uniqueName="18" name="Вартість матеріалів за одиницю, грн з ПДВ" queryTableFieldId="20" dataDxfId="14"/>
    <tableColumn id="19" xr3:uid="{00000000-0010-0000-0100-000013000000}" uniqueName="19" name="Вартість робіт за одиницю, грн з ПДВ" queryTableFieldId="21" dataDxfId="13"/>
    <tableColumn id="20" xr3:uid="{00000000-0010-0000-0100-000014000000}" uniqueName="20" name="Вартість матеріалів за одиницю, грн з ПДВ." queryTableFieldId="22" dataDxfId="12"/>
    <tableColumn id="21" xr3:uid="{00000000-0010-0000-0100-000015000000}" uniqueName="21" name="Вартість робіт за одиницю, грн з ПДВ." queryTableFieldId="23" dataDxfId="11"/>
    <tableColumn id="22" xr3:uid="{00000000-0010-0000-0100-000016000000}" uniqueName="22" name="Загальна вартість матеріалів, грн з ПДВ" totalsRowFunction="sum" queryTableFieldId="24" dataDxfId="10" totalsRowDxfId="9">
      <calculatedColumnFormula>(_15строк[[#This Row],[Тинькування]]*_15строк[[#This Row],[Вартість матеріалів за одиницю, грн з ПДВ]])+(_15строк[[#This Row],[Затирання]]*_15строк[[#This Row],[Вартість матеріалів за одиницю, грн з ПДВ.]])</calculatedColumnFormula>
    </tableColumn>
    <tableColumn id="23" xr3:uid="{00000000-0010-0000-0100-000017000000}" uniqueName="23" name="Загальна вартість робіт, грн з ПДВ" totalsRowFunction="sum" queryTableFieldId="25" dataDxfId="8" totalsRowDxfId="7">
      <calculatedColumnFormula>(_15строк[[#This Row],[Тинькування]]*_15строк[[#This Row],[Вартість робіт за одиницю, грн з ПДВ]])+(_15строк[[#This Row],[Затирання]]*_15строк[[#This Row],[Вартість робіт за одиницю, грн з ПДВ.]])</calculatedColumnFormula>
    </tableColumn>
    <tableColumn id="24" xr3:uid="{00000000-0010-0000-0100-000018000000}" uniqueName="24" name="Вартість всього, грн з ПДВ" totalsRowFunction="sum" queryTableFieldId="26" dataDxfId="6" totalsRowDxfId="5">
      <calculatedColumnFormula>_15строк[[#This Row],[Загальна вартість матеріалів, грн з ПДВ]]+_15строк[[#This Row],[Загальна вартість робіт, грн з ПДВ]]</calculatedColumnFormula>
    </tableColumn>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Зведена" displayName="Зведена" ref="A6:D9" tableType="queryTable" totalsRowCount="1">
  <autoFilter ref="A6:D8" xr:uid="{00000000-0009-0000-0100-000003000000}"/>
  <tableColumns count="4">
    <tableColumn id="1" xr3:uid="{00000000-0010-0000-0200-000001000000}" uniqueName="1" name="Матеріал тинькування" totalsRowLabel="Всього" queryTableFieldId="1" dataDxfId="4"/>
    <tableColumn id="2" xr3:uid="{00000000-0010-0000-0200-000002000000}" uniqueName="2" name="Матеріали" queryTableFieldId="2" dataDxfId="3"/>
    <tableColumn id="3" xr3:uid="{00000000-0010-0000-0200-000003000000}" uniqueName="3" name="Робота" queryTableFieldId="3" dataDxfId="2"/>
    <tableColumn id="4" xr3:uid="{00000000-0010-0000-0200-000004000000}" uniqueName="4" name="Всього" totalsRowFunction="sum" queryTableFieldId="4" dataDxfId="1" totalsRowDxfId="0"/>
  </tableColumns>
  <tableStyleInfo name="TableStyleMedium7"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3"/>
  <sheetViews>
    <sheetView zoomScale="85" zoomScaleNormal="85" workbookViewId="0">
      <pane ySplit="1" topLeftCell="A2" activePane="bottomLeft" state="frozen"/>
      <selection pane="bottomLeft" activeCell="T1" sqref="T1"/>
    </sheetView>
  </sheetViews>
  <sheetFormatPr defaultRowHeight="15" x14ac:dyDescent="0.25"/>
  <cols>
    <col min="1" max="1" width="12.42578125" bestFit="1" customWidth="1"/>
    <col min="2" max="2" width="19.140625" bestFit="1" customWidth="1"/>
    <col min="3" max="3" width="11.5703125" bestFit="1" customWidth="1"/>
    <col min="4" max="4" width="12.28515625" bestFit="1" customWidth="1"/>
    <col min="5" max="5" width="18.140625" bestFit="1" customWidth="1"/>
    <col min="6" max="6" width="29.42578125" bestFit="1" customWidth="1"/>
    <col min="7" max="7" width="77.5703125" bestFit="1" customWidth="1"/>
    <col min="8" max="8" width="12.5703125" bestFit="1" customWidth="1"/>
    <col min="9" max="9" width="17.140625" bestFit="1" customWidth="1"/>
    <col min="10" max="10" width="15" bestFit="1" customWidth="1"/>
    <col min="11" max="11" width="26.140625" hidden="1" customWidth="1"/>
    <col min="12" max="12" width="24" hidden="1" customWidth="1"/>
    <col min="13" max="13" width="26.140625" hidden="1" customWidth="1"/>
    <col min="14" max="14" width="24.5703125" hidden="1" customWidth="1"/>
    <col min="15" max="15" width="25.42578125" hidden="1" customWidth="1"/>
    <col min="16" max="16" width="21.42578125" hidden="1" customWidth="1"/>
    <col min="17" max="17" width="16.42578125" hidden="1" customWidth="1"/>
  </cols>
  <sheetData>
    <row r="1" spans="1:17" ht="30" customHeight="1" x14ac:dyDescent="0.25">
      <c r="A1" s="14" t="s">
        <v>224</v>
      </c>
      <c r="B1" s="14" t="s">
        <v>187</v>
      </c>
      <c r="C1" s="14" t="s">
        <v>188</v>
      </c>
      <c r="D1" s="14" t="s">
        <v>189</v>
      </c>
      <c r="E1" s="15" t="s">
        <v>291</v>
      </c>
      <c r="F1" s="14" t="s">
        <v>192</v>
      </c>
      <c r="G1" s="14" t="s">
        <v>71</v>
      </c>
      <c r="H1" s="14" t="s">
        <v>185</v>
      </c>
      <c r="I1" s="14" t="s">
        <v>186</v>
      </c>
      <c r="J1" s="14" t="s">
        <v>72</v>
      </c>
      <c r="K1" s="3" t="s">
        <v>193</v>
      </c>
      <c r="L1" s="3" t="s">
        <v>194</v>
      </c>
      <c r="M1" s="4" t="s">
        <v>198</v>
      </c>
      <c r="N1" s="4" t="s">
        <v>199</v>
      </c>
      <c r="O1" s="3" t="s">
        <v>195</v>
      </c>
      <c r="P1" s="3" t="s">
        <v>196</v>
      </c>
      <c r="Q1" s="3" t="s">
        <v>197</v>
      </c>
    </row>
    <row r="2" spans="1:17" x14ac:dyDescent="0.25">
      <c r="A2">
        <v>1</v>
      </c>
      <c r="B2" s="1" t="s">
        <v>2</v>
      </c>
      <c r="C2" s="1" t="s">
        <v>213</v>
      </c>
      <c r="D2" s="1" t="s">
        <v>225</v>
      </c>
      <c r="E2" s="7" t="s">
        <v>295</v>
      </c>
      <c r="F2" s="1" t="s">
        <v>226</v>
      </c>
      <c r="G2" t="s">
        <v>0</v>
      </c>
      <c r="H2" s="1" t="s">
        <v>1</v>
      </c>
      <c r="I2">
        <v>46.04</v>
      </c>
      <c r="J2">
        <v>30.53</v>
      </c>
      <c r="K2" s="6"/>
      <c r="L2" s="6"/>
      <c r="M2" s="6"/>
      <c r="N2" s="6"/>
      <c r="O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 s="5">
        <f>(Таблица4[[#This Row],[Тинькування]]*Таблица4[[#This Row],[Вартість робіт за одиницю, грн з ПДВ]])+(Таблица4[[#This Row],[Затирання]]*Таблица4[[#This Row],[Вартість робіт за одиницю, грн з ПДВ.]])</f>
        <v>0</v>
      </c>
      <c r="Q2" s="5">
        <f>Таблица4[[#This Row],[Загальна вартість матеріалів, грн з ПДВ]]+Таблица4[[#This Row],[Загальна вартість робіт, грн з ПДВ]]</f>
        <v>0</v>
      </c>
    </row>
    <row r="3" spans="1:17" x14ac:dyDescent="0.25">
      <c r="A3">
        <v>2</v>
      </c>
      <c r="B3" s="1" t="s">
        <v>2</v>
      </c>
      <c r="C3" s="1" t="s">
        <v>213</v>
      </c>
      <c r="D3" s="1" t="s">
        <v>225</v>
      </c>
      <c r="E3" s="7" t="s">
        <v>295</v>
      </c>
      <c r="F3" s="1" t="s">
        <v>383</v>
      </c>
      <c r="G3" t="s">
        <v>362</v>
      </c>
      <c r="H3" s="1" t="s">
        <v>1</v>
      </c>
      <c r="I3">
        <v>8.73</v>
      </c>
      <c r="K3" s="6"/>
      <c r="L3" s="6"/>
      <c r="M3" s="6"/>
      <c r="N3" s="6"/>
      <c r="O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 s="5">
        <f>(Таблица4[[#This Row],[Тинькування]]*Таблица4[[#This Row],[Вартість робіт за одиницю, грн з ПДВ]])+(Таблица4[[#This Row],[Затирання]]*Таблица4[[#This Row],[Вартість робіт за одиницю, грн з ПДВ.]])</f>
        <v>0</v>
      </c>
      <c r="Q3" s="5">
        <f>Таблица4[[#This Row],[Загальна вартість матеріалів, грн з ПДВ]]+Таблица4[[#This Row],[Загальна вартість робіт, грн з ПДВ]]</f>
        <v>0</v>
      </c>
    </row>
    <row r="4" spans="1:17" x14ac:dyDescent="0.25">
      <c r="A4">
        <v>3</v>
      </c>
      <c r="B4" s="1" t="s">
        <v>2</v>
      </c>
      <c r="C4" s="1" t="s">
        <v>213</v>
      </c>
      <c r="D4" s="1" t="s">
        <v>225</v>
      </c>
      <c r="E4" s="7" t="s">
        <v>295</v>
      </c>
      <c r="F4" s="1" t="s">
        <v>3</v>
      </c>
      <c r="G4" t="s">
        <v>4</v>
      </c>
      <c r="H4" s="1" t="s">
        <v>1</v>
      </c>
      <c r="I4">
        <v>9.69</v>
      </c>
      <c r="K4" s="6"/>
      <c r="L4" s="6"/>
      <c r="M4" s="6"/>
      <c r="N4" s="6"/>
      <c r="O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 s="5">
        <f>(Таблица4[[#This Row],[Тинькування]]*Таблица4[[#This Row],[Вартість робіт за одиницю, грн з ПДВ]])+(Таблица4[[#This Row],[Затирання]]*Таблица4[[#This Row],[Вартість робіт за одиницю, грн з ПДВ.]])</f>
        <v>0</v>
      </c>
      <c r="Q4" s="5">
        <f>Таблица4[[#This Row],[Загальна вартість матеріалів, грн з ПДВ]]+Таблица4[[#This Row],[Загальна вартість робіт, грн з ПДВ]]</f>
        <v>0</v>
      </c>
    </row>
    <row r="5" spans="1:17" x14ac:dyDescent="0.25">
      <c r="A5">
        <v>4</v>
      </c>
      <c r="B5" s="1" t="s">
        <v>2</v>
      </c>
      <c r="C5" s="1" t="s">
        <v>213</v>
      </c>
      <c r="D5" s="1" t="s">
        <v>225</v>
      </c>
      <c r="E5" s="7" t="s">
        <v>295</v>
      </c>
      <c r="F5" s="1" t="s">
        <v>384</v>
      </c>
      <c r="G5" t="s">
        <v>376</v>
      </c>
      <c r="H5" s="1" t="s">
        <v>1</v>
      </c>
      <c r="I5">
        <v>1.4</v>
      </c>
      <c r="K5" s="6"/>
      <c r="L5" s="6"/>
      <c r="M5" s="6"/>
      <c r="N5" s="6"/>
      <c r="O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 s="5">
        <f>(Таблица4[[#This Row],[Тинькування]]*Таблица4[[#This Row],[Вартість робіт за одиницю, грн з ПДВ]])+(Таблица4[[#This Row],[Затирання]]*Таблица4[[#This Row],[Вартість робіт за одиницю, грн з ПДВ.]])</f>
        <v>0</v>
      </c>
      <c r="Q5" s="5">
        <f>Таблица4[[#This Row],[Загальна вартість матеріалів, грн з ПДВ]]+Таблица4[[#This Row],[Загальна вартість робіт, грн з ПДВ]]</f>
        <v>0</v>
      </c>
    </row>
    <row r="6" spans="1:17" x14ac:dyDescent="0.25">
      <c r="A6">
        <v>5</v>
      </c>
      <c r="B6" s="1" t="s">
        <v>2</v>
      </c>
      <c r="C6" s="1" t="s">
        <v>213</v>
      </c>
      <c r="D6" s="1" t="s">
        <v>225</v>
      </c>
      <c r="E6" s="7" t="s">
        <v>295</v>
      </c>
      <c r="F6" s="1" t="s">
        <v>227</v>
      </c>
      <c r="G6" t="s">
        <v>184</v>
      </c>
      <c r="H6" s="1" t="s">
        <v>1</v>
      </c>
      <c r="I6">
        <v>42.42</v>
      </c>
      <c r="K6" s="6"/>
      <c r="L6" s="6"/>
      <c r="M6" s="6"/>
      <c r="N6" s="6"/>
      <c r="O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 s="5">
        <f>(Таблица4[[#This Row],[Тинькування]]*Таблица4[[#This Row],[Вартість робіт за одиницю, грн з ПДВ]])+(Таблица4[[#This Row],[Затирання]]*Таблица4[[#This Row],[Вартість робіт за одиницю, грн з ПДВ.]])</f>
        <v>0</v>
      </c>
      <c r="Q6" s="5">
        <f>Таблица4[[#This Row],[Загальна вартість матеріалів, грн з ПДВ]]+Таблица4[[#This Row],[Загальна вартість робіт, грн з ПДВ]]</f>
        <v>0</v>
      </c>
    </row>
    <row r="7" spans="1:17" x14ac:dyDescent="0.25">
      <c r="A7">
        <v>6</v>
      </c>
      <c r="B7" s="1" t="s">
        <v>2</v>
      </c>
      <c r="C7" s="1" t="s">
        <v>213</v>
      </c>
      <c r="D7" s="1" t="s">
        <v>225</v>
      </c>
      <c r="E7" s="7" t="s">
        <v>295</v>
      </c>
      <c r="F7" s="1" t="s">
        <v>385</v>
      </c>
      <c r="G7" t="s">
        <v>386</v>
      </c>
      <c r="H7" s="1" t="s">
        <v>1</v>
      </c>
      <c r="I7">
        <v>0.33</v>
      </c>
      <c r="K7" s="6"/>
      <c r="L7" s="6"/>
      <c r="M7" s="6"/>
      <c r="N7" s="6"/>
      <c r="O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 s="5">
        <f>(Таблица4[[#This Row],[Тинькування]]*Таблица4[[#This Row],[Вартість робіт за одиницю, грн з ПДВ]])+(Таблица4[[#This Row],[Затирання]]*Таблица4[[#This Row],[Вартість робіт за одиницю, грн з ПДВ.]])</f>
        <v>0</v>
      </c>
      <c r="Q7" s="5">
        <f>Таблица4[[#This Row],[Загальна вартість матеріалів, грн з ПДВ]]+Таблица4[[#This Row],[Загальна вартість робіт, грн з ПДВ]]</f>
        <v>0</v>
      </c>
    </row>
    <row r="8" spans="1:17" x14ac:dyDescent="0.25">
      <c r="A8">
        <v>7</v>
      </c>
      <c r="B8" s="1" t="s">
        <v>2</v>
      </c>
      <c r="C8" s="1" t="s">
        <v>213</v>
      </c>
      <c r="D8" s="1" t="s">
        <v>225</v>
      </c>
      <c r="E8" s="7" t="s">
        <v>295</v>
      </c>
      <c r="F8" s="1" t="s">
        <v>228</v>
      </c>
      <c r="G8" t="s">
        <v>208</v>
      </c>
      <c r="H8" s="1" t="s">
        <v>1</v>
      </c>
      <c r="I8">
        <v>25.24</v>
      </c>
      <c r="J8">
        <v>10.87</v>
      </c>
      <c r="K8" s="6"/>
      <c r="L8" s="6"/>
      <c r="M8" s="6"/>
      <c r="N8" s="6"/>
      <c r="O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 s="5">
        <f>(Таблица4[[#This Row],[Тинькування]]*Таблица4[[#This Row],[Вартість робіт за одиницю, грн з ПДВ]])+(Таблица4[[#This Row],[Затирання]]*Таблица4[[#This Row],[Вартість робіт за одиницю, грн з ПДВ.]])</f>
        <v>0</v>
      </c>
      <c r="Q8" s="5">
        <f>Таблица4[[#This Row],[Загальна вартість матеріалів, грн з ПДВ]]+Таблица4[[#This Row],[Загальна вартість робіт, грн з ПДВ]]</f>
        <v>0</v>
      </c>
    </row>
    <row r="9" spans="1:17" x14ac:dyDescent="0.25">
      <c r="A9">
        <v>8</v>
      </c>
      <c r="B9" s="1" t="s">
        <v>2</v>
      </c>
      <c r="C9" s="1" t="s">
        <v>213</v>
      </c>
      <c r="D9" s="1" t="s">
        <v>225</v>
      </c>
      <c r="E9" s="7" t="s">
        <v>295</v>
      </c>
      <c r="F9" s="1" t="s">
        <v>387</v>
      </c>
      <c r="G9" t="s">
        <v>324</v>
      </c>
      <c r="H9" s="1" t="s">
        <v>1</v>
      </c>
      <c r="I9">
        <v>0.33</v>
      </c>
      <c r="K9" s="6"/>
      <c r="L9" s="6"/>
      <c r="M9" s="6"/>
      <c r="N9" s="6"/>
      <c r="O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 s="5">
        <f>(Таблица4[[#This Row],[Тинькування]]*Таблица4[[#This Row],[Вартість робіт за одиницю, грн з ПДВ]])+(Таблица4[[#This Row],[Затирання]]*Таблица4[[#This Row],[Вартість робіт за одиницю, грн з ПДВ.]])</f>
        <v>0</v>
      </c>
      <c r="Q9" s="5">
        <f>Таблица4[[#This Row],[Загальна вартість матеріалів, грн з ПДВ]]+Таблица4[[#This Row],[Загальна вартість робіт, грн з ПДВ]]</f>
        <v>0</v>
      </c>
    </row>
    <row r="10" spans="1:17" x14ac:dyDescent="0.25">
      <c r="A10">
        <v>9</v>
      </c>
      <c r="B10" s="1" t="s">
        <v>2</v>
      </c>
      <c r="C10" s="1" t="s">
        <v>213</v>
      </c>
      <c r="D10" s="1" t="s">
        <v>225</v>
      </c>
      <c r="E10" s="7" t="s">
        <v>295</v>
      </c>
      <c r="F10" s="1" t="s">
        <v>229</v>
      </c>
      <c r="G10" t="s">
        <v>209</v>
      </c>
      <c r="H10" s="1" t="s">
        <v>1</v>
      </c>
      <c r="I10">
        <v>12.17</v>
      </c>
      <c r="J10">
        <v>9.01</v>
      </c>
      <c r="K10" s="6"/>
      <c r="L10" s="6"/>
      <c r="M10" s="6"/>
      <c r="N10" s="6"/>
      <c r="O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 s="5">
        <f>(Таблица4[[#This Row],[Тинькування]]*Таблица4[[#This Row],[Вартість робіт за одиницю, грн з ПДВ]])+(Таблица4[[#This Row],[Затирання]]*Таблица4[[#This Row],[Вартість робіт за одиницю, грн з ПДВ.]])</f>
        <v>0</v>
      </c>
      <c r="Q10" s="5">
        <f>Таблица4[[#This Row],[Загальна вартість матеріалів, грн з ПДВ]]+Таблица4[[#This Row],[Загальна вартість робіт, грн з ПДВ]]</f>
        <v>0</v>
      </c>
    </row>
    <row r="11" spans="1:17" x14ac:dyDescent="0.25">
      <c r="A11">
        <v>10</v>
      </c>
      <c r="B11" s="1" t="s">
        <v>2</v>
      </c>
      <c r="C11" s="1" t="s">
        <v>213</v>
      </c>
      <c r="D11" s="1" t="s">
        <v>225</v>
      </c>
      <c r="E11" s="7" t="s">
        <v>295</v>
      </c>
      <c r="F11" s="1" t="s">
        <v>388</v>
      </c>
      <c r="G11" t="s">
        <v>389</v>
      </c>
      <c r="H11" s="1" t="s">
        <v>1</v>
      </c>
      <c r="I11">
        <v>1.1100000000000001</v>
      </c>
      <c r="K11" s="6"/>
      <c r="L11" s="6"/>
      <c r="M11" s="6"/>
      <c r="N11" s="6"/>
      <c r="O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 s="5">
        <f>(Таблица4[[#This Row],[Тинькування]]*Таблица4[[#This Row],[Вартість робіт за одиницю, грн з ПДВ]])+(Таблица4[[#This Row],[Затирання]]*Таблица4[[#This Row],[Вартість робіт за одиницю, грн з ПДВ.]])</f>
        <v>0</v>
      </c>
      <c r="Q11" s="5">
        <f>Таблица4[[#This Row],[Загальна вартість матеріалів, грн з ПДВ]]+Таблица4[[#This Row],[Загальна вартість робіт, грн з ПДВ]]</f>
        <v>0</v>
      </c>
    </row>
    <row r="12" spans="1:17" x14ac:dyDescent="0.25">
      <c r="A12">
        <v>11</v>
      </c>
      <c r="B12" s="1" t="s">
        <v>2</v>
      </c>
      <c r="C12" s="1" t="s">
        <v>213</v>
      </c>
      <c r="D12" s="1" t="s">
        <v>225</v>
      </c>
      <c r="E12" s="7" t="s">
        <v>292</v>
      </c>
      <c r="F12" s="1" t="s">
        <v>230</v>
      </c>
      <c r="G12" t="s">
        <v>5</v>
      </c>
      <c r="H12" s="1" t="s">
        <v>1</v>
      </c>
      <c r="I12">
        <v>157.76</v>
      </c>
      <c r="K12" s="6"/>
      <c r="L12" s="6"/>
      <c r="M12" s="6"/>
      <c r="N12" s="6"/>
      <c r="O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 s="5">
        <f>(Таблица4[[#This Row],[Тинькування]]*Таблица4[[#This Row],[Вартість робіт за одиницю, грн з ПДВ]])+(Таблица4[[#This Row],[Затирання]]*Таблица4[[#This Row],[Вартість робіт за одиницю, грн з ПДВ.]])</f>
        <v>0</v>
      </c>
      <c r="Q12" s="5">
        <f>Таблица4[[#This Row],[Загальна вартість матеріалів, грн з ПДВ]]+Таблица4[[#This Row],[Загальна вартість робіт, грн з ПДВ]]</f>
        <v>0</v>
      </c>
    </row>
    <row r="13" spans="1:17" x14ac:dyDescent="0.25">
      <c r="A13">
        <v>12</v>
      </c>
      <c r="B13" s="1" t="s">
        <v>2</v>
      </c>
      <c r="C13" s="1" t="s">
        <v>213</v>
      </c>
      <c r="D13" s="1" t="s">
        <v>225</v>
      </c>
      <c r="E13" s="7" t="s">
        <v>295</v>
      </c>
      <c r="F13" s="1" t="s">
        <v>390</v>
      </c>
      <c r="G13" t="s">
        <v>314</v>
      </c>
      <c r="H13" s="1" t="s">
        <v>1</v>
      </c>
      <c r="I13">
        <v>1.82</v>
      </c>
      <c r="K13" s="6"/>
      <c r="L13" s="6"/>
      <c r="M13" s="6"/>
      <c r="N13" s="6"/>
      <c r="O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 s="5">
        <f>(Таблица4[[#This Row],[Тинькування]]*Таблица4[[#This Row],[Вартість робіт за одиницю, грн з ПДВ]])+(Таблица4[[#This Row],[Затирання]]*Таблица4[[#This Row],[Вартість робіт за одиницю, грн з ПДВ.]])</f>
        <v>0</v>
      </c>
      <c r="Q13" s="5">
        <f>Таблица4[[#This Row],[Загальна вартість матеріалів, грн з ПДВ]]+Таблица4[[#This Row],[Загальна вартість робіт, грн з ПДВ]]</f>
        <v>0</v>
      </c>
    </row>
    <row r="14" spans="1:17" x14ac:dyDescent="0.25">
      <c r="A14">
        <v>13</v>
      </c>
      <c r="B14" s="1" t="s">
        <v>2</v>
      </c>
      <c r="C14" s="1" t="s">
        <v>213</v>
      </c>
      <c r="D14" s="1" t="s">
        <v>225</v>
      </c>
      <c r="E14" s="7" t="s">
        <v>295</v>
      </c>
      <c r="F14" s="1" t="s">
        <v>6</v>
      </c>
      <c r="G14" t="s">
        <v>4</v>
      </c>
      <c r="H14" s="1" t="s">
        <v>1</v>
      </c>
      <c r="I14">
        <v>2.4500000000000002</v>
      </c>
      <c r="J14">
        <v>15.11</v>
      </c>
      <c r="K14" s="6"/>
      <c r="L14" s="6"/>
      <c r="M14" s="6"/>
      <c r="N14" s="6"/>
      <c r="O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 s="5">
        <f>(Таблица4[[#This Row],[Тинькування]]*Таблица4[[#This Row],[Вартість робіт за одиницю, грн з ПДВ]])+(Таблица4[[#This Row],[Затирання]]*Таблица4[[#This Row],[Вартість робіт за одиницю, грн з ПДВ.]])</f>
        <v>0</v>
      </c>
      <c r="Q14" s="5">
        <f>Таблица4[[#This Row],[Загальна вартість матеріалів, грн з ПДВ]]+Таблица4[[#This Row],[Загальна вартість робіт, грн з ПДВ]]</f>
        <v>0</v>
      </c>
    </row>
    <row r="15" spans="1:17" x14ac:dyDescent="0.25">
      <c r="A15">
        <v>14</v>
      </c>
      <c r="B15" s="1" t="s">
        <v>2</v>
      </c>
      <c r="C15" s="1" t="s">
        <v>213</v>
      </c>
      <c r="D15" s="1" t="s">
        <v>225</v>
      </c>
      <c r="E15" s="7" t="s">
        <v>295</v>
      </c>
      <c r="F15" s="1" t="s">
        <v>391</v>
      </c>
      <c r="G15" t="s">
        <v>376</v>
      </c>
      <c r="H15" s="1" t="s">
        <v>1</v>
      </c>
      <c r="I15">
        <v>0.83</v>
      </c>
      <c r="K15" s="6"/>
      <c r="L15" s="6"/>
      <c r="M15" s="6"/>
      <c r="N15" s="6"/>
      <c r="O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 s="5">
        <f>(Таблица4[[#This Row],[Тинькування]]*Таблица4[[#This Row],[Вартість робіт за одиницю, грн з ПДВ]])+(Таблица4[[#This Row],[Затирання]]*Таблица4[[#This Row],[Вартість робіт за одиницю, грн з ПДВ.]])</f>
        <v>0</v>
      </c>
      <c r="Q15" s="5">
        <f>Таблица4[[#This Row],[Загальна вартість матеріалів, грн з ПДВ]]+Таблица4[[#This Row],[Загальна вартість робіт, грн з ПДВ]]</f>
        <v>0</v>
      </c>
    </row>
    <row r="16" spans="1:17" x14ac:dyDescent="0.25">
      <c r="A16">
        <v>15</v>
      </c>
      <c r="B16" s="1" t="s">
        <v>2</v>
      </c>
      <c r="C16" s="1" t="s">
        <v>213</v>
      </c>
      <c r="D16" s="1" t="s">
        <v>225</v>
      </c>
      <c r="E16" s="7" t="s">
        <v>292</v>
      </c>
      <c r="F16" s="1" t="s">
        <v>231</v>
      </c>
      <c r="G16" t="s">
        <v>205</v>
      </c>
      <c r="H16" s="1" t="s">
        <v>1</v>
      </c>
      <c r="I16">
        <v>6.12</v>
      </c>
      <c r="J16">
        <v>12.34</v>
      </c>
      <c r="K16" s="6"/>
      <c r="L16" s="6"/>
      <c r="M16" s="6"/>
      <c r="N16" s="6"/>
      <c r="O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 s="5">
        <f>(Таблица4[[#This Row],[Тинькування]]*Таблица4[[#This Row],[Вартість робіт за одиницю, грн з ПДВ]])+(Таблица4[[#This Row],[Затирання]]*Таблица4[[#This Row],[Вартість робіт за одиницю, грн з ПДВ.]])</f>
        <v>0</v>
      </c>
      <c r="Q16" s="5">
        <f>Таблица4[[#This Row],[Загальна вартість матеріалів, грн з ПДВ]]+Таблица4[[#This Row],[Загальна вартість робіт, грн з ПДВ]]</f>
        <v>0</v>
      </c>
    </row>
    <row r="17" spans="1:17" x14ac:dyDescent="0.25">
      <c r="A17">
        <v>16</v>
      </c>
      <c r="B17" s="1" t="s">
        <v>2</v>
      </c>
      <c r="C17" s="1" t="s">
        <v>213</v>
      </c>
      <c r="D17" s="1" t="s">
        <v>225</v>
      </c>
      <c r="E17" s="7" t="s">
        <v>295</v>
      </c>
      <c r="F17" s="1" t="s">
        <v>392</v>
      </c>
      <c r="G17" t="s">
        <v>393</v>
      </c>
      <c r="H17" s="1" t="s">
        <v>1</v>
      </c>
      <c r="I17">
        <v>1.62</v>
      </c>
      <c r="K17" s="6"/>
      <c r="L17" s="6"/>
      <c r="M17" s="6"/>
      <c r="N17" s="6"/>
      <c r="O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 s="5">
        <f>(Таблица4[[#This Row],[Тинькування]]*Таблица4[[#This Row],[Вартість робіт за одиницю, грн з ПДВ]])+(Таблица4[[#This Row],[Затирання]]*Таблица4[[#This Row],[Вартість робіт за одиницю, грн з ПДВ.]])</f>
        <v>0</v>
      </c>
      <c r="Q17" s="5">
        <f>Таблица4[[#This Row],[Загальна вартість матеріалів, грн з ПДВ]]+Таблица4[[#This Row],[Загальна вартість робіт, грн з ПДВ]]</f>
        <v>0</v>
      </c>
    </row>
    <row r="18" spans="1:17" x14ac:dyDescent="0.25">
      <c r="A18">
        <v>17</v>
      </c>
      <c r="B18" s="1" t="s">
        <v>2</v>
      </c>
      <c r="C18" s="1" t="s">
        <v>213</v>
      </c>
      <c r="D18" s="1" t="s">
        <v>225</v>
      </c>
      <c r="E18" s="7" t="s">
        <v>292</v>
      </c>
      <c r="F18" s="1" t="s">
        <v>7</v>
      </c>
      <c r="G18" t="s">
        <v>204</v>
      </c>
      <c r="H18" s="1" t="s">
        <v>1</v>
      </c>
      <c r="I18">
        <v>13.86</v>
      </c>
      <c r="J18">
        <v>4.9000000000000004</v>
      </c>
      <c r="K18" s="6"/>
      <c r="L18" s="6"/>
      <c r="M18" s="6"/>
      <c r="N18" s="6"/>
      <c r="O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 s="5">
        <f>(Таблица4[[#This Row],[Тинькування]]*Таблица4[[#This Row],[Вартість робіт за одиницю, грн з ПДВ]])+(Таблица4[[#This Row],[Затирання]]*Таблица4[[#This Row],[Вартість робіт за одиницю, грн з ПДВ.]])</f>
        <v>0</v>
      </c>
      <c r="Q18" s="5">
        <f>Таблица4[[#This Row],[Загальна вартість матеріалів, грн з ПДВ]]+Таблица4[[#This Row],[Загальна вартість робіт, грн з ПДВ]]</f>
        <v>0</v>
      </c>
    </row>
    <row r="19" spans="1:17" x14ac:dyDescent="0.25">
      <c r="A19">
        <v>18</v>
      </c>
      <c r="B19" s="1" t="s">
        <v>2</v>
      </c>
      <c r="C19" s="1" t="s">
        <v>213</v>
      </c>
      <c r="D19" s="1" t="s">
        <v>225</v>
      </c>
      <c r="E19" s="7" t="s">
        <v>295</v>
      </c>
      <c r="F19" s="1" t="s">
        <v>394</v>
      </c>
      <c r="G19" t="s">
        <v>395</v>
      </c>
      <c r="H19" s="1" t="s">
        <v>1</v>
      </c>
      <c r="I19">
        <v>3.24</v>
      </c>
      <c r="K19" s="6"/>
      <c r="L19" s="6"/>
      <c r="M19" s="6"/>
      <c r="N19" s="6"/>
      <c r="O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 s="5">
        <f>(Таблица4[[#This Row],[Тинькування]]*Таблица4[[#This Row],[Вартість робіт за одиницю, грн з ПДВ]])+(Таблица4[[#This Row],[Затирання]]*Таблица4[[#This Row],[Вартість робіт за одиницю, грн з ПДВ.]])</f>
        <v>0</v>
      </c>
      <c r="Q19" s="5">
        <f>Таблица4[[#This Row],[Загальна вартість матеріалів, грн з ПДВ]]+Таблица4[[#This Row],[Загальна вартість робіт, грн з ПДВ]]</f>
        <v>0</v>
      </c>
    </row>
    <row r="20" spans="1:17" x14ac:dyDescent="0.25">
      <c r="A20">
        <v>19</v>
      </c>
      <c r="B20" s="1" t="s">
        <v>2</v>
      </c>
      <c r="C20" s="1" t="s">
        <v>213</v>
      </c>
      <c r="D20" s="1" t="s">
        <v>225</v>
      </c>
      <c r="E20" s="7" t="s">
        <v>295</v>
      </c>
      <c r="F20" s="1" t="s">
        <v>210</v>
      </c>
      <c r="G20" t="s">
        <v>206</v>
      </c>
      <c r="H20" s="1" t="s">
        <v>1</v>
      </c>
      <c r="I20">
        <v>21.1</v>
      </c>
      <c r="J20">
        <v>11.79</v>
      </c>
      <c r="K20" s="6"/>
      <c r="L20" s="6"/>
      <c r="M20" s="6"/>
      <c r="N20" s="6"/>
      <c r="O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 s="5">
        <f>(Таблица4[[#This Row],[Тинькування]]*Таблица4[[#This Row],[Вартість робіт за одиницю, грн з ПДВ]])+(Таблица4[[#This Row],[Затирання]]*Таблица4[[#This Row],[Вартість робіт за одиницю, грн з ПДВ.]])</f>
        <v>0</v>
      </c>
      <c r="Q20" s="5">
        <f>Таблица4[[#This Row],[Загальна вартість матеріалів, грн з ПДВ]]+Таблица4[[#This Row],[Загальна вартість робіт, грн з ПДВ]]</f>
        <v>0</v>
      </c>
    </row>
    <row r="21" spans="1:17" x14ac:dyDescent="0.25">
      <c r="A21">
        <v>20</v>
      </c>
      <c r="B21" s="1" t="s">
        <v>2</v>
      </c>
      <c r="C21" s="1" t="s">
        <v>213</v>
      </c>
      <c r="D21" s="1" t="s">
        <v>225</v>
      </c>
      <c r="E21" s="7" t="s">
        <v>295</v>
      </c>
      <c r="F21" s="1" t="s">
        <v>396</v>
      </c>
      <c r="G21" t="s">
        <v>397</v>
      </c>
      <c r="H21" s="1" t="s">
        <v>1</v>
      </c>
      <c r="I21">
        <v>0.83</v>
      </c>
      <c r="K21" s="6"/>
      <c r="L21" s="6"/>
      <c r="M21" s="6"/>
      <c r="N21" s="6"/>
      <c r="O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 s="5">
        <f>(Таблица4[[#This Row],[Тинькування]]*Таблица4[[#This Row],[Вартість робіт за одиницю, грн з ПДВ]])+(Таблица4[[#This Row],[Затирання]]*Таблица4[[#This Row],[Вартість робіт за одиницю, грн з ПДВ.]])</f>
        <v>0</v>
      </c>
      <c r="Q21" s="5">
        <f>Таблица4[[#This Row],[Загальна вартість матеріалів, грн з ПДВ]]+Таблица4[[#This Row],[Загальна вартість робіт, грн з ПДВ]]</f>
        <v>0</v>
      </c>
    </row>
    <row r="22" spans="1:17" x14ac:dyDescent="0.25">
      <c r="A22">
        <v>21</v>
      </c>
      <c r="B22" s="1" t="s">
        <v>2</v>
      </c>
      <c r="C22" s="1" t="s">
        <v>213</v>
      </c>
      <c r="D22" s="1" t="s">
        <v>225</v>
      </c>
      <c r="E22" s="7" t="s">
        <v>295</v>
      </c>
      <c r="F22" s="1" t="s">
        <v>232</v>
      </c>
      <c r="G22" t="s">
        <v>73</v>
      </c>
      <c r="H22" s="1" t="s">
        <v>1</v>
      </c>
      <c r="I22">
        <v>14.11</v>
      </c>
      <c r="J22">
        <v>3.91</v>
      </c>
      <c r="K22" s="6"/>
      <c r="L22" s="6"/>
      <c r="M22" s="6"/>
      <c r="N22" s="6"/>
      <c r="O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 s="5">
        <f>(Таблица4[[#This Row],[Тинькування]]*Таблица4[[#This Row],[Вартість робіт за одиницю, грн з ПДВ]])+(Таблица4[[#This Row],[Затирання]]*Таблица4[[#This Row],[Вартість робіт за одиницю, грн з ПДВ.]])</f>
        <v>0</v>
      </c>
      <c r="Q22" s="5">
        <f>Таблица4[[#This Row],[Загальна вартість матеріалів, грн з ПДВ]]+Таблица4[[#This Row],[Загальна вартість робіт, грн з ПДВ]]</f>
        <v>0</v>
      </c>
    </row>
    <row r="23" spans="1:17" x14ac:dyDescent="0.25">
      <c r="A23">
        <v>22</v>
      </c>
      <c r="B23" s="1" t="s">
        <v>2</v>
      </c>
      <c r="C23" s="1" t="s">
        <v>213</v>
      </c>
      <c r="D23" s="1" t="s">
        <v>225</v>
      </c>
      <c r="E23" s="7" t="s">
        <v>295</v>
      </c>
      <c r="F23" s="1" t="s">
        <v>398</v>
      </c>
      <c r="G23" t="s">
        <v>327</v>
      </c>
      <c r="H23" s="1" t="s">
        <v>1</v>
      </c>
      <c r="I23">
        <v>0.33</v>
      </c>
      <c r="K23" s="6"/>
      <c r="L23" s="6"/>
      <c r="M23" s="6"/>
      <c r="N23" s="6"/>
      <c r="O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 s="5">
        <f>(Таблица4[[#This Row],[Тинькування]]*Таблица4[[#This Row],[Вартість робіт за одиницю, грн з ПДВ]])+(Таблица4[[#This Row],[Затирання]]*Таблица4[[#This Row],[Вартість робіт за одиницю, грн з ПДВ.]])</f>
        <v>0</v>
      </c>
      <c r="Q23" s="5">
        <f>Таблица4[[#This Row],[Загальна вартість матеріалів, грн з ПДВ]]+Таблица4[[#This Row],[Загальна вартість робіт, грн з ПДВ]]</f>
        <v>0</v>
      </c>
    </row>
    <row r="24" spans="1:17" x14ac:dyDescent="0.25">
      <c r="A24">
        <v>23</v>
      </c>
      <c r="B24" s="1" t="s">
        <v>2</v>
      </c>
      <c r="C24" s="1" t="s">
        <v>212</v>
      </c>
      <c r="D24" s="1" t="s">
        <v>213</v>
      </c>
      <c r="E24" s="7" t="s">
        <v>292</v>
      </c>
      <c r="F24" s="1" t="s">
        <v>74</v>
      </c>
      <c r="G24" t="s">
        <v>5</v>
      </c>
      <c r="H24" s="1" t="s">
        <v>1</v>
      </c>
      <c r="I24">
        <v>144.4</v>
      </c>
      <c r="J24">
        <v>1.79</v>
      </c>
      <c r="K24" s="6"/>
      <c r="L24" s="6"/>
      <c r="M24" s="6"/>
      <c r="N24" s="6"/>
      <c r="O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 s="5">
        <f>(Таблица4[[#This Row],[Тинькування]]*Таблица4[[#This Row],[Вартість робіт за одиницю, грн з ПДВ]])+(Таблица4[[#This Row],[Затирання]]*Таблица4[[#This Row],[Вартість робіт за одиницю, грн з ПДВ.]])</f>
        <v>0</v>
      </c>
      <c r="Q24" s="5">
        <f>Таблица4[[#This Row],[Загальна вартість матеріалів, грн з ПДВ]]+Таблица4[[#This Row],[Загальна вартість робіт, грн з ПДВ]]</f>
        <v>0</v>
      </c>
    </row>
    <row r="25" spans="1:17" x14ac:dyDescent="0.25">
      <c r="A25">
        <v>24</v>
      </c>
      <c r="B25" s="1" t="s">
        <v>2</v>
      </c>
      <c r="C25" s="1" t="s">
        <v>212</v>
      </c>
      <c r="D25" s="1" t="s">
        <v>213</v>
      </c>
      <c r="E25" s="7" t="s">
        <v>295</v>
      </c>
      <c r="F25" s="1" t="s">
        <v>399</v>
      </c>
      <c r="G25" t="s">
        <v>314</v>
      </c>
      <c r="H25" s="1" t="s">
        <v>1</v>
      </c>
      <c r="I25">
        <v>0.99</v>
      </c>
      <c r="K25" s="6"/>
      <c r="L25" s="6"/>
      <c r="M25" s="6"/>
      <c r="N25" s="6"/>
      <c r="O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 s="5">
        <f>(Таблица4[[#This Row],[Тинькування]]*Таблица4[[#This Row],[Вартість робіт за одиницю, грн з ПДВ]])+(Таблица4[[#This Row],[Затирання]]*Таблица4[[#This Row],[Вартість робіт за одиницю, грн з ПДВ.]])</f>
        <v>0</v>
      </c>
      <c r="Q25" s="5">
        <f>Таблица4[[#This Row],[Загальна вартість матеріалів, грн з ПДВ]]+Таблица4[[#This Row],[Загальна вартість робіт, грн з ПДВ]]</f>
        <v>0</v>
      </c>
    </row>
    <row r="26" spans="1:17" x14ac:dyDescent="0.25">
      <c r="A26">
        <v>25</v>
      </c>
      <c r="B26" s="1" t="s">
        <v>2</v>
      </c>
      <c r="C26" s="1" t="s">
        <v>212</v>
      </c>
      <c r="D26" s="1" t="s">
        <v>213</v>
      </c>
      <c r="E26" s="7" t="s">
        <v>292</v>
      </c>
      <c r="F26" s="1" t="s">
        <v>75</v>
      </c>
      <c r="G26" t="s">
        <v>204</v>
      </c>
      <c r="H26" s="1" t="s">
        <v>1</v>
      </c>
      <c r="I26">
        <v>11.37</v>
      </c>
      <c r="J26">
        <v>4.9000000000000004</v>
      </c>
      <c r="K26" s="6"/>
      <c r="L26" s="6"/>
      <c r="M26" s="6"/>
      <c r="N26" s="6"/>
      <c r="O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 s="5">
        <f>(Таблица4[[#This Row],[Тинькування]]*Таблица4[[#This Row],[Вартість робіт за одиницю, грн з ПДВ]])+(Таблица4[[#This Row],[Затирання]]*Таблица4[[#This Row],[Вартість робіт за одиницю, грн з ПДВ.]])</f>
        <v>0</v>
      </c>
      <c r="Q26" s="5">
        <f>Таблица4[[#This Row],[Загальна вартість матеріалів, грн з ПДВ]]+Таблица4[[#This Row],[Загальна вартість робіт, грн з ПДВ]]</f>
        <v>0</v>
      </c>
    </row>
    <row r="27" spans="1:17" x14ac:dyDescent="0.25">
      <c r="A27">
        <v>26</v>
      </c>
      <c r="B27" s="1" t="s">
        <v>2</v>
      </c>
      <c r="C27" s="1" t="s">
        <v>212</v>
      </c>
      <c r="D27" s="1" t="s">
        <v>213</v>
      </c>
      <c r="E27" s="7" t="s">
        <v>295</v>
      </c>
      <c r="F27" s="1" t="s">
        <v>400</v>
      </c>
      <c r="G27" t="s">
        <v>395</v>
      </c>
      <c r="H27" s="1" t="s">
        <v>1</v>
      </c>
      <c r="I27">
        <v>3.24</v>
      </c>
      <c r="K27" s="6"/>
      <c r="L27" s="6"/>
      <c r="M27" s="6"/>
      <c r="N27" s="6"/>
      <c r="O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 s="5">
        <f>(Таблица4[[#This Row],[Тинькування]]*Таблица4[[#This Row],[Вартість робіт за одиницю, грн з ПДВ]])+(Таблица4[[#This Row],[Затирання]]*Таблица4[[#This Row],[Вартість робіт за одиницю, грн з ПДВ.]])</f>
        <v>0</v>
      </c>
      <c r="Q27" s="5">
        <f>Таблица4[[#This Row],[Загальна вартість матеріалів, грн з ПДВ]]+Таблица4[[#This Row],[Загальна вартість робіт, грн з ПДВ]]</f>
        <v>0</v>
      </c>
    </row>
    <row r="28" spans="1:17" x14ac:dyDescent="0.25">
      <c r="A28">
        <v>27</v>
      </c>
      <c r="B28" s="1" t="s">
        <v>2</v>
      </c>
      <c r="C28" s="1" t="s">
        <v>212</v>
      </c>
      <c r="D28" s="1" t="s">
        <v>213</v>
      </c>
      <c r="E28" s="7" t="s">
        <v>295</v>
      </c>
      <c r="F28" s="1" t="s">
        <v>76</v>
      </c>
      <c r="G28" t="s">
        <v>73</v>
      </c>
      <c r="H28" s="1" t="s">
        <v>1</v>
      </c>
      <c r="I28">
        <v>2.87</v>
      </c>
      <c r="J28">
        <v>7.3</v>
      </c>
      <c r="K28" s="6"/>
      <c r="L28" s="6"/>
      <c r="M28" s="6"/>
      <c r="N28" s="6"/>
      <c r="O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 s="5">
        <f>(Таблица4[[#This Row],[Тинькування]]*Таблица4[[#This Row],[Вартість робіт за одиницю, грн з ПДВ]])+(Таблица4[[#This Row],[Затирання]]*Таблица4[[#This Row],[Вартість робіт за одиницю, грн з ПДВ.]])</f>
        <v>0</v>
      </c>
      <c r="Q28" s="5">
        <f>Таблица4[[#This Row],[Загальна вартість матеріалів, грн з ПДВ]]+Таблица4[[#This Row],[Загальна вартість робіт, грн з ПДВ]]</f>
        <v>0</v>
      </c>
    </row>
    <row r="29" spans="1:17" x14ac:dyDescent="0.25">
      <c r="A29">
        <v>28</v>
      </c>
      <c r="B29" s="1" t="s">
        <v>2</v>
      </c>
      <c r="C29" s="1" t="s">
        <v>212</v>
      </c>
      <c r="D29" s="1" t="s">
        <v>213</v>
      </c>
      <c r="E29" s="7" t="s">
        <v>295</v>
      </c>
      <c r="F29" s="1" t="s">
        <v>401</v>
      </c>
      <c r="G29" t="s">
        <v>327</v>
      </c>
      <c r="H29" s="1" t="s">
        <v>1</v>
      </c>
      <c r="I29">
        <v>1.43</v>
      </c>
      <c r="K29" s="6"/>
      <c r="L29" s="6"/>
      <c r="M29" s="6"/>
      <c r="N29" s="6"/>
      <c r="O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 s="5">
        <f>(Таблица4[[#This Row],[Тинькування]]*Таблица4[[#This Row],[Вартість робіт за одиницю, грн з ПДВ]])+(Таблица4[[#This Row],[Затирання]]*Таблица4[[#This Row],[Вартість робіт за одиницю, грн з ПДВ.]])</f>
        <v>0</v>
      </c>
      <c r="Q29" s="5">
        <f>Таблица4[[#This Row],[Загальна вартість матеріалів, грн з ПДВ]]+Таблица4[[#This Row],[Загальна вартість робіт, грн з ПДВ]]</f>
        <v>0</v>
      </c>
    </row>
    <row r="30" spans="1:17" x14ac:dyDescent="0.25">
      <c r="A30">
        <v>29</v>
      </c>
      <c r="B30" s="1" t="s">
        <v>2</v>
      </c>
      <c r="C30" s="1" t="s">
        <v>212</v>
      </c>
      <c r="D30" s="1" t="s">
        <v>213</v>
      </c>
      <c r="E30" s="7" t="s">
        <v>295</v>
      </c>
      <c r="F30" s="1" t="s">
        <v>79</v>
      </c>
      <c r="G30" t="s">
        <v>206</v>
      </c>
      <c r="H30" s="1" t="s">
        <v>1</v>
      </c>
      <c r="I30">
        <v>5.93</v>
      </c>
      <c r="J30">
        <v>42.39</v>
      </c>
      <c r="K30" s="6"/>
      <c r="L30" s="6"/>
      <c r="M30" s="6"/>
      <c r="N30" s="6"/>
      <c r="O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 s="5">
        <f>(Таблица4[[#This Row],[Тинькування]]*Таблица4[[#This Row],[Вартість робіт за одиницю, грн з ПДВ]])+(Таблица4[[#This Row],[Затирання]]*Таблица4[[#This Row],[Вартість робіт за одиницю, грн з ПДВ.]])</f>
        <v>0</v>
      </c>
      <c r="Q30" s="5">
        <f>Таблица4[[#This Row],[Загальна вартість матеріалів, грн з ПДВ]]+Таблица4[[#This Row],[Загальна вартість робіт, грн з ПДВ]]</f>
        <v>0</v>
      </c>
    </row>
    <row r="31" spans="1:17" x14ac:dyDescent="0.25">
      <c r="A31">
        <v>30</v>
      </c>
      <c r="B31" s="1" t="s">
        <v>2</v>
      </c>
      <c r="C31" s="1" t="s">
        <v>212</v>
      </c>
      <c r="D31" s="1" t="s">
        <v>213</v>
      </c>
      <c r="E31" s="7" t="s">
        <v>295</v>
      </c>
      <c r="F31" s="1" t="s">
        <v>402</v>
      </c>
      <c r="G31" t="s">
        <v>397</v>
      </c>
      <c r="H31" s="1" t="s">
        <v>1</v>
      </c>
      <c r="I31">
        <v>1.21</v>
      </c>
      <c r="K31" s="6"/>
      <c r="L31" s="6"/>
      <c r="M31" s="6"/>
      <c r="N31" s="6"/>
      <c r="O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 s="5">
        <f>(Таблица4[[#This Row],[Тинькування]]*Таблица4[[#This Row],[Вартість робіт за одиницю, грн з ПДВ]])+(Таблица4[[#This Row],[Затирання]]*Таблица4[[#This Row],[Вартість робіт за одиницю, грн з ПДВ.]])</f>
        <v>0</v>
      </c>
      <c r="Q31" s="5">
        <f>Таблица4[[#This Row],[Загальна вартість матеріалів, грн з ПДВ]]+Таблица4[[#This Row],[Загальна вартість робіт, грн з ПДВ]]</f>
        <v>0</v>
      </c>
    </row>
    <row r="32" spans="1:17" x14ac:dyDescent="0.25">
      <c r="A32">
        <v>31</v>
      </c>
      <c r="B32" s="1" t="s">
        <v>2</v>
      </c>
      <c r="C32" s="1" t="s">
        <v>212</v>
      </c>
      <c r="D32" s="1" t="s">
        <v>213</v>
      </c>
      <c r="E32" s="7" t="s">
        <v>292</v>
      </c>
      <c r="F32" s="1" t="s">
        <v>77</v>
      </c>
      <c r="G32" t="s">
        <v>205</v>
      </c>
      <c r="H32" s="1" t="s">
        <v>1</v>
      </c>
      <c r="I32">
        <v>4.8499999999999996</v>
      </c>
      <c r="J32">
        <v>10.19</v>
      </c>
      <c r="K32" s="6"/>
      <c r="L32" s="6"/>
      <c r="M32" s="6"/>
      <c r="N32" s="6"/>
      <c r="O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 s="5">
        <f>(Таблица4[[#This Row],[Тинькування]]*Таблица4[[#This Row],[Вартість робіт за одиницю, грн з ПДВ]])+(Таблица4[[#This Row],[Затирання]]*Таблица4[[#This Row],[Вартість робіт за одиницю, грн з ПДВ.]])</f>
        <v>0</v>
      </c>
      <c r="Q32" s="5">
        <f>Таблица4[[#This Row],[Загальна вартість матеріалів, грн з ПДВ]]+Таблица4[[#This Row],[Загальна вартість робіт, грн з ПДВ]]</f>
        <v>0</v>
      </c>
    </row>
    <row r="33" spans="1:17" x14ac:dyDescent="0.25">
      <c r="A33">
        <v>32</v>
      </c>
      <c r="B33" s="1" t="s">
        <v>2</v>
      </c>
      <c r="C33" s="1" t="s">
        <v>212</v>
      </c>
      <c r="D33" s="1" t="s">
        <v>213</v>
      </c>
      <c r="E33" s="7" t="s">
        <v>295</v>
      </c>
      <c r="F33" s="1" t="s">
        <v>403</v>
      </c>
      <c r="G33" t="s">
        <v>393</v>
      </c>
      <c r="H33" s="1" t="s">
        <v>1</v>
      </c>
      <c r="I33">
        <v>1.04</v>
      </c>
      <c r="K33" s="6"/>
      <c r="L33" s="6"/>
      <c r="M33" s="6"/>
      <c r="N33" s="6"/>
      <c r="O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 s="5">
        <f>(Таблица4[[#This Row],[Тинькування]]*Таблица4[[#This Row],[Вартість робіт за одиницю, грн з ПДВ]])+(Таблица4[[#This Row],[Затирання]]*Таблица4[[#This Row],[Вартість робіт за одиницю, грн з ПДВ.]])</f>
        <v>0</v>
      </c>
      <c r="Q33" s="5">
        <f>Таблица4[[#This Row],[Загальна вартість матеріалів, грн з ПДВ]]+Таблица4[[#This Row],[Загальна вартість робіт, грн з ПДВ]]</f>
        <v>0</v>
      </c>
    </row>
    <row r="34" spans="1:17" x14ac:dyDescent="0.25">
      <c r="A34">
        <v>33</v>
      </c>
      <c r="B34" s="1" t="s">
        <v>2</v>
      </c>
      <c r="C34" s="1" t="s">
        <v>212</v>
      </c>
      <c r="D34" s="1" t="s">
        <v>213</v>
      </c>
      <c r="E34" s="7" t="s">
        <v>295</v>
      </c>
      <c r="F34" s="1" t="s">
        <v>78</v>
      </c>
      <c r="G34" t="s">
        <v>4</v>
      </c>
      <c r="H34" s="1" t="s">
        <v>1</v>
      </c>
      <c r="I34">
        <v>2.57</v>
      </c>
      <c r="J34">
        <v>12.8</v>
      </c>
      <c r="K34" s="6"/>
      <c r="L34" s="6"/>
      <c r="M34" s="6"/>
      <c r="N34" s="6"/>
      <c r="O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 s="5">
        <f>(Таблица4[[#This Row],[Тинькування]]*Таблица4[[#This Row],[Вартість робіт за одиницю, грн з ПДВ]])+(Таблица4[[#This Row],[Затирання]]*Таблица4[[#This Row],[Вартість робіт за одиницю, грн з ПДВ.]])</f>
        <v>0</v>
      </c>
      <c r="Q34" s="5">
        <f>Таблица4[[#This Row],[Загальна вартість матеріалів, грн з ПДВ]]+Таблица4[[#This Row],[Загальна вартість робіт, грн з ПДВ]]</f>
        <v>0</v>
      </c>
    </row>
    <row r="35" spans="1:17" x14ac:dyDescent="0.25">
      <c r="A35">
        <v>34</v>
      </c>
      <c r="B35" s="1" t="s">
        <v>2</v>
      </c>
      <c r="C35" s="1" t="s">
        <v>212</v>
      </c>
      <c r="D35" s="1" t="s">
        <v>213</v>
      </c>
      <c r="E35" s="7" t="s">
        <v>295</v>
      </c>
      <c r="F35" s="1" t="s">
        <v>404</v>
      </c>
      <c r="G35" t="s">
        <v>376</v>
      </c>
      <c r="H35" s="1" t="s">
        <v>1</v>
      </c>
      <c r="I35">
        <v>2.39</v>
      </c>
      <c r="K35" s="6"/>
      <c r="L35" s="6"/>
      <c r="M35" s="6"/>
      <c r="N35" s="6"/>
      <c r="O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 s="5">
        <f>(Таблица4[[#This Row],[Тинькування]]*Таблица4[[#This Row],[Вартість робіт за одиницю, грн з ПДВ]])+(Таблица4[[#This Row],[Затирання]]*Таблица4[[#This Row],[Вартість робіт за одиницю, грн з ПДВ.]])</f>
        <v>0</v>
      </c>
      <c r="Q35" s="5">
        <f>Таблица4[[#This Row],[Загальна вартість матеріалів, грн з ПДВ]]+Таблица4[[#This Row],[Загальна вартість робіт, грн з ПДВ]]</f>
        <v>0</v>
      </c>
    </row>
    <row r="36" spans="1:17" x14ac:dyDescent="0.25">
      <c r="A36">
        <v>35</v>
      </c>
      <c r="B36" s="1" t="s">
        <v>2</v>
      </c>
      <c r="C36" s="1" t="s">
        <v>212</v>
      </c>
      <c r="D36" s="1" t="s">
        <v>213</v>
      </c>
      <c r="E36" s="7" t="s">
        <v>295</v>
      </c>
      <c r="F36" s="1" t="s">
        <v>80</v>
      </c>
      <c r="G36" t="s">
        <v>207</v>
      </c>
      <c r="H36" s="1" t="s">
        <v>1</v>
      </c>
      <c r="I36" s="17">
        <v>2.06</v>
      </c>
      <c r="J36">
        <v>47.55</v>
      </c>
      <c r="K36" s="6"/>
      <c r="L36" s="6"/>
      <c r="M36" s="6"/>
      <c r="N36" s="6"/>
      <c r="O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 s="5">
        <f>(Таблица4[[#This Row],[Тинькування]]*Таблица4[[#This Row],[Вартість робіт за одиницю, грн з ПДВ]])+(Таблица4[[#This Row],[Затирання]]*Таблица4[[#This Row],[Вартість робіт за одиницю, грн з ПДВ.]])</f>
        <v>0</v>
      </c>
      <c r="Q36" s="5">
        <f>Таблица4[[#This Row],[Загальна вартість матеріалів, грн з ПДВ]]+Таблица4[[#This Row],[Загальна вартість робіт, грн з ПДВ]]</f>
        <v>0</v>
      </c>
    </row>
    <row r="37" spans="1:17" x14ac:dyDescent="0.25">
      <c r="A37">
        <v>36</v>
      </c>
      <c r="B37" s="1" t="s">
        <v>2</v>
      </c>
      <c r="C37" s="1" t="s">
        <v>212</v>
      </c>
      <c r="D37" s="1" t="s">
        <v>213</v>
      </c>
      <c r="E37" s="7" t="s">
        <v>295</v>
      </c>
      <c r="F37" s="1" t="s">
        <v>405</v>
      </c>
      <c r="G37" t="s">
        <v>406</v>
      </c>
      <c r="H37" s="1" t="s">
        <v>1</v>
      </c>
      <c r="I37" s="17">
        <v>1.49</v>
      </c>
      <c r="K37" s="6"/>
      <c r="L37" s="6"/>
      <c r="M37" s="6"/>
      <c r="N37" s="6"/>
      <c r="O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 s="5">
        <f>(Таблица4[[#This Row],[Тинькування]]*Таблица4[[#This Row],[Вартість робіт за одиницю, грн з ПДВ]])+(Таблица4[[#This Row],[Затирання]]*Таблица4[[#This Row],[Вартість робіт за одиницю, грн з ПДВ.]])</f>
        <v>0</v>
      </c>
      <c r="Q37" s="5">
        <f>Таблица4[[#This Row],[Загальна вартість матеріалів, грн з ПДВ]]+Таблица4[[#This Row],[Загальна вартість робіт, грн з ПДВ]]</f>
        <v>0</v>
      </c>
    </row>
    <row r="38" spans="1:17" x14ac:dyDescent="0.25">
      <c r="A38">
        <v>37</v>
      </c>
      <c r="B38" s="1" t="s">
        <v>2</v>
      </c>
      <c r="C38" s="1" t="s">
        <v>233</v>
      </c>
      <c r="D38" s="1" t="s">
        <v>212</v>
      </c>
      <c r="E38" s="7" t="s">
        <v>292</v>
      </c>
      <c r="F38" s="1" t="s">
        <v>81</v>
      </c>
      <c r="G38" t="s">
        <v>5</v>
      </c>
      <c r="H38" s="1" t="s">
        <v>1</v>
      </c>
      <c r="I38">
        <v>144.4</v>
      </c>
      <c r="J38">
        <v>1.79</v>
      </c>
      <c r="K38" s="6"/>
      <c r="L38" s="6"/>
      <c r="M38" s="6"/>
      <c r="N38" s="6"/>
      <c r="O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 s="5">
        <f>(Таблица4[[#This Row],[Тинькування]]*Таблица4[[#This Row],[Вартість робіт за одиницю, грн з ПДВ]])+(Таблица4[[#This Row],[Затирання]]*Таблица4[[#This Row],[Вартість робіт за одиницю, грн з ПДВ.]])</f>
        <v>0</v>
      </c>
      <c r="Q38" s="5">
        <f>Таблица4[[#This Row],[Загальна вартість матеріалів, грн з ПДВ]]+Таблица4[[#This Row],[Загальна вартість робіт, грн з ПДВ]]</f>
        <v>0</v>
      </c>
    </row>
    <row r="39" spans="1:17" x14ac:dyDescent="0.25">
      <c r="A39">
        <v>38</v>
      </c>
      <c r="B39" s="1" t="s">
        <v>2</v>
      </c>
      <c r="C39" s="1" t="s">
        <v>233</v>
      </c>
      <c r="D39" s="1" t="s">
        <v>212</v>
      </c>
      <c r="E39" s="7" t="s">
        <v>295</v>
      </c>
      <c r="F39" s="1" t="s">
        <v>407</v>
      </c>
      <c r="G39" t="s">
        <v>314</v>
      </c>
      <c r="H39" s="1" t="s">
        <v>1</v>
      </c>
      <c r="I39">
        <v>2.1</v>
      </c>
      <c r="K39" s="6"/>
      <c r="L39" s="6"/>
      <c r="M39" s="6"/>
      <c r="N39" s="6"/>
      <c r="O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 s="5">
        <f>(Таблица4[[#This Row],[Тинькування]]*Таблица4[[#This Row],[Вартість робіт за одиницю, грн з ПДВ]])+(Таблица4[[#This Row],[Затирання]]*Таблица4[[#This Row],[Вартість робіт за одиницю, грн з ПДВ.]])</f>
        <v>0</v>
      </c>
      <c r="Q39" s="5">
        <f>Таблица4[[#This Row],[Загальна вартість матеріалів, грн з ПДВ]]+Таблица4[[#This Row],[Загальна вартість робіт, грн з ПДВ]]</f>
        <v>0</v>
      </c>
    </row>
    <row r="40" spans="1:17" x14ac:dyDescent="0.25">
      <c r="A40">
        <v>39</v>
      </c>
      <c r="B40" s="1" t="s">
        <v>2</v>
      </c>
      <c r="C40" s="1" t="s">
        <v>233</v>
      </c>
      <c r="D40" s="1" t="s">
        <v>212</v>
      </c>
      <c r="E40" s="7" t="s">
        <v>292</v>
      </c>
      <c r="F40" s="1" t="s">
        <v>82</v>
      </c>
      <c r="G40" t="s">
        <v>204</v>
      </c>
      <c r="H40" s="1" t="s">
        <v>1</v>
      </c>
      <c r="I40">
        <v>11.37</v>
      </c>
      <c r="J40">
        <v>4.9000000000000004</v>
      </c>
      <c r="K40" s="6"/>
      <c r="L40" s="6"/>
      <c r="M40" s="6"/>
      <c r="N40" s="6"/>
      <c r="O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 s="5">
        <f>(Таблица4[[#This Row],[Тинькування]]*Таблица4[[#This Row],[Вартість робіт за одиницю, грн з ПДВ]])+(Таблица4[[#This Row],[Затирання]]*Таблица4[[#This Row],[Вартість робіт за одиницю, грн з ПДВ.]])</f>
        <v>0</v>
      </c>
      <c r="Q40" s="5">
        <f>Таблица4[[#This Row],[Загальна вартість матеріалів, грн з ПДВ]]+Таблица4[[#This Row],[Загальна вартість робіт, грн з ПДВ]]</f>
        <v>0</v>
      </c>
    </row>
    <row r="41" spans="1:17" x14ac:dyDescent="0.25">
      <c r="A41">
        <v>40</v>
      </c>
      <c r="B41" s="1" t="s">
        <v>2</v>
      </c>
      <c r="C41" s="1" t="s">
        <v>233</v>
      </c>
      <c r="D41" s="1" t="s">
        <v>212</v>
      </c>
      <c r="E41" s="7" t="s">
        <v>295</v>
      </c>
      <c r="F41" s="1" t="s">
        <v>408</v>
      </c>
      <c r="G41" t="s">
        <v>395</v>
      </c>
      <c r="H41" s="1" t="s">
        <v>1</v>
      </c>
      <c r="I41">
        <v>3.24</v>
      </c>
      <c r="K41" s="6"/>
      <c r="L41" s="6"/>
      <c r="M41" s="6"/>
      <c r="N41" s="6"/>
      <c r="O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 s="5">
        <f>(Таблица4[[#This Row],[Тинькування]]*Таблица4[[#This Row],[Вартість робіт за одиницю, грн з ПДВ]])+(Таблица4[[#This Row],[Затирання]]*Таблица4[[#This Row],[Вартість робіт за одиницю, грн з ПДВ.]])</f>
        <v>0</v>
      </c>
      <c r="Q41" s="5">
        <f>Таблица4[[#This Row],[Загальна вартість матеріалів, грн з ПДВ]]+Таблица4[[#This Row],[Загальна вартість робіт, грн з ПДВ]]</f>
        <v>0</v>
      </c>
    </row>
    <row r="42" spans="1:17" x14ac:dyDescent="0.25">
      <c r="A42">
        <v>41</v>
      </c>
      <c r="B42" s="1" t="s">
        <v>2</v>
      </c>
      <c r="C42" s="1" t="s">
        <v>233</v>
      </c>
      <c r="D42" s="1" t="s">
        <v>212</v>
      </c>
      <c r="E42" s="7" t="s">
        <v>295</v>
      </c>
      <c r="F42" s="1" t="s">
        <v>83</v>
      </c>
      <c r="G42" t="s">
        <v>73</v>
      </c>
      <c r="H42" s="1" t="s">
        <v>1</v>
      </c>
      <c r="I42">
        <v>2.87</v>
      </c>
      <c r="J42">
        <v>7.3</v>
      </c>
      <c r="K42" s="6"/>
      <c r="L42" s="6"/>
      <c r="M42" s="6"/>
      <c r="N42" s="6"/>
      <c r="O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 s="5">
        <f>(Таблица4[[#This Row],[Тинькування]]*Таблица4[[#This Row],[Вартість робіт за одиницю, грн з ПДВ]])+(Таблица4[[#This Row],[Затирання]]*Таблица4[[#This Row],[Вартість робіт за одиницю, грн з ПДВ.]])</f>
        <v>0</v>
      </c>
      <c r="Q42" s="5">
        <f>Таблица4[[#This Row],[Загальна вартість матеріалів, грн з ПДВ]]+Таблица4[[#This Row],[Загальна вартість робіт, грн з ПДВ]]</f>
        <v>0</v>
      </c>
    </row>
    <row r="43" spans="1:17" x14ac:dyDescent="0.25">
      <c r="A43">
        <v>42</v>
      </c>
      <c r="B43" s="1" t="s">
        <v>2</v>
      </c>
      <c r="C43" s="1" t="s">
        <v>233</v>
      </c>
      <c r="D43" s="1" t="s">
        <v>212</v>
      </c>
      <c r="E43" s="7" t="s">
        <v>295</v>
      </c>
      <c r="F43" s="1" t="s">
        <v>409</v>
      </c>
      <c r="G43" t="s">
        <v>327</v>
      </c>
      <c r="H43" s="1" t="s">
        <v>1</v>
      </c>
      <c r="I43">
        <v>0.33</v>
      </c>
      <c r="K43" s="6"/>
      <c r="L43" s="6"/>
      <c r="M43" s="6"/>
      <c r="N43" s="6"/>
      <c r="O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3" s="5">
        <f>(Таблица4[[#This Row],[Тинькування]]*Таблица4[[#This Row],[Вартість робіт за одиницю, грн з ПДВ]])+(Таблица4[[#This Row],[Затирання]]*Таблица4[[#This Row],[Вартість робіт за одиницю, грн з ПДВ.]])</f>
        <v>0</v>
      </c>
      <c r="Q43" s="5">
        <f>Таблица4[[#This Row],[Загальна вартість матеріалів, грн з ПДВ]]+Таблица4[[#This Row],[Загальна вартість робіт, грн з ПДВ]]</f>
        <v>0</v>
      </c>
    </row>
    <row r="44" spans="1:17" x14ac:dyDescent="0.25">
      <c r="A44">
        <v>43</v>
      </c>
      <c r="B44" s="1" t="s">
        <v>2</v>
      </c>
      <c r="C44" s="1" t="s">
        <v>233</v>
      </c>
      <c r="D44" s="1" t="s">
        <v>212</v>
      </c>
      <c r="E44" s="7" t="s">
        <v>295</v>
      </c>
      <c r="F44" s="1" t="s">
        <v>86</v>
      </c>
      <c r="G44" t="s">
        <v>206</v>
      </c>
      <c r="H44" s="1" t="s">
        <v>1</v>
      </c>
      <c r="I44">
        <v>5.93</v>
      </c>
      <c r="J44">
        <v>42.39</v>
      </c>
      <c r="K44" s="6"/>
      <c r="L44" s="6"/>
      <c r="M44" s="6"/>
      <c r="N44" s="6"/>
      <c r="O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4" s="5">
        <f>(Таблица4[[#This Row],[Тинькування]]*Таблица4[[#This Row],[Вартість робіт за одиницю, грн з ПДВ]])+(Таблица4[[#This Row],[Затирання]]*Таблица4[[#This Row],[Вартість робіт за одиницю, грн з ПДВ.]])</f>
        <v>0</v>
      </c>
      <c r="Q44" s="5">
        <f>Таблица4[[#This Row],[Загальна вартість матеріалів, грн з ПДВ]]+Таблица4[[#This Row],[Загальна вартість робіт, грн з ПДВ]]</f>
        <v>0</v>
      </c>
    </row>
    <row r="45" spans="1:17" x14ac:dyDescent="0.25">
      <c r="A45">
        <v>44</v>
      </c>
      <c r="B45" s="1" t="s">
        <v>2</v>
      </c>
      <c r="C45" s="1" t="s">
        <v>233</v>
      </c>
      <c r="D45" s="1" t="s">
        <v>212</v>
      </c>
      <c r="E45" s="7" t="s">
        <v>292</v>
      </c>
      <c r="F45" s="1" t="s">
        <v>84</v>
      </c>
      <c r="G45" t="s">
        <v>205</v>
      </c>
      <c r="H45" s="1" t="s">
        <v>1</v>
      </c>
      <c r="I45">
        <v>4.8499999999999996</v>
      </c>
      <c r="J45">
        <v>10.19</v>
      </c>
      <c r="K45" s="6"/>
      <c r="L45" s="6"/>
      <c r="M45" s="6"/>
      <c r="N45" s="6"/>
      <c r="O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5" s="5">
        <f>(Таблица4[[#This Row],[Тинькування]]*Таблица4[[#This Row],[Вартість робіт за одиницю, грн з ПДВ]])+(Таблица4[[#This Row],[Затирання]]*Таблица4[[#This Row],[Вартість робіт за одиницю, грн з ПДВ.]])</f>
        <v>0</v>
      </c>
      <c r="Q45" s="5">
        <f>Таблица4[[#This Row],[Загальна вартість матеріалів, грн з ПДВ]]+Таблица4[[#This Row],[Загальна вартість робіт, грн з ПДВ]]</f>
        <v>0</v>
      </c>
    </row>
    <row r="46" spans="1:17" x14ac:dyDescent="0.25">
      <c r="A46">
        <v>45</v>
      </c>
      <c r="B46" s="1" t="s">
        <v>2</v>
      </c>
      <c r="C46" s="1" t="s">
        <v>233</v>
      </c>
      <c r="D46" s="1" t="s">
        <v>212</v>
      </c>
      <c r="E46" s="7" t="s">
        <v>295</v>
      </c>
      <c r="F46" s="1" t="s">
        <v>410</v>
      </c>
      <c r="G46" t="s">
        <v>393</v>
      </c>
      <c r="H46" s="1" t="s">
        <v>1</v>
      </c>
      <c r="I46">
        <v>1.56</v>
      </c>
      <c r="K46" s="6"/>
      <c r="L46" s="6"/>
      <c r="M46" s="6"/>
      <c r="N46" s="6"/>
      <c r="O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6" s="5">
        <f>(Таблица4[[#This Row],[Тинькування]]*Таблица4[[#This Row],[Вартість робіт за одиницю, грн з ПДВ]])+(Таблица4[[#This Row],[Затирання]]*Таблица4[[#This Row],[Вартість робіт за одиницю, грн з ПДВ.]])</f>
        <v>0</v>
      </c>
      <c r="Q46" s="5">
        <f>Таблица4[[#This Row],[Загальна вартість матеріалів, грн з ПДВ]]+Таблица4[[#This Row],[Загальна вартість робіт, грн з ПДВ]]</f>
        <v>0</v>
      </c>
    </row>
    <row r="47" spans="1:17" x14ac:dyDescent="0.25">
      <c r="A47">
        <v>46</v>
      </c>
      <c r="B47" s="1" t="s">
        <v>2</v>
      </c>
      <c r="C47" s="1" t="s">
        <v>233</v>
      </c>
      <c r="D47" s="1" t="s">
        <v>212</v>
      </c>
      <c r="E47" s="7" t="s">
        <v>295</v>
      </c>
      <c r="F47" s="1" t="s">
        <v>85</v>
      </c>
      <c r="G47" t="s">
        <v>4</v>
      </c>
      <c r="H47" s="1" t="s">
        <v>1</v>
      </c>
      <c r="I47">
        <v>2.57</v>
      </c>
      <c r="J47">
        <v>12.8</v>
      </c>
      <c r="K47" s="6"/>
      <c r="L47" s="6"/>
      <c r="M47" s="6"/>
      <c r="N47" s="6"/>
      <c r="O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7" s="5">
        <f>(Таблица4[[#This Row],[Тинькування]]*Таблица4[[#This Row],[Вартість робіт за одиницю, грн з ПДВ]])+(Таблица4[[#This Row],[Затирання]]*Таблица4[[#This Row],[Вартість робіт за одиницю, грн з ПДВ.]])</f>
        <v>0</v>
      </c>
      <c r="Q47" s="5">
        <f>Таблица4[[#This Row],[Загальна вартість матеріалів, грн з ПДВ]]+Таблица4[[#This Row],[Загальна вартість робіт, грн з ПДВ]]</f>
        <v>0</v>
      </c>
    </row>
    <row r="48" spans="1:17" x14ac:dyDescent="0.25">
      <c r="A48">
        <v>47</v>
      </c>
      <c r="B48" s="1" t="s">
        <v>2</v>
      </c>
      <c r="C48" s="1" t="s">
        <v>233</v>
      </c>
      <c r="D48" s="1" t="s">
        <v>212</v>
      </c>
      <c r="E48" s="7" t="s">
        <v>295</v>
      </c>
      <c r="F48" s="1" t="s">
        <v>411</v>
      </c>
      <c r="G48" t="s">
        <v>376</v>
      </c>
      <c r="H48" s="1" t="s">
        <v>1</v>
      </c>
      <c r="I48">
        <v>1.1100000000000001</v>
      </c>
      <c r="K48" s="6"/>
      <c r="L48" s="6"/>
      <c r="M48" s="6"/>
      <c r="N48" s="6"/>
      <c r="O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8" s="5">
        <f>(Таблица4[[#This Row],[Тинькування]]*Таблица4[[#This Row],[Вартість робіт за одиницю, грн з ПДВ]])+(Таблица4[[#This Row],[Затирання]]*Таблица4[[#This Row],[Вартість робіт за одиницю, грн з ПДВ.]])</f>
        <v>0</v>
      </c>
      <c r="Q48" s="5">
        <f>Таблица4[[#This Row],[Загальна вартість матеріалів, грн з ПДВ]]+Таблица4[[#This Row],[Загальна вартість робіт, грн з ПДВ]]</f>
        <v>0</v>
      </c>
    </row>
    <row r="49" spans="1:17" x14ac:dyDescent="0.25">
      <c r="A49">
        <v>48</v>
      </c>
      <c r="B49" s="1" t="s">
        <v>2</v>
      </c>
      <c r="C49" s="1" t="s">
        <v>233</v>
      </c>
      <c r="D49" s="1" t="s">
        <v>212</v>
      </c>
      <c r="E49" s="7" t="s">
        <v>295</v>
      </c>
      <c r="F49" s="1" t="s">
        <v>87</v>
      </c>
      <c r="G49" t="s">
        <v>207</v>
      </c>
      <c r="H49" s="1" t="s">
        <v>1</v>
      </c>
      <c r="I49" s="17">
        <v>2.06</v>
      </c>
      <c r="J49">
        <v>47.55</v>
      </c>
      <c r="K49" s="6"/>
      <c r="L49" s="6"/>
      <c r="M49" s="6"/>
      <c r="N49" s="6"/>
      <c r="O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9" s="5">
        <f>(Таблица4[[#This Row],[Тинькування]]*Таблица4[[#This Row],[Вартість робіт за одиницю, грн з ПДВ]])+(Таблица4[[#This Row],[Затирання]]*Таблица4[[#This Row],[Вартість робіт за одиницю, грн з ПДВ.]])</f>
        <v>0</v>
      </c>
      <c r="Q49" s="5">
        <f>Таблица4[[#This Row],[Загальна вартість матеріалів, грн з ПДВ]]+Таблица4[[#This Row],[Загальна вартість робіт, грн з ПДВ]]</f>
        <v>0</v>
      </c>
    </row>
    <row r="50" spans="1:17" x14ac:dyDescent="0.25">
      <c r="A50">
        <v>49</v>
      </c>
      <c r="B50" s="1" t="s">
        <v>2</v>
      </c>
      <c r="C50" s="1" t="s">
        <v>233</v>
      </c>
      <c r="D50" s="1" t="s">
        <v>212</v>
      </c>
      <c r="E50" s="7" t="s">
        <v>295</v>
      </c>
      <c r="F50" s="1" t="s">
        <v>412</v>
      </c>
      <c r="G50" t="s">
        <v>406</v>
      </c>
      <c r="H50" s="1" t="s">
        <v>1</v>
      </c>
      <c r="I50" s="17">
        <v>1.99</v>
      </c>
      <c r="K50" s="6"/>
      <c r="L50" s="6"/>
      <c r="M50" s="6"/>
      <c r="N50" s="6"/>
      <c r="O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0" s="5">
        <f>(Таблица4[[#This Row],[Тинькування]]*Таблица4[[#This Row],[Вартість робіт за одиницю, грн з ПДВ]])+(Таблица4[[#This Row],[Затирання]]*Таблица4[[#This Row],[Вартість робіт за одиницю, грн з ПДВ.]])</f>
        <v>0</v>
      </c>
      <c r="Q50" s="5">
        <f>Таблица4[[#This Row],[Загальна вартість матеріалів, грн з ПДВ]]+Таблица4[[#This Row],[Загальна вартість робіт, грн з ПДВ]]</f>
        <v>0</v>
      </c>
    </row>
    <row r="51" spans="1:17" x14ac:dyDescent="0.25">
      <c r="A51">
        <v>50</v>
      </c>
      <c r="B51" s="1" t="s">
        <v>200</v>
      </c>
      <c r="C51" s="1" t="s">
        <v>213</v>
      </c>
      <c r="D51" s="1" t="s">
        <v>233</v>
      </c>
      <c r="E51" s="7" t="s">
        <v>292</v>
      </c>
      <c r="F51" s="1" t="s">
        <v>88</v>
      </c>
      <c r="G51" t="s">
        <v>5</v>
      </c>
      <c r="H51" s="1" t="s">
        <v>1</v>
      </c>
      <c r="I51">
        <v>144.4</v>
      </c>
      <c r="J51">
        <v>1.79</v>
      </c>
      <c r="K51" s="6"/>
      <c r="L51" s="6"/>
      <c r="M51" s="6"/>
      <c r="N51" s="6"/>
      <c r="O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1" s="5">
        <f>(Таблица4[[#This Row],[Тинькування]]*Таблица4[[#This Row],[Вартість робіт за одиницю, грн з ПДВ]])+(Таблица4[[#This Row],[Затирання]]*Таблица4[[#This Row],[Вартість робіт за одиницю, грн з ПДВ.]])</f>
        <v>0</v>
      </c>
      <c r="Q51" s="5">
        <f>Таблица4[[#This Row],[Загальна вартість матеріалів, грн з ПДВ]]+Таблица4[[#This Row],[Загальна вартість робіт, грн з ПДВ]]</f>
        <v>0</v>
      </c>
    </row>
    <row r="52" spans="1:17" x14ac:dyDescent="0.25">
      <c r="A52">
        <v>51</v>
      </c>
      <c r="B52" s="1" t="s">
        <v>200</v>
      </c>
      <c r="C52" s="1" t="s">
        <v>213</v>
      </c>
      <c r="D52" s="1" t="s">
        <v>233</v>
      </c>
      <c r="E52" s="7" t="s">
        <v>295</v>
      </c>
      <c r="F52" s="1" t="s">
        <v>413</v>
      </c>
      <c r="G52" t="s">
        <v>314</v>
      </c>
      <c r="H52" s="1" t="s">
        <v>1</v>
      </c>
      <c r="I52">
        <v>2.1</v>
      </c>
      <c r="K52" s="6"/>
      <c r="L52" s="6"/>
      <c r="M52" s="6"/>
      <c r="N52" s="6"/>
      <c r="O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2" s="5">
        <f>(Таблица4[[#This Row],[Тинькування]]*Таблица4[[#This Row],[Вартість робіт за одиницю, грн з ПДВ]])+(Таблица4[[#This Row],[Затирання]]*Таблица4[[#This Row],[Вартість робіт за одиницю, грн з ПДВ.]])</f>
        <v>0</v>
      </c>
      <c r="Q52" s="5">
        <f>Таблица4[[#This Row],[Загальна вартість матеріалів, грн з ПДВ]]+Таблица4[[#This Row],[Загальна вартість робіт, грн з ПДВ]]</f>
        <v>0</v>
      </c>
    </row>
    <row r="53" spans="1:17" x14ac:dyDescent="0.25">
      <c r="A53">
        <v>52</v>
      </c>
      <c r="B53" s="1" t="s">
        <v>200</v>
      </c>
      <c r="C53" s="1" t="s">
        <v>213</v>
      </c>
      <c r="D53" s="1" t="s">
        <v>233</v>
      </c>
      <c r="E53" s="7" t="s">
        <v>292</v>
      </c>
      <c r="F53" s="1" t="s">
        <v>89</v>
      </c>
      <c r="G53" t="s">
        <v>204</v>
      </c>
      <c r="H53" s="1" t="s">
        <v>1</v>
      </c>
      <c r="I53">
        <v>11.37</v>
      </c>
      <c r="J53">
        <v>4.9000000000000004</v>
      </c>
      <c r="K53" s="6"/>
      <c r="L53" s="6"/>
      <c r="M53" s="6"/>
      <c r="N53" s="6"/>
      <c r="O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3" s="5">
        <f>(Таблица4[[#This Row],[Тинькування]]*Таблица4[[#This Row],[Вартість робіт за одиницю, грн з ПДВ]])+(Таблица4[[#This Row],[Затирання]]*Таблица4[[#This Row],[Вартість робіт за одиницю, грн з ПДВ.]])</f>
        <v>0</v>
      </c>
      <c r="Q53" s="5">
        <f>Таблица4[[#This Row],[Загальна вартість матеріалів, грн з ПДВ]]+Таблица4[[#This Row],[Загальна вартість робіт, грн з ПДВ]]</f>
        <v>0</v>
      </c>
    </row>
    <row r="54" spans="1:17" x14ac:dyDescent="0.25">
      <c r="A54">
        <v>53</v>
      </c>
      <c r="B54" s="1" t="s">
        <v>200</v>
      </c>
      <c r="C54" s="1" t="s">
        <v>213</v>
      </c>
      <c r="D54" s="1" t="s">
        <v>233</v>
      </c>
      <c r="E54" s="7" t="s">
        <v>295</v>
      </c>
      <c r="F54" s="1" t="s">
        <v>414</v>
      </c>
      <c r="G54" t="s">
        <v>395</v>
      </c>
      <c r="H54" s="1" t="s">
        <v>1</v>
      </c>
      <c r="I54">
        <v>3.24</v>
      </c>
      <c r="K54" s="6"/>
      <c r="L54" s="6"/>
      <c r="M54" s="6"/>
      <c r="N54" s="6"/>
      <c r="O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4" s="5">
        <f>(Таблица4[[#This Row],[Тинькування]]*Таблица4[[#This Row],[Вартість робіт за одиницю, грн з ПДВ]])+(Таблица4[[#This Row],[Затирання]]*Таблица4[[#This Row],[Вартість робіт за одиницю, грн з ПДВ.]])</f>
        <v>0</v>
      </c>
      <c r="Q54" s="5">
        <f>Таблица4[[#This Row],[Загальна вартість матеріалів, грн з ПДВ]]+Таблица4[[#This Row],[Загальна вартість робіт, грн з ПДВ]]</f>
        <v>0</v>
      </c>
    </row>
    <row r="55" spans="1:17" x14ac:dyDescent="0.25">
      <c r="A55">
        <v>54</v>
      </c>
      <c r="B55" s="1" t="s">
        <v>200</v>
      </c>
      <c r="C55" s="1" t="s">
        <v>213</v>
      </c>
      <c r="D55" s="1" t="s">
        <v>233</v>
      </c>
      <c r="E55" s="7" t="s">
        <v>295</v>
      </c>
      <c r="F55" s="1" t="s">
        <v>90</v>
      </c>
      <c r="G55" t="s">
        <v>73</v>
      </c>
      <c r="H55" s="1" t="s">
        <v>1</v>
      </c>
      <c r="I55">
        <v>2.87</v>
      </c>
      <c r="J55">
        <v>7.3</v>
      </c>
      <c r="K55" s="6"/>
      <c r="L55" s="6"/>
      <c r="M55" s="6"/>
      <c r="N55" s="6"/>
      <c r="O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5" s="5">
        <f>(Таблица4[[#This Row],[Тинькування]]*Таблица4[[#This Row],[Вартість робіт за одиницю, грн з ПДВ]])+(Таблица4[[#This Row],[Затирання]]*Таблица4[[#This Row],[Вартість робіт за одиницю, грн з ПДВ.]])</f>
        <v>0</v>
      </c>
      <c r="Q55" s="5">
        <f>Таблица4[[#This Row],[Загальна вартість матеріалів, грн з ПДВ]]+Таблица4[[#This Row],[Загальна вартість робіт, грн з ПДВ]]</f>
        <v>0</v>
      </c>
    </row>
    <row r="56" spans="1:17" x14ac:dyDescent="0.25">
      <c r="A56">
        <v>55</v>
      </c>
      <c r="B56" s="1" t="s">
        <v>200</v>
      </c>
      <c r="C56" s="1" t="s">
        <v>213</v>
      </c>
      <c r="D56" s="1" t="s">
        <v>233</v>
      </c>
      <c r="E56" s="7" t="s">
        <v>295</v>
      </c>
      <c r="F56" s="1" t="s">
        <v>415</v>
      </c>
      <c r="G56" t="s">
        <v>327</v>
      </c>
      <c r="H56" s="1" t="s">
        <v>1</v>
      </c>
      <c r="I56">
        <v>0.33</v>
      </c>
      <c r="K56" s="6"/>
      <c r="L56" s="6"/>
      <c r="M56" s="6"/>
      <c r="N56" s="6"/>
      <c r="O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6" s="5">
        <f>(Таблица4[[#This Row],[Тинькування]]*Таблица4[[#This Row],[Вартість робіт за одиницю, грн з ПДВ]])+(Таблица4[[#This Row],[Затирання]]*Таблица4[[#This Row],[Вартість робіт за одиницю, грн з ПДВ.]])</f>
        <v>0</v>
      </c>
      <c r="Q56" s="5">
        <f>Таблица4[[#This Row],[Загальна вартість матеріалів, грн з ПДВ]]+Таблица4[[#This Row],[Загальна вартість робіт, грн з ПДВ]]</f>
        <v>0</v>
      </c>
    </row>
    <row r="57" spans="1:17" x14ac:dyDescent="0.25">
      <c r="A57">
        <v>56</v>
      </c>
      <c r="B57" s="1" t="s">
        <v>200</v>
      </c>
      <c r="C57" s="1" t="s">
        <v>213</v>
      </c>
      <c r="D57" s="1" t="s">
        <v>233</v>
      </c>
      <c r="E57" s="7" t="s">
        <v>295</v>
      </c>
      <c r="F57" s="1" t="s">
        <v>93</v>
      </c>
      <c r="G57" t="s">
        <v>206</v>
      </c>
      <c r="H57" s="1" t="s">
        <v>1</v>
      </c>
      <c r="I57">
        <v>5.93</v>
      </c>
      <c r="J57">
        <v>42.39</v>
      </c>
      <c r="K57" s="6"/>
      <c r="L57" s="6"/>
      <c r="M57" s="6"/>
      <c r="N57" s="6"/>
      <c r="O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7" s="5">
        <f>(Таблица4[[#This Row],[Тинькування]]*Таблица4[[#This Row],[Вартість робіт за одиницю, грн з ПДВ]])+(Таблица4[[#This Row],[Затирання]]*Таблица4[[#This Row],[Вартість робіт за одиницю, грн з ПДВ.]])</f>
        <v>0</v>
      </c>
      <c r="Q57" s="5">
        <f>Таблица4[[#This Row],[Загальна вартість матеріалів, грн з ПДВ]]+Таблица4[[#This Row],[Загальна вартість робіт, грн з ПДВ]]</f>
        <v>0</v>
      </c>
    </row>
    <row r="58" spans="1:17" x14ac:dyDescent="0.25">
      <c r="A58">
        <v>57</v>
      </c>
      <c r="B58" s="1" t="s">
        <v>200</v>
      </c>
      <c r="C58" s="1" t="s">
        <v>213</v>
      </c>
      <c r="D58" s="1" t="s">
        <v>233</v>
      </c>
      <c r="E58" s="7" t="s">
        <v>292</v>
      </c>
      <c r="F58" s="1" t="s">
        <v>91</v>
      </c>
      <c r="G58" t="s">
        <v>205</v>
      </c>
      <c r="H58" s="1" t="s">
        <v>1</v>
      </c>
      <c r="I58">
        <v>4.8499999999999996</v>
      </c>
      <c r="J58">
        <v>10.19</v>
      </c>
      <c r="K58" s="6"/>
      <c r="L58" s="6"/>
      <c r="M58" s="6"/>
      <c r="N58" s="6"/>
      <c r="O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8" s="5">
        <f>(Таблица4[[#This Row],[Тинькування]]*Таблица4[[#This Row],[Вартість робіт за одиницю, грн з ПДВ]])+(Таблица4[[#This Row],[Затирання]]*Таблица4[[#This Row],[Вартість робіт за одиницю, грн з ПДВ.]])</f>
        <v>0</v>
      </c>
      <c r="Q58" s="5">
        <f>Таблица4[[#This Row],[Загальна вартість матеріалів, грн з ПДВ]]+Таблица4[[#This Row],[Загальна вартість робіт, грн з ПДВ]]</f>
        <v>0</v>
      </c>
    </row>
    <row r="59" spans="1:17" x14ac:dyDescent="0.25">
      <c r="A59">
        <v>58</v>
      </c>
      <c r="B59" s="1" t="s">
        <v>200</v>
      </c>
      <c r="C59" s="1" t="s">
        <v>213</v>
      </c>
      <c r="D59" s="1" t="s">
        <v>233</v>
      </c>
      <c r="E59" s="7" t="s">
        <v>295</v>
      </c>
      <c r="F59" s="1" t="s">
        <v>416</v>
      </c>
      <c r="G59" t="s">
        <v>393</v>
      </c>
      <c r="H59" s="1" t="s">
        <v>1</v>
      </c>
      <c r="I59">
        <v>1.56</v>
      </c>
      <c r="K59" s="6"/>
      <c r="L59" s="6"/>
      <c r="M59" s="6"/>
      <c r="N59" s="6"/>
      <c r="O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9" s="5">
        <f>(Таблица4[[#This Row],[Тинькування]]*Таблица4[[#This Row],[Вартість робіт за одиницю, грн з ПДВ]])+(Таблица4[[#This Row],[Затирання]]*Таблица4[[#This Row],[Вартість робіт за одиницю, грн з ПДВ.]])</f>
        <v>0</v>
      </c>
      <c r="Q59" s="5">
        <f>Таблица4[[#This Row],[Загальна вартість матеріалів, грн з ПДВ]]+Таблица4[[#This Row],[Загальна вартість робіт, грн з ПДВ]]</f>
        <v>0</v>
      </c>
    </row>
    <row r="60" spans="1:17" x14ac:dyDescent="0.25">
      <c r="A60">
        <v>59</v>
      </c>
      <c r="B60" s="1" t="s">
        <v>200</v>
      </c>
      <c r="C60" s="1" t="s">
        <v>213</v>
      </c>
      <c r="D60" s="1" t="s">
        <v>233</v>
      </c>
      <c r="E60" s="7" t="s">
        <v>295</v>
      </c>
      <c r="F60" s="1" t="s">
        <v>92</v>
      </c>
      <c r="G60" t="s">
        <v>4</v>
      </c>
      <c r="H60" s="1" t="s">
        <v>1</v>
      </c>
      <c r="I60">
        <v>2.57</v>
      </c>
      <c r="J60">
        <v>12.8</v>
      </c>
      <c r="K60" s="6"/>
      <c r="L60" s="6"/>
      <c r="M60" s="6"/>
      <c r="N60" s="6"/>
      <c r="O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0" s="5">
        <f>(Таблица4[[#This Row],[Тинькування]]*Таблица4[[#This Row],[Вартість робіт за одиницю, грн з ПДВ]])+(Таблица4[[#This Row],[Затирання]]*Таблица4[[#This Row],[Вартість робіт за одиницю, грн з ПДВ.]])</f>
        <v>0</v>
      </c>
      <c r="Q60" s="5">
        <f>Таблица4[[#This Row],[Загальна вартість матеріалів, грн з ПДВ]]+Таблица4[[#This Row],[Загальна вартість робіт, грн з ПДВ]]</f>
        <v>0</v>
      </c>
    </row>
    <row r="61" spans="1:17" x14ac:dyDescent="0.25">
      <c r="A61">
        <v>60</v>
      </c>
      <c r="B61" s="1" t="s">
        <v>200</v>
      </c>
      <c r="C61" s="1" t="s">
        <v>213</v>
      </c>
      <c r="D61" s="1" t="s">
        <v>233</v>
      </c>
      <c r="E61" s="7" t="s">
        <v>295</v>
      </c>
      <c r="F61" s="1" t="s">
        <v>417</v>
      </c>
      <c r="G61" t="s">
        <v>376</v>
      </c>
      <c r="H61" s="1" t="s">
        <v>1</v>
      </c>
      <c r="I61">
        <v>1.1100000000000001</v>
      </c>
      <c r="K61" s="6"/>
      <c r="L61" s="6"/>
      <c r="M61" s="6"/>
      <c r="N61" s="6"/>
      <c r="O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1" s="5">
        <f>(Таблица4[[#This Row],[Тинькування]]*Таблица4[[#This Row],[Вартість робіт за одиницю, грн з ПДВ]])+(Таблица4[[#This Row],[Затирання]]*Таблица4[[#This Row],[Вартість робіт за одиницю, грн з ПДВ.]])</f>
        <v>0</v>
      </c>
      <c r="Q61" s="5">
        <f>Таблица4[[#This Row],[Загальна вартість матеріалів, грн з ПДВ]]+Таблица4[[#This Row],[Загальна вартість робіт, грн з ПДВ]]</f>
        <v>0</v>
      </c>
    </row>
    <row r="62" spans="1:17" x14ac:dyDescent="0.25">
      <c r="A62">
        <v>61</v>
      </c>
      <c r="B62" s="1" t="s">
        <v>200</v>
      </c>
      <c r="C62" s="1" t="s">
        <v>213</v>
      </c>
      <c r="D62" s="1" t="s">
        <v>233</v>
      </c>
      <c r="E62" s="7" t="s">
        <v>295</v>
      </c>
      <c r="F62" s="1" t="s">
        <v>94</v>
      </c>
      <c r="G62" t="s">
        <v>207</v>
      </c>
      <c r="H62" s="1" t="s">
        <v>1</v>
      </c>
      <c r="I62" s="17">
        <v>2.06</v>
      </c>
      <c r="J62">
        <v>47.55</v>
      </c>
      <c r="K62" s="6"/>
      <c r="L62" s="6"/>
      <c r="M62" s="6"/>
      <c r="N62" s="6"/>
      <c r="O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2" s="5">
        <f>(Таблица4[[#This Row],[Тинькування]]*Таблица4[[#This Row],[Вартість робіт за одиницю, грн з ПДВ]])+(Таблица4[[#This Row],[Затирання]]*Таблица4[[#This Row],[Вартість робіт за одиницю, грн з ПДВ.]])</f>
        <v>0</v>
      </c>
      <c r="Q62" s="5">
        <f>Таблица4[[#This Row],[Загальна вартість матеріалів, грн з ПДВ]]+Таблица4[[#This Row],[Загальна вартість робіт, грн з ПДВ]]</f>
        <v>0</v>
      </c>
    </row>
    <row r="63" spans="1:17" x14ac:dyDescent="0.25">
      <c r="A63">
        <v>62</v>
      </c>
      <c r="B63" s="1" t="s">
        <v>200</v>
      </c>
      <c r="C63" s="1" t="s">
        <v>213</v>
      </c>
      <c r="D63" s="1" t="s">
        <v>233</v>
      </c>
      <c r="E63" s="7" t="s">
        <v>295</v>
      </c>
      <c r="F63" s="1" t="s">
        <v>418</v>
      </c>
      <c r="G63" t="s">
        <v>406</v>
      </c>
      <c r="H63" s="1" t="s">
        <v>1</v>
      </c>
      <c r="I63" s="17">
        <v>1.99</v>
      </c>
      <c r="K63" s="6"/>
      <c r="L63" s="6"/>
      <c r="M63" s="6"/>
      <c r="N63" s="6"/>
      <c r="O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3" s="5">
        <f>(Таблица4[[#This Row],[Тинькування]]*Таблица4[[#This Row],[Вартість робіт за одиницю, грн з ПДВ]])+(Таблица4[[#This Row],[Затирання]]*Таблица4[[#This Row],[Вартість робіт за одиницю, грн з ПДВ.]])</f>
        <v>0</v>
      </c>
      <c r="Q63" s="5">
        <f>Таблица4[[#This Row],[Загальна вартість матеріалів, грн з ПДВ]]+Таблица4[[#This Row],[Загальна вартість робіт, грн з ПДВ]]</f>
        <v>0</v>
      </c>
    </row>
    <row r="64" spans="1:17" x14ac:dyDescent="0.25">
      <c r="A64">
        <v>63</v>
      </c>
      <c r="B64" s="1" t="s">
        <v>200</v>
      </c>
      <c r="C64" s="1" t="s">
        <v>212</v>
      </c>
      <c r="D64" s="1" t="s">
        <v>202</v>
      </c>
      <c r="E64" s="7" t="s">
        <v>292</v>
      </c>
      <c r="F64" s="1" t="s">
        <v>95</v>
      </c>
      <c r="G64" t="s">
        <v>5</v>
      </c>
      <c r="H64" s="1" t="s">
        <v>1</v>
      </c>
      <c r="I64">
        <v>144.4</v>
      </c>
      <c r="J64">
        <v>1.79</v>
      </c>
      <c r="K64" s="6"/>
      <c r="L64" s="6"/>
      <c r="M64" s="6"/>
      <c r="N64" s="6"/>
      <c r="O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4" s="5">
        <f>(Таблица4[[#This Row],[Тинькування]]*Таблица4[[#This Row],[Вартість робіт за одиницю, грн з ПДВ]])+(Таблица4[[#This Row],[Затирання]]*Таблица4[[#This Row],[Вартість робіт за одиницю, грн з ПДВ.]])</f>
        <v>0</v>
      </c>
      <c r="Q64" s="5">
        <f>Таблица4[[#This Row],[Загальна вартість матеріалів, грн з ПДВ]]+Таблица4[[#This Row],[Загальна вартість робіт, грн з ПДВ]]</f>
        <v>0</v>
      </c>
    </row>
    <row r="65" spans="1:17" x14ac:dyDescent="0.25">
      <c r="A65">
        <v>64</v>
      </c>
      <c r="B65" s="1" t="s">
        <v>200</v>
      </c>
      <c r="C65" s="1" t="s">
        <v>212</v>
      </c>
      <c r="D65" s="1" t="s">
        <v>202</v>
      </c>
      <c r="E65" s="7" t="s">
        <v>295</v>
      </c>
      <c r="F65" s="1" t="s">
        <v>419</v>
      </c>
      <c r="G65" t="s">
        <v>314</v>
      </c>
      <c r="H65" s="1" t="s">
        <v>1</v>
      </c>
      <c r="I65">
        <v>2.1</v>
      </c>
      <c r="K65" s="6"/>
      <c r="L65" s="6"/>
      <c r="M65" s="6"/>
      <c r="N65" s="6"/>
      <c r="O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5" s="5">
        <f>(Таблица4[[#This Row],[Тинькування]]*Таблица4[[#This Row],[Вартість робіт за одиницю, грн з ПДВ]])+(Таблица4[[#This Row],[Затирання]]*Таблица4[[#This Row],[Вартість робіт за одиницю, грн з ПДВ.]])</f>
        <v>0</v>
      </c>
      <c r="Q65" s="5">
        <f>Таблица4[[#This Row],[Загальна вартість матеріалів, грн з ПДВ]]+Таблица4[[#This Row],[Загальна вартість робіт, грн з ПДВ]]</f>
        <v>0</v>
      </c>
    </row>
    <row r="66" spans="1:17" x14ac:dyDescent="0.25">
      <c r="A66">
        <v>65</v>
      </c>
      <c r="B66" s="1" t="s">
        <v>200</v>
      </c>
      <c r="C66" s="1" t="s">
        <v>212</v>
      </c>
      <c r="D66" s="1" t="s">
        <v>202</v>
      </c>
      <c r="E66" s="7" t="s">
        <v>292</v>
      </c>
      <c r="F66" s="1" t="s">
        <v>96</v>
      </c>
      <c r="G66" t="s">
        <v>204</v>
      </c>
      <c r="H66" s="1" t="s">
        <v>1</v>
      </c>
      <c r="I66">
        <v>11.37</v>
      </c>
      <c r="J66">
        <v>4.9000000000000004</v>
      </c>
      <c r="K66" s="6"/>
      <c r="L66" s="6"/>
      <c r="M66" s="6"/>
      <c r="N66" s="6"/>
      <c r="O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6" s="5">
        <f>(Таблица4[[#This Row],[Тинькування]]*Таблица4[[#This Row],[Вартість робіт за одиницю, грн з ПДВ]])+(Таблица4[[#This Row],[Затирання]]*Таблица4[[#This Row],[Вартість робіт за одиницю, грн з ПДВ.]])</f>
        <v>0</v>
      </c>
      <c r="Q66" s="5">
        <f>Таблица4[[#This Row],[Загальна вартість матеріалів, грн з ПДВ]]+Таблица4[[#This Row],[Загальна вартість робіт, грн з ПДВ]]</f>
        <v>0</v>
      </c>
    </row>
    <row r="67" spans="1:17" x14ac:dyDescent="0.25">
      <c r="A67">
        <v>66</v>
      </c>
      <c r="B67" s="1" t="s">
        <v>200</v>
      </c>
      <c r="C67" s="1" t="s">
        <v>212</v>
      </c>
      <c r="D67" s="1" t="s">
        <v>202</v>
      </c>
      <c r="E67" s="7" t="s">
        <v>295</v>
      </c>
      <c r="F67" s="1" t="s">
        <v>420</v>
      </c>
      <c r="G67" t="s">
        <v>395</v>
      </c>
      <c r="H67" s="1" t="s">
        <v>1</v>
      </c>
      <c r="I67">
        <v>3.24</v>
      </c>
      <c r="K67" s="6"/>
      <c r="L67" s="6"/>
      <c r="M67" s="6"/>
      <c r="N67" s="6"/>
      <c r="O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7" s="5">
        <f>(Таблица4[[#This Row],[Тинькування]]*Таблица4[[#This Row],[Вартість робіт за одиницю, грн з ПДВ]])+(Таблица4[[#This Row],[Затирання]]*Таблица4[[#This Row],[Вартість робіт за одиницю, грн з ПДВ.]])</f>
        <v>0</v>
      </c>
      <c r="Q67" s="5">
        <f>Таблица4[[#This Row],[Загальна вартість матеріалів, грн з ПДВ]]+Таблица4[[#This Row],[Загальна вартість робіт, грн з ПДВ]]</f>
        <v>0</v>
      </c>
    </row>
    <row r="68" spans="1:17" x14ac:dyDescent="0.25">
      <c r="A68">
        <v>67</v>
      </c>
      <c r="B68" s="1" t="s">
        <v>200</v>
      </c>
      <c r="C68" s="1" t="s">
        <v>212</v>
      </c>
      <c r="D68" s="1" t="s">
        <v>202</v>
      </c>
      <c r="E68" s="7" t="s">
        <v>295</v>
      </c>
      <c r="F68" s="1" t="s">
        <v>97</v>
      </c>
      <c r="G68" t="s">
        <v>73</v>
      </c>
      <c r="H68" s="1" t="s">
        <v>1</v>
      </c>
      <c r="I68">
        <v>2.87</v>
      </c>
      <c r="J68">
        <v>7.3</v>
      </c>
      <c r="K68" s="6"/>
      <c r="L68" s="6"/>
      <c r="M68" s="6"/>
      <c r="N68" s="6"/>
      <c r="O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8" s="5">
        <f>(Таблица4[[#This Row],[Тинькування]]*Таблица4[[#This Row],[Вартість робіт за одиницю, грн з ПДВ]])+(Таблица4[[#This Row],[Затирання]]*Таблица4[[#This Row],[Вартість робіт за одиницю, грн з ПДВ.]])</f>
        <v>0</v>
      </c>
      <c r="Q68" s="5">
        <f>Таблица4[[#This Row],[Загальна вартість матеріалів, грн з ПДВ]]+Таблица4[[#This Row],[Загальна вартість робіт, грн з ПДВ]]</f>
        <v>0</v>
      </c>
    </row>
    <row r="69" spans="1:17" x14ac:dyDescent="0.25">
      <c r="A69">
        <v>68</v>
      </c>
      <c r="B69" s="1" t="s">
        <v>200</v>
      </c>
      <c r="C69" s="1" t="s">
        <v>212</v>
      </c>
      <c r="D69" s="1" t="s">
        <v>202</v>
      </c>
      <c r="E69" s="7" t="s">
        <v>295</v>
      </c>
      <c r="F69" s="1" t="s">
        <v>422</v>
      </c>
      <c r="G69" t="s">
        <v>327</v>
      </c>
      <c r="H69" s="1" t="s">
        <v>1</v>
      </c>
      <c r="I69">
        <v>0.33</v>
      </c>
      <c r="K69" s="6"/>
      <c r="L69" s="6"/>
      <c r="M69" s="6"/>
      <c r="N69" s="6"/>
      <c r="O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9" s="5">
        <f>(Таблица4[[#This Row],[Тинькування]]*Таблица4[[#This Row],[Вартість робіт за одиницю, грн з ПДВ]])+(Таблица4[[#This Row],[Затирання]]*Таблица4[[#This Row],[Вартість робіт за одиницю, грн з ПДВ.]])</f>
        <v>0</v>
      </c>
      <c r="Q69" s="5">
        <f>Таблица4[[#This Row],[Загальна вартість матеріалів, грн з ПДВ]]+Таблица4[[#This Row],[Загальна вартість робіт, грн з ПДВ]]</f>
        <v>0</v>
      </c>
    </row>
    <row r="70" spans="1:17" x14ac:dyDescent="0.25">
      <c r="A70">
        <v>69</v>
      </c>
      <c r="B70" s="1" t="s">
        <v>200</v>
      </c>
      <c r="C70" s="1" t="s">
        <v>212</v>
      </c>
      <c r="D70" s="1" t="s">
        <v>202</v>
      </c>
      <c r="E70" s="7" t="s">
        <v>295</v>
      </c>
      <c r="F70" s="1" t="s">
        <v>100</v>
      </c>
      <c r="G70" t="s">
        <v>206</v>
      </c>
      <c r="H70" s="1" t="s">
        <v>1</v>
      </c>
      <c r="I70">
        <v>5.93</v>
      </c>
      <c r="J70">
        <v>42.39</v>
      </c>
      <c r="K70" s="6"/>
      <c r="L70" s="6"/>
      <c r="M70" s="6"/>
      <c r="N70" s="6"/>
      <c r="O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0" s="5">
        <f>(Таблица4[[#This Row],[Тинькування]]*Таблица4[[#This Row],[Вартість робіт за одиницю, грн з ПДВ]])+(Таблица4[[#This Row],[Затирання]]*Таблица4[[#This Row],[Вартість робіт за одиницю, грн з ПДВ.]])</f>
        <v>0</v>
      </c>
      <c r="Q70" s="5">
        <f>Таблица4[[#This Row],[Загальна вартість матеріалів, грн з ПДВ]]+Таблица4[[#This Row],[Загальна вартість робіт, грн з ПДВ]]</f>
        <v>0</v>
      </c>
    </row>
    <row r="71" spans="1:17" x14ac:dyDescent="0.25">
      <c r="A71">
        <v>70</v>
      </c>
      <c r="B71" s="1" t="s">
        <v>200</v>
      </c>
      <c r="C71" s="1" t="s">
        <v>212</v>
      </c>
      <c r="D71" s="1" t="s">
        <v>202</v>
      </c>
      <c r="E71" s="7" t="s">
        <v>292</v>
      </c>
      <c r="F71" s="1" t="s">
        <v>98</v>
      </c>
      <c r="G71" t="s">
        <v>205</v>
      </c>
      <c r="H71" s="1" t="s">
        <v>1</v>
      </c>
      <c r="I71">
        <v>4.8499999999999996</v>
      </c>
      <c r="J71">
        <v>10.19</v>
      </c>
      <c r="K71" s="6"/>
      <c r="L71" s="6"/>
      <c r="M71" s="6"/>
      <c r="N71" s="6"/>
      <c r="O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1" s="5">
        <f>(Таблица4[[#This Row],[Тинькування]]*Таблица4[[#This Row],[Вартість робіт за одиницю, грн з ПДВ]])+(Таблица4[[#This Row],[Затирання]]*Таблица4[[#This Row],[Вартість робіт за одиницю, грн з ПДВ.]])</f>
        <v>0</v>
      </c>
      <c r="Q71" s="5">
        <f>Таблица4[[#This Row],[Загальна вартість матеріалів, грн з ПДВ]]+Таблица4[[#This Row],[Загальна вартість робіт, грн з ПДВ]]</f>
        <v>0</v>
      </c>
    </row>
    <row r="72" spans="1:17" x14ac:dyDescent="0.25">
      <c r="A72">
        <v>71</v>
      </c>
      <c r="B72" s="1" t="s">
        <v>200</v>
      </c>
      <c r="C72" s="1" t="s">
        <v>212</v>
      </c>
      <c r="D72" s="1" t="s">
        <v>202</v>
      </c>
      <c r="E72" s="7" t="s">
        <v>295</v>
      </c>
      <c r="F72" s="1" t="s">
        <v>423</v>
      </c>
      <c r="G72" t="s">
        <v>393</v>
      </c>
      <c r="H72" s="1" t="s">
        <v>1</v>
      </c>
      <c r="I72">
        <v>1.56</v>
      </c>
      <c r="K72" s="6"/>
      <c r="L72" s="6"/>
      <c r="M72" s="6"/>
      <c r="N72" s="6"/>
      <c r="O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2" s="5">
        <f>(Таблица4[[#This Row],[Тинькування]]*Таблица4[[#This Row],[Вартість робіт за одиницю, грн з ПДВ]])+(Таблица4[[#This Row],[Затирання]]*Таблица4[[#This Row],[Вартість робіт за одиницю, грн з ПДВ.]])</f>
        <v>0</v>
      </c>
      <c r="Q72" s="5">
        <f>Таблица4[[#This Row],[Загальна вартість матеріалів, грн з ПДВ]]+Таблица4[[#This Row],[Загальна вартість робіт, грн з ПДВ]]</f>
        <v>0</v>
      </c>
    </row>
    <row r="73" spans="1:17" x14ac:dyDescent="0.25">
      <c r="A73">
        <v>72</v>
      </c>
      <c r="B73" s="1" t="s">
        <v>200</v>
      </c>
      <c r="C73" s="1" t="s">
        <v>212</v>
      </c>
      <c r="D73" s="1" t="s">
        <v>202</v>
      </c>
      <c r="E73" s="7" t="s">
        <v>295</v>
      </c>
      <c r="F73" s="1" t="s">
        <v>99</v>
      </c>
      <c r="G73" t="s">
        <v>4</v>
      </c>
      <c r="H73" s="1" t="s">
        <v>1</v>
      </c>
      <c r="I73">
        <v>2.57</v>
      </c>
      <c r="J73">
        <v>12.8</v>
      </c>
      <c r="K73" s="6"/>
      <c r="L73" s="6"/>
      <c r="M73" s="6"/>
      <c r="N73" s="6"/>
      <c r="O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3" s="5">
        <f>(Таблица4[[#This Row],[Тинькування]]*Таблица4[[#This Row],[Вартість робіт за одиницю, грн з ПДВ]])+(Таблица4[[#This Row],[Затирання]]*Таблица4[[#This Row],[Вартість робіт за одиницю, грн з ПДВ.]])</f>
        <v>0</v>
      </c>
      <c r="Q73" s="5">
        <f>Таблица4[[#This Row],[Загальна вартість матеріалів, грн з ПДВ]]+Таблица4[[#This Row],[Загальна вартість робіт, грн з ПДВ]]</f>
        <v>0</v>
      </c>
    </row>
    <row r="74" spans="1:17" x14ac:dyDescent="0.25">
      <c r="A74">
        <v>73</v>
      </c>
      <c r="B74" s="1" t="s">
        <v>200</v>
      </c>
      <c r="C74" s="1" t="s">
        <v>212</v>
      </c>
      <c r="D74" s="1" t="s">
        <v>202</v>
      </c>
      <c r="E74" s="7" t="s">
        <v>295</v>
      </c>
      <c r="F74" s="1" t="s">
        <v>424</v>
      </c>
      <c r="G74" t="s">
        <v>376</v>
      </c>
      <c r="H74" s="1" t="s">
        <v>1</v>
      </c>
      <c r="I74">
        <v>1.1100000000000001</v>
      </c>
      <c r="K74" s="6"/>
      <c r="L74" s="6"/>
      <c r="M74" s="6"/>
      <c r="N74" s="6"/>
      <c r="O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4" s="5">
        <f>(Таблица4[[#This Row],[Тинькування]]*Таблица4[[#This Row],[Вартість робіт за одиницю, грн з ПДВ]])+(Таблица4[[#This Row],[Затирання]]*Таблица4[[#This Row],[Вартість робіт за одиницю, грн з ПДВ.]])</f>
        <v>0</v>
      </c>
      <c r="Q74" s="5">
        <f>Таблица4[[#This Row],[Загальна вартість матеріалів, грн з ПДВ]]+Таблица4[[#This Row],[Загальна вартість робіт, грн з ПДВ]]</f>
        <v>0</v>
      </c>
    </row>
    <row r="75" spans="1:17" x14ac:dyDescent="0.25">
      <c r="A75">
        <v>74</v>
      </c>
      <c r="B75" s="1" t="s">
        <v>200</v>
      </c>
      <c r="C75" s="1" t="s">
        <v>212</v>
      </c>
      <c r="D75" s="1" t="s">
        <v>202</v>
      </c>
      <c r="E75" s="7" t="s">
        <v>295</v>
      </c>
      <c r="F75" s="1" t="s">
        <v>101</v>
      </c>
      <c r="G75" t="s">
        <v>207</v>
      </c>
      <c r="H75" s="1" t="s">
        <v>1</v>
      </c>
      <c r="I75" s="17">
        <v>2.06</v>
      </c>
      <c r="J75">
        <v>47.55</v>
      </c>
      <c r="K75" s="6"/>
      <c r="L75" s="6"/>
      <c r="M75" s="6"/>
      <c r="N75" s="6"/>
      <c r="O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5" s="5">
        <f>(Таблица4[[#This Row],[Тинькування]]*Таблица4[[#This Row],[Вартість робіт за одиницю, грн з ПДВ]])+(Таблица4[[#This Row],[Затирання]]*Таблица4[[#This Row],[Вартість робіт за одиницю, грн з ПДВ.]])</f>
        <v>0</v>
      </c>
      <c r="Q75" s="5">
        <f>Таблица4[[#This Row],[Загальна вартість матеріалів, грн з ПДВ]]+Таблица4[[#This Row],[Загальна вартість робіт, грн з ПДВ]]</f>
        <v>0</v>
      </c>
    </row>
    <row r="76" spans="1:17" x14ac:dyDescent="0.25">
      <c r="A76">
        <v>75</v>
      </c>
      <c r="B76" s="1" t="s">
        <v>200</v>
      </c>
      <c r="C76" s="1" t="s">
        <v>212</v>
      </c>
      <c r="D76" s="1" t="s">
        <v>202</v>
      </c>
      <c r="E76" s="7" t="s">
        <v>295</v>
      </c>
      <c r="F76" s="1" t="s">
        <v>425</v>
      </c>
      <c r="G76" t="s">
        <v>406</v>
      </c>
      <c r="H76" s="1" t="s">
        <v>1</v>
      </c>
      <c r="I76" s="17">
        <v>1.99</v>
      </c>
      <c r="K76" s="6"/>
      <c r="L76" s="6"/>
      <c r="M76" s="6"/>
      <c r="N76" s="6"/>
      <c r="O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6" s="5">
        <f>(Таблица4[[#This Row],[Тинькування]]*Таблица4[[#This Row],[Вартість робіт за одиницю, грн з ПДВ]])+(Таблица4[[#This Row],[Затирання]]*Таблица4[[#This Row],[Вартість робіт за одиницю, грн з ПДВ.]])</f>
        <v>0</v>
      </c>
      <c r="Q76" s="5">
        <f>Таблица4[[#This Row],[Загальна вартість матеріалів, грн з ПДВ]]+Таблица4[[#This Row],[Загальна вартість робіт, грн з ПДВ]]</f>
        <v>0</v>
      </c>
    </row>
    <row r="77" spans="1:17" x14ac:dyDescent="0.25">
      <c r="A77">
        <v>76</v>
      </c>
      <c r="B77" s="1" t="s">
        <v>200</v>
      </c>
      <c r="C77" s="1" t="s">
        <v>213</v>
      </c>
      <c r="D77" s="1" t="s">
        <v>234</v>
      </c>
      <c r="E77" s="7" t="s">
        <v>292</v>
      </c>
      <c r="F77" s="1" t="s">
        <v>102</v>
      </c>
      <c r="G77" t="s">
        <v>5</v>
      </c>
      <c r="H77" s="1" t="s">
        <v>1</v>
      </c>
      <c r="I77">
        <v>144.4</v>
      </c>
      <c r="J77">
        <v>1.79</v>
      </c>
      <c r="K77" s="6"/>
      <c r="L77" s="6"/>
      <c r="M77" s="6"/>
      <c r="N77" s="6"/>
      <c r="O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7" s="5">
        <f>(Таблица4[[#This Row],[Тинькування]]*Таблица4[[#This Row],[Вартість робіт за одиницю, грн з ПДВ]])+(Таблица4[[#This Row],[Затирання]]*Таблица4[[#This Row],[Вартість робіт за одиницю, грн з ПДВ.]])</f>
        <v>0</v>
      </c>
      <c r="Q77" s="5">
        <f>Таблица4[[#This Row],[Загальна вартість матеріалів, грн з ПДВ]]+Таблица4[[#This Row],[Загальна вартість робіт, грн з ПДВ]]</f>
        <v>0</v>
      </c>
    </row>
    <row r="78" spans="1:17" x14ac:dyDescent="0.25">
      <c r="A78">
        <v>77</v>
      </c>
      <c r="B78" s="1" t="s">
        <v>200</v>
      </c>
      <c r="C78" s="1" t="s">
        <v>213</v>
      </c>
      <c r="D78" s="1" t="s">
        <v>234</v>
      </c>
      <c r="E78" s="7" t="s">
        <v>295</v>
      </c>
      <c r="F78" s="1" t="s">
        <v>426</v>
      </c>
      <c r="G78" t="s">
        <v>314</v>
      </c>
      <c r="H78" s="1" t="s">
        <v>1</v>
      </c>
      <c r="I78">
        <v>2.1</v>
      </c>
      <c r="K78" s="6"/>
      <c r="L78" s="6"/>
      <c r="M78" s="6"/>
      <c r="N78" s="6"/>
      <c r="O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8" s="5">
        <f>(Таблица4[[#This Row],[Тинькування]]*Таблица4[[#This Row],[Вартість робіт за одиницю, грн з ПДВ]])+(Таблица4[[#This Row],[Затирання]]*Таблица4[[#This Row],[Вартість робіт за одиницю, грн з ПДВ.]])</f>
        <v>0</v>
      </c>
      <c r="Q78" s="5">
        <f>Таблица4[[#This Row],[Загальна вартість матеріалів, грн з ПДВ]]+Таблица4[[#This Row],[Загальна вартість робіт, грн з ПДВ]]</f>
        <v>0</v>
      </c>
    </row>
    <row r="79" spans="1:17" x14ac:dyDescent="0.25">
      <c r="A79">
        <v>78</v>
      </c>
      <c r="B79" s="1" t="s">
        <v>200</v>
      </c>
      <c r="C79" s="1" t="s">
        <v>213</v>
      </c>
      <c r="D79" s="1" t="s">
        <v>234</v>
      </c>
      <c r="E79" s="7" t="s">
        <v>292</v>
      </c>
      <c r="F79" s="1" t="s">
        <v>103</v>
      </c>
      <c r="G79" t="s">
        <v>204</v>
      </c>
      <c r="H79" s="1" t="s">
        <v>1</v>
      </c>
      <c r="I79">
        <v>11.37</v>
      </c>
      <c r="J79">
        <v>4.9000000000000004</v>
      </c>
      <c r="K79" s="6"/>
      <c r="L79" s="6"/>
      <c r="M79" s="6"/>
      <c r="N79" s="6"/>
      <c r="O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9" s="5">
        <f>(Таблица4[[#This Row],[Тинькування]]*Таблица4[[#This Row],[Вартість робіт за одиницю, грн з ПДВ]])+(Таблица4[[#This Row],[Затирання]]*Таблица4[[#This Row],[Вартість робіт за одиницю, грн з ПДВ.]])</f>
        <v>0</v>
      </c>
      <c r="Q79" s="5">
        <f>Таблица4[[#This Row],[Загальна вартість матеріалів, грн з ПДВ]]+Таблица4[[#This Row],[Загальна вартість робіт, грн з ПДВ]]</f>
        <v>0</v>
      </c>
    </row>
    <row r="80" spans="1:17" x14ac:dyDescent="0.25">
      <c r="A80">
        <v>79</v>
      </c>
      <c r="B80" s="1" t="s">
        <v>200</v>
      </c>
      <c r="C80" s="1" t="s">
        <v>213</v>
      </c>
      <c r="D80" s="1" t="s">
        <v>234</v>
      </c>
      <c r="E80" s="7" t="s">
        <v>295</v>
      </c>
      <c r="F80" s="1" t="s">
        <v>427</v>
      </c>
      <c r="G80" t="s">
        <v>395</v>
      </c>
      <c r="H80" s="1" t="s">
        <v>1</v>
      </c>
      <c r="I80">
        <v>3.24</v>
      </c>
      <c r="K80" s="6"/>
      <c r="L80" s="6"/>
      <c r="M80" s="6"/>
      <c r="N80" s="6"/>
      <c r="O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0" s="5">
        <f>(Таблица4[[#This Row],[Тинькування]]*Таблица4[[#This Row],[Вартість робіт за одиницю, грн з ПДВ]])+(Таблица4[[#This Row],[Затирання]]*Таблица4[[#This Row],[Вартість робіт за одиницю, грн з ПДВ.]])</f>
        <v>0</v>
      </c>
      <c r="Q80" s="5">
        <f>Таблица4[[#This Row],[Загальна вартість матеріалів, грн з ПДВ]]+Таблица4[[#This Row],[Загальна вартість робіт, грн з ПДВ]]</f>
        <v>0</v>
      </c>
    </row>
    <row r="81" spans="1:17" x14ac:dyDescent="0.25">
      <c r="A81">
        <v>80</v>
      </c>
      <c r="B81" s="1" t="s">
        <v>200</v>
      </c>
      <c r="C81" s="1" t="s">
        <v>213</v>
      </c>
      <c r="D81" s="1" t="s">
        <v>234</v>
      </c>
      <c r="E81" s="7" t="s">
        <v>295</v>
      </c>
      <c r="F81" s="1" t="s">
        <v>104</v>
      </c>
      <c r="G81" t="s">
        <v>73</v>
      </c>
      <c r="H81" s="1" t="s">
        <v>1</v>
      </c>
      <c r="I81">
        <v>2.87</v>
      </c>
      <c r="J81">
        <v>7.3</v>
      </c>
      <c r="K81" s="6"/>
      <c r="L81" s="6"/>
      <c r="M81" s="6"/>
      <c r="N81" s="6"/>
      <c r="O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1" s="5">
        <f>(Таблица4[[#This Row],[Тинькування]]*Таблица4[[#This Row],[Вартість робіт за одиницю, грн з ПДВ]])+(Таблица4[[#This Row],[Затирання]]*Таблица4[[#This Row],[Вартість робіт за одиницю, грн з ПДВ.]])</f>
        <v>0</v>
      </c>
      <c r="Q81" s="5">
        <f>Таблица4[[#This Row],[Загальна вартість матеріалів, грн з ПДВ]]+Таблица4[[#This Row],[Загальна вартість робіт, грн з ПДВ]]</f>
        <v>0</v>
      </c>
    </row>
    <row r="82" spans="1:17" x14ac:dyDescent="0.25">
      <c r="A82">
        <v>81</v>
      </c>
      <c r="B82" s="1" t="s">
        <v>200</v>
      </c>
      <c r="C82" s="1" t="s">
        <v>213</v>
      </c>
      <c r="D82" s="1" t="s">
        <v>234</v>
      </c>
      <c r="E82" s="7" t="s">
        <v>295</v>
      </c>
      <c r="F82" s="1" t="s">
        <v>421</v>
      </c>
      <c r="G82" t="s">
        <v>327</v>
      </c>
      <c r="H82" s="1" t="s">
        <v>1</v>
      </c>
      <c r="I82">
        <v>0.33</v>
      </c>
      <c r="K82" s="6"/>
      <c r="L82" s="6"/>
      <c r="M82" s="6"/>
      <c r="N82" s="6"/>
      <c r="O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2" s="5">
        <f>(Таблица4[[#This Row],[Тинькування]]*Таблица4[[#This Row],[Вартість робіт за одиницю, грн з ПДВ]])+(Таблица4[[#This Row],[Затирання]]*Таблица4[[#This Row],[Вартість робіт за одиницю, грн з ПДВ.]])</f>
        <v>0</v>
      </c>
      <c r="Q82" s="5">
        <f>Таблица4[[#This Row],[Загальна вартість матеріалів, грн з ПДВ]]+Таблица4[[#This Row],[Загальна вартість робіт, грн з ПДВ]]</f>
        <v>0</v>
      </c>
    </row>
    <row r="83" spans="1:17" x14ac:dyDescent="0.25">
      <c r="A83">
        <v>82</v>
      </c>
      <c r="B83" s="1" t="s">
        <v>200</v>
      </c>
      <c r="C83" s="1" t="s">
        <v>213</v>
      </c>
      <c r="D83" s="1" t="s">
        <v>234</v>
      </c>
      <c r="E83" s="7" t="s">
        <v>295</v>
      </c>
      <c r="F83" s="1" t="s">
        <v>107</v>
      </c>
      <c r="G83" t="s">
        <v>206</v>
      </c>
      <c r="H83" s="1" t="s">
        <v>1</v>
      </c>
      <c r="I83">
        <v>5.93</v>
      </c>
      <c r="J83">
        <v>42.39</v>
      </c>
      <c r="K83" s="6"/>
      <c r="L83" s="6"/>
      <c r="M83" s="6"/>
      <c r="N83" s="6"/>
      <c r="O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3" s="5">
        <f>(Таблица4[[#This Row],[Тинькування]]*Таблица4[[#This Row],[Вартість робіт за одиницю, грн з ПДВ]])+(Таблица4[[#This Row],[Затирання]]*Таблица4[[#This Row],[Вартість робіт за одиницю, грн з ПДВ.]])</f>
        <v>0</v>
      </c>
      <c r="Q83" s="5">
        <f>Таблица4[[#This Row],[Загальна вартість матеріалів, грн з ПДВ]]+Таблица4[[#This Row],[Загальна вартість робіт, грн з ПДВ]]</f>
        <v>0</v>
      </c>
    </row>
    <row r="84" spans="1:17" x14ac:dyDescent="0.25">
      <c r="A84">
        <v>83</v>
      </c>
      <c r="B84" s="1" t="s">
        <v>200</v>
      </c>
      <c r="C84" s="1" t="s">
        <v>213</v>
      </c>
      <c r="D84" s="1" t="s">
        <v>234</v>
      </c>
      <c r="E84" s="7" t="s">
        <v>292</v>
      </c>
      <c r="F84" s="1" t="s">
        <v>105</v>
      </c>
      <c r="G84" t="s">
        <v>205</v>
      </c>
      <c r="H84" s="1" t="s">
        <v>1</v>
      </c>
      <c r="I84">
        <v>4.8499999999999996</v>
      </c>
      <c r="J84">
        <v>10.19</v>
      </c>
      <c r="K84" s="6"/>
      <c r="L84" s="6"/>
      <c r="M84" s="6"/>
      <c r="N84" s="6"/>
      <c r="O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4" s="5">
        <f>(Таблица4[[#This Row],[Тинькування]]*Таблица4[[#This Row],[Вартість робіт за одиницю, грн з ПДВ]])+(Таблица4[[#This Row],[Затирання]]*Таблица4[[#This Row],[Вартість робіт за одиницю, грн з ПДВ.]])</f>
        <v>0</v>
      </c>
      <c r="Q84" s="5">
        <f>Таблица4[[#This Row],[Загальна вартість матеріалів, грн з ПДВ]]+Таблица4[[#This Row],[Загальна вартість робіт, грн з ПДВ]]</f>
        <v>0</v>
      </c>
    </row>
    <row r="85" spans="1:17" x14ac:dyDescent="0.25">
      <c r="A85">
        <v>84</v>
      </c>
      <c r="B85" s="1" t="s">
        <v>200</v>
      </c>
      <c r="C85" s="1" t="s">
        <v>213</v>
      </c>
      <c r="D85" s="1" t="s">
        <v>234</v>
      </c>
      <c r="E85" s="7" t="s">
        <v>295</v>
      </c>
      <c r="F85" s="1" t="s">
        <v>428</v>
      </c>
      <c r="G85" t="s">
        <v>393</v>
      </c>
      <c r="H85" s="1" t="s">
        <v>1</v>
      </c>
      <c r="I85">
        <v>1.56</v>
      </c>
      <c r="K85" s="6"/>
      <c r="L85" s="6"/>
      <c r="M85" s="6"/>
      <c r="N85" s="6"/>
      <c r="O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5" s="5">
        <f>(Таблица4[[#This Row],[Тинькування]]*Таблица4[[#This Row],[Вартість робіт за одиницю, грн з ПДВ]])+(Таблица4[[#This Row],[Затирання]]*Таблица4[[#This Row],[Вартість робіт за одиницю, грн з ПДВ.]])</f>
        <v>0</v>
      </c>
      <c r="Q85" s="5">
        <f>Таблица4[[#This Row],[Загальна вартість матеріалів, грн з ПДВ]]+Таблица4[[#This Row],[Загальна вартість робіт, грн з ПДВ]]</f>
        <v>0</v>
      </c>
    </row>
    <row r="86" spans="1:17" x14ac:dyDescent="0.25">
      <c r="A86">
        <v>85</v>
      </c>
      <c r="B86" s="1" t="s">
        <v>200</v>
      </c>
      <c r="C86" s="1" t="s">
        <v>213</v>
      </c>
      <c r="D86" s="1" t="s">
        <v>234</v>
      </c>
      <c r="E86" s="7" t="s">
        <v>295</v>
      </c>
      <c r="F86" s="1" t="s">
        <v>106</v>
      </c>
      <c r="G86" t="s">
        <v>4</v>
      </c>
      <c r="H86" s="1" t="s">
        <v>1</v>
      </c>
      <c r="I86">
        <v>2.57</v>
      </c>
      <c r="J86">
        <v>12.8</v>
      </c>
      <c r="K86" s="6"/>
      <c r="L86" s="6"/>
      <c r="M86" s="6"/>
      <c r="N86" s="6"/>
      <c r="O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6" s="5">
        <f>(Таблица4[[#This Row],[Тинькування]]*Таблица4[[#This Row],[Вартість робіт за одиницю, грн з ПДВ]])+(Таблица4[[#This Row],[Затирання]]*Таблица4[[#This Row],[Вартість робіт за одиницю, грн з ПДВ.]])</f>
        <v>0</v>
      </c>
      <c r="Q86" s="5">
        <f>Таблица4[[#This Row],[Загальна вартість матеріалів, грн з ПДВ]]+Таблица4[[#This Row],[Загальна вартість робіт, грн з ПДВ]]</f>
        <v>0</v>
      </c>
    </row>
    <row r="87" spans="1:17" x14ac:dyDescent="0.25">
      <c r="A87">
        <v>86</v>
      </c>
      <c r="B87" s="1" t="s">
        <v>200</v>
      </c>
      <c r="C87" s="1" t="s">
        <v>213</v>
      </c>
      <c r="D87" s="1" t="s">
        <v>234</v>
      </c>
      <c r="E87" s="7" t="s">
        <v>295</v>
      </c>
      <c r="F87" s="1" t="s">
        <v>429</v>
      </c>
      <c r="G87" t="s">
        <v>376</v>
      </c>
      <c r="H87" s="1" t="s">
        <v>1</v>
      </c>
      <c r="I87">
        <v>1.1100000000000001</v>
      </c>
      <c r="K87" s="6"/>
      <c r="L87" s="6"/>
      <c r="M87" s="6"/>
      <c r="N87" s="6"/>
      <c r="O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7" s="5">
        <f>(Таблица4[[#This Row],[Тинькування]]*Таблица4[[#This Row],[Вартість робіт за одиницю, грн з ПДВ]])+(Таблица4[[#This Row],[Затирання]]*Таблица4[[#This Row],[Вартість робіт за одиницю, грн з ПДВ.]])</f>
        <v>0</v>
      </c>
      <c r="Q87" s="5">
        <f>Таблица4[[#This Row],[Загальна вартість матеріалів, грн з ПДВ]]+Таблица4[[#This Row],[Загальна вартість робіт, грн з ПДВ]]</f>
        <v>0</v>
      </c>
    </row>
    <row r="88" spans="1:17" x14ac:dyDescent="0.25">
      <c r="A88">
        <v>87</v>
      </c>
      <c r="B88" s="1" t="s">
        <v>200</v>
      </c>
      <c r="C88" s="1" t="s">
        <v>213</v>
      </c>
      <c r="D88" s="1" t="s">
        <v>234</v>
      </c>
      <c r="E88" s="7" t="s">
        <v>295</v>
      </c>
      <c r="F88" s="1" t="s">
        <v>108</v>
      </c>
      <c r="G88" t="s">
        <v>207</v>
      </c>
      <c r="H88" s="1" t="s">
        <v>1</v>
      </c>
      <c r="I88" s="17">
        <v>2.06</v>
      </c>
      <c r="J88">
        <v>47.55</v>
      </c>
      <c r="K88" s="6"/>
      <c r="L88" s="6"/>
      <c r="M88" s="6"/>
      <c r="N88" s="6"/>
      <c r="O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8" s="5">
        <f>(Таблица4[[#This Row],[Тинькування]]*Таблица4[[#This Row],[Вартість робіт за одиницю, грн з ПДВ]])+(Таблица4[[#This Row],[Затирання]]*Таблица4[[#This Row],[Вартість робіт за одиницю, грн з ПДВ.]])</f>
        <v>0</v>
      </c>
      <c r="Q88" s="5">
        <f>Таблица4[[#This Row],[Загальна вартість матеріалів, грн з ПДВ]]+Таблица4[[#This Row],[Загальна вартість робіт, грн з ПДВ]]</f>
        <v>0</v>
      </c>
    </row>
    <row r="89" spans="1:17" x14ac:dyDescent="0.25">
      <c r="A89">
        <v>88</v>
      </c>
      <c r="B89" s="1" t="s">
        <v>200</v>
      </c>
      <c r="C89" s="1" t="s">
        <v>213</v>
      </c>
      <c r="D89" s="1" t="s">
        <v>234</v>
      </c>
      <c r="E89" s="7" t="s">
        <v>295</v>
      </c>
      <c r="F89" s="1" t="s">
        <v>430</v>
      </c>
      <c r="G89" t="s">
        <v>406</v>
      </c>
      <c r="H89" s="1" t="s">
        <v>1</v>
      </c>
      <c r="I89" s="17">
        <v>1.99</v>
      </c>
      <c r="K89" s="6"/>
      <c r="L89" s="6"/>
      <c r="M89" s="6"/>
      <c r="N89" s="6"/>
      <c r="O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9" s="5">
        <f>(Таблица4[[#This Row],[Тинькування]]*Таблица4[[#This Row],[Вартість робіт за одиницю, грн з ПДВ]])+(Таблица4[[#This Row],[Затирання]]*Таблица4[[#This Row],[Вартість робіт за одиницю, грн з ПДВ.]])</f>
        <v>0</v>
      </c>
      <c r="Q89" s="5">
        <f>Таблица4[[#This Row],[Загальна вартість матеріалів, грн з ПДВ]]+Таблица4[[#This Row],[Загальна вартість робіт, грн з ПДВ]]</f>
        <v>0</v>
      </c>
    </row>
    <row r="90" spans="1:17" x14ac:dyDescent="0.25">
      <c r="A90">
        <v>89</v>
      </c>
      <c r="B90" s="1" t="s">
        <v>200</v>
      </c>
      <c r="C90" s="1" t="s">
        <v>233</v>
      </c>
      <c r="D90" s="1" t="s">
        <v>235</v>
      </c>
      <c r="E90" s="7" t="s">
        <v>292</v>
      </c>
      <c r="F90" s="1" t="s">
        <v>109</v>
      </c>
      <c r="G90" t="s">
        <v>5</v>
      </c>
      <c r="H90" s="1" t="s">
        <v>1</v>
      </c>
      <c r="I90">
        <v>144.4</v>
      </c>
      <c r="J90">
        <v>1.79</v>
      </c>
      <c r="K90" s="6"/>
      <c r="L90" s="6"/>
      <c r="M90" s="6"/>
      <c r="N90" s="6"/>
      <c r="O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0" s="5">
        <f>(Таблица4[[#This Row],[Тинькування]]*Таблица4[[#This Row],[Вартість робіт за одиницю, грн з ПДВ]])+(Таблица4[[#This Row],[Затирання]]*Таблица4[[#This Row],[Вартість робіт за одиницю, грн з ПДВ.]])</f>
        <v>0</v>
      </c>
      <c r="Q90" s="5">
        <f>Таблица4[[#This Row],[Загальна вартість матеріалів, грн з ПДВ]]+Таблица4[[#This Row],[Загальна вартість робіт, грн з ПДВ]]</f>
        <v>0</v>
      </c>
    </row>
    <row r="91" spans="1:17" x14ac:dyDescent="0.25">
      <c r="A91">
        <v>90</v>
      </c>
      <c r="B91" s="1" t="s">
        <v>200</v>
      </c>
      <c r="C91" s="1" t="s">
        <v>233</v>
      </c>
      <c r="D91" s="1" t="s">
        <v>235</v>
      </c>
      <c r="E91" s="7" t="s">
        <v>295</v>
      </c>
      <c r="F91" s="1" t="s">
        <v>431</v>
      </c>
      <c r="G91" t="s">
        <v>314</v>
      </c>
      <c r="H91" s="1" t="s">
        <v>1</v>
      </c>
      <c r="I91">
        <v>2.1</v>
      </c>
      <c r="K91" s="6"/>
      <c r="L91" s="6"/>
      <c r="M91" s="6"/>
      <c r="N91" s="6"/>
      <c r="O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1" s="5">
        <f>(Таблица4[[#This Row],[Тинькування]]*Таблица4[[#This Row],[Вартість робіт за одиницю, грн з ПДВ]])+(Таблица4[[#This Row],[Затирання]]*Таблица4[[#This Row],[Вартість робіт за одиницю, грн з ПДВ.]])</f>
        <v>0</v>
      </c>
      <c r="Q91" s="5">
        <f>Таблица4[[#This Row],[Загальна вартість матеріалів, грн з ПДВ]]+Таблица4[[#This Row],[Загальна вартість робіт, грн з ПДВ]]</f>
        <v>0</v>
      </c>
    </row>
    <row r="92" spans="1:17" x14ac:dyDescent="0.25">
      <c r="A92">
        <v>91</v>
      </c>
      <c r="B92" s="1" t="s">
        <v>200</v>
      </c>
      <c r="C92" s="1" t="s">
        <v>233</v>
      </c>
      <c r="D92" s="1" t="s">
        <v>235</v>
      </c>
      <c r="E92" s="7" t="s">
        <v>292</v>
      </c>
      <c r="F92" s="1" t="s">
        <v>111</v>
      </c>
      <c r="G92" t="s">
        <v>204</v>
      </c>
      <c r="H92" s="1" t="s">
        <v>1</v>
      </c>
      <c r="I92">
        <v>11.37</v>
      </c>
      <c r="J92">
        <v>4.9000000000000004</v>
      </c>
      <c r="K92" s="6"/>
      <c r="L92" s="6"/>
      <c r="M92" s="6"/>
      <c r="N92" s="6"/>
      <c r="O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2" s="5">
        <f>(Таблица4[[#This Row],[Тинькування]]*Таблица4[[#This Row],[Вартість робіт за одиницю, грн з ПДВ]])+(Таблица4[[#This Row],[Затирання]]*Таблица4[[#This Row],[Вартість робіт за одиницю, грн з ПДВ.]])</f>
        <v>0</v>
      </c>
      <c r="Q92" s="5">
        <f>Таблица4[[#This Row],[Загальна вартість матеріалів, грн з ПДВ]]+Таблица4[[#This Row],[Загальна вартість робіт, грн з ПДВ]]</f>
        <v>0</v>
      </c>
    </row>
    <row r="93" spans="1:17" x14ac:dyDescent="0.25">
      <c r="A93">
        <v>92</v>
      </c>
      <c r="B93" s="1" t="s">
        <v>200</v>
      </c>
      <c r="C93" s="1" t="s">
        <v>233</v>
      </c>
      <c r="D93" s="1" t="s">
        <v>235</v>
      </c>
      <c r="E93" s="7" t="s">
        <v>295</v>
      </c>
      <c r="F93" s="1" t="s">
        <v>432</v>
      </c>
      <c r="G93" t="s">
        <v>395</v>
      </c>
      <c r="H93" s="1" t="s">
        <v>1</v>
      </c>
      <c r="I93">
        <v>3.24</v>
      </c>
      <c r="K93" s="6"/>
      <c r="L93" s="6"/>
      <c r="M93" s="6"/>
      <c r="N93" s="6"/>
      <c r="O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3" s="5">
        <f>(Таблица4[[#This Row],[Тинькування]]*Таблица4[[#This Row],[Вартість робіт за одиницю, грн з ПДВ]])+(Таблица4[[#This Row],[Затирання]]*Таблица4[[#This Row],[Вартість робіт за одиницю, грн з ПДВ.]])</f>
        <v>0</v>
      </c>
      <c r="Q93" s="5">
        <f>Таблица4[[#This Row],[Загальна вартість матеріалів, грн з ПДВ]]+Таблица4[[#This Row],[Загальна вартість робіт, грн з ПДВ]]</f>
        <v>0</v>
      </c>
    </row>
    <row r="94" spans="1:17" x14ac:dyDescent="0.25">
      <c r="A94">
        <v>93</v>
      </c>
      <c r="B94" s="1" t="s">
        <v>200</v>
      </c>
      <c r="C94" s="1" t="s">
        <v>233</v>
      </c>
      <c r="D94" s="1" t="s">
        <v>235</v>
      </c>
      <c r="E94" s="7" t="s">
        <v>295</v>
      </c>
      <c r="F94" s="1" t="s">
        <v>112</v>
      </c>
      <c r="G94" t="s">
        <v>73</v>
      </c>
      <c r="H94" s="1" t="s">
        <v>1</v>
      </c>
      <c r="I94">
        <v>2.87</v>
      </c>
      <c r="J94">
        <v>7.3</v>
      </c>
      <c r="K94" s="6"/>
      <c r="L94" s="6"/>
      <c r="M94" s="6"/>
      <c r="N94" s="6"/>
      <c r="O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4" s="5">
        <f>(Таблица4[[#This Row],[Тинькування]]*Таблица4[[#This Row],[Вартість робіт за одиницю, грн з ПДВ]])+(Таблица4[[#This Row],[Затирання]]*Таблица4[[#This Row],[Вартість робіт за одиницю, грн з ПДВ.]])</f>
        <v>0</v>
      </c>
      <c r="Q94" s="5">
        <f>Таблица4[[#This Row],[Загальна вартість матеріалів, грн з ПДВ]]+Таблица4[[#This Row],[Загальна вартість робіт, грн з ПДВ]]</f>
        <v>0</v>
      </c>
    </row>
    <row r="95" spans="1:17" x14ac:dyDescent="0.25">
      <c r="A95">
        <v>94</v>
      </c>
      <c r="B95" s="1" t="s">
        <v>200</v>
      </c>
      <c r="C95" s="1" t="s">
        <v>233</v>
      </c>
      <c r="D95" s="1" t="s">
        <v>235</v>
      </c>
      <c r="E95" s="7" t="s">
        <v>295</v>
      </c>
      <c r="F95" s="1" t="s">
        <v>433</v>
      </c>
      <c r="G95" t="s">
        <v>327</v>
      </c>
      <c r="H95" s="1" t="s">
        <v>1</v>
      </c>
      <c r="I95">
        <v>0.33</v>
      </c>
      <c r="K95" s="6"/>
      <c r="L95" s="6"/>
      <c r="M95" s="6"/>
      <c r="N95" s="6"/>
      <c r="O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5" s="5">
        <f>(Таблица4[[#This Row],[Тинькування]]*Таблица4[[#This Row],[Вартість робіт за одиницю, грн з ПДВ]])+(Таблица4[[#This Row],[Затирання]]*Таблица4[[#This Row],[Вартість робіт за одиницю, грн з ПДВ.]])</f>
        <v>0</v>
      </c>
      <c r="Q95" s="5">
        <f>Таблица4[[#This Row],[Загальна вартість матеріалів, грн з ПДВ]]+Таблица4[[#This Row],[Загальна вартість робіт, грн з ПДВ]]</f>
        <v>0</v>
      </c>
    </row>
    <row r="96" spans="1:17" x14ac:dyDescent="0.25">
      <c r="A96">
        <v>95</v>
      </c>
      <c r="B96" s="1" t="s">
        <v>200</v>
      </c>
      <c r="C96" s="1" t="s">
        <v>233</v>
      </c>
      <c r="D96" s="1" t="s">
        <v>235</v>
      </c>
      <c r="E96" s="7" t="s">
        <v>295</v>
      </c>
      <c r="F96" s="1" t="s">
        <v>115</v>
      </c>
      <c r="G96" t="s">
        <v>206</v>
      </c>
      <c r="H96" s="1" t="s">
        <v>1</v>
      </c>
      <c r="I96">
        <v>5.93</v>
      </c>
      <c r="J96">
        <v>42.39</v>
      </c>
      <c r="K96" s="6"/>
      <c r="L96" s="6"/>
      <c r="M96" s="6"/>
      <c r="N96" s="6"/>
      <c r="O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6" s="5">
        <f>(Таблица4[[#This Row],[Тинькування]]*Таблица4[[#This Row],[Вартість робіт за одиницю, грн з ПДВ]])+(Таблица4[[#This Row],[Затирання]]*Таблица4[[#This Row],[Вартість робіт за одиницю, грн з ПДВ.]])</f>
        <v>0</v>
      </c>
      <c r="Q96" s="5">
        <f>Таблица4[[#This Row],[Загальна вартість матеріалів, грн з ПДВ]]+Таблица4[[#This Row],[Загальна вартість робіт, грн з ПДВ]]</f>
        <v>0</v>
      </c>
    </row>
    <row r="97" spans="1:17" x14ac:dyDescent="0.25">
      <c r="A97">
        <v>96</v>
      </c>
      <c r="B97" s="1" t="s">
        <v>200</v>
      </c>
      <c r="C97" s="1" t="s">
        <v>233</v>
      </c>
      <c r="D97" s="1" t="s">
        <v>235</v>
      </c>
      <c r="E97" s="7" t="s">
        <v>292</v>
      </c>
      <c r="F97" s="1" t="s">
        <v>113</v>
      </c>
      <c r="G97" t="s">
        <v>205</v>
      </c>
      <c r="H97" s="1" t="s">
        <v>1</v>
      </c>
      <c r="I97">
        <v>4.8499999999999996</v>
      </c>
      <c r="J97">
        <v>10.19</v>
      </c>
      <c r="K97" s="6"/>
      <c r="L97" s="6"/>
      <c r="M97" s="6"/>
      <c r="N97" s="6"/>
      <c r="O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7" s="5">
        <f>(Таблица4[[#This Row],[Тинькування]]*Таблица4[[#This Row],[Вартість робіт за одиницю, грн з ПДВ]])+(Таблица4[[#This Row],[Затирання]]*Таблица4[[#This Row],[Вартість робіт за одиницю, грн з ПДВ.]])</f>
        <v>0</v>
      </c>
      <c r="Q97" s="5">
        <f>Таблица4[[#This Row],[Загальна вартість матеріалів, грн з ПДВ]]+Таблица4[[#This Row],[Загальна вартість робіт, грн з ПДВ]]</f>
        <v>0</v>
      </c>
    </row>
    <row r="98" spans="1:17" x14ac:dyDescent="0.25">
      <c r="A98">
        <v>97</v>
      </c>
      <c r="B98" s="1" t="s">
        <v>200</v>
      </c>
      <c r="C98" s="1" t="s">
        <v>233</v>
      </c>
      <c r="D98" s="1" t="s">
        <v>235</v>
      </c>
      <c r="E98" s="7" t="s">
        <v>295</v>
      </c>
      <c r="F98" s="1" t="s">
        <v>434</v>
      </c>
      <c r="G98" t="s">
        <v>393</v>
      </c>
      <c r="H98" s="1" t="s">
        <v>1</v>
      </c>
      <c r="I98">
        <v>1.56</v>
      </c>
      <c r="K98" s="6"/>
      <c r="L98" s="6"/>
      <c r="M98" s="6"/>
      <c r="N98" s="6"/>
      <c r="O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8" s="5">
        <f>(Таблица4[[#This Row],[Тинькування]]*Таблица4[[#This Row],[Вартість робіт за одиницю, грн з ПДВ]])+(Таблица4[[#This Row],[Затирання]]*Таблица4[[#This Row],[Вартість робіт за одиницю, грн з ПДВ.]])</f>
        <v>0</v>
      </c>
      <c r="Q98" s="5">
        <f>Таблица4[[#This Row],[Загальна вартість матеріалів, грн з ПДВ]]+Таблица4[[#This Row],[Загальна вартість робіт, грн з ПДВ]]</f>
        <v>0</v>
      </c>
    </row>
    <row r="99" spans="1:17" x14ac:dyDescent="0.25">
      <c r="A99">
        <v>98</v>
      </c>
      <c r="B99" s="1" t="s">
        <v>200</v>
      </c>
      <c r="C99" s="1" t="s">
        <v>233</v>
      </c>
      <c r="D99" s="1" t="s">
        <v>235</v>
      </c>
      <c r="E99" s="7" t="s">
        <v>295</v>
      </c>
      <c r="F99" s="1" t="s">
        <v>114</v>
      </c>
      <c r="G99" t="s">
        <v>4</v>
      </c>
      <c r="H99" s="1" t="s">
        <v>1</v>
      </c>
      <c r="I99">
        <v>2.57</v>
      </c>
      <c r="J99">
        <v>12.8</v>
      </c>
      <c r="K99" s="6"/>
      <c r="L99" s="6"/>
      <c r="M99" s="6"/>
      <c r="N99" s="6"/>
      <c r="O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9" s="5">
        <f>(Таблица4[[#This Row],[Тинькування]]*Таблица4[[#This Row],[Вартість робіт за одиницю, грн з ПДВ]])+(Таблица4[[#This Row],[Затирання]]*Таблица4[[#This Row],[Вартість робіт за одиницю, грн з ПДВ.]])</f>
        <v>0</v>
      </c>
      <c r="Q99" s="5">
        <f>Таблица4[[#This Row],[Загальна вартість матеріалів, грн з ПДВ]]+Таблица4[[#This Row],[Загальна вартість робіт, грн з ПДВ]]</f>
        <v>0</v>
      </c>
    </row>
    <row r="100" spans="1:17" x14ac:dyDescent="0.25">
      <c r="A100">
        <v>99</v>
      </c>
      <c r="B100" s="1" t="s">
        <v>200</v>
      </c>
      <c r="C100" s="1" t="s">
        <v>233</v>
      </c>
      <c r="D100" s="1" t="s">
        <v>235</v>
      </c>
      <c r="E100" s="7" t="s">
        <v>295</v>
      </c>
      <c r="F100" s="1" t="s">
        <v>435</v>
      </c>
      <c r="G100" t="s">
        <v>376</v>
      </c>
      <c r="H100" s="1" t="s">
        <v>1</v>
      </c>
      <c r="I100">
        <v>1.1100000000000001</v>
      </c>
      <c r="K100" s="6"/>
      <c r="L100" s="6"/>
      <c r="M100" s="6"/>
      <c r="N100" s="6"/>
      <c r="O1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0" s="5">
        <f>(Таблица4[[#This Row],[Тинькування]]*Таблица4[[#This Row],[Вартість робіт за одиницю, грн з ПДВ]])+(Таблица4[[#This Row],[Затирання]]*Таблица4[[#This Row],[Вартість робіт за одиницю, грн з ПДВ.]])</f>
        <v>0</v>
      </c>
      <c r="Q100" s="5">
        <f>Таблица4[[#This Row],[Загальна вартість матеріалів, грн з ПДВ]]+Таблица4[[#This Row],[Загальна вартість робіт, грн з ПДВ]]</f>
        <v>0</v>
      </c>
    </row>
    <row r="101" spans="1:17" x14ac:dyDescent="0.25">
      <c r="A101">
        <v>100</v>
      </c>
      <c r="B101" s="1" t="s">
        <v>200</v>
      </c>
      <c r="C101" s="1" t="s">
        <v>233</v>
      </c>
      <c r="D101" s="1" t="s">
        <v>235</v>
      </c>
      <c r="E101" s="7" t="s">
        <v>295</v>
      </c>
      <c r="F101" s="1" t="s">
        <v>116</v>
      </c>
      <c r="G101" t="s">
        <v>207</v>
      </c>
      <c r="H101" s="1" t="s">
        <v>1</v>
      </c>
      <c r="I101" s="17">
        <v>2.06</v>
      </c>
      <c r="J101">
        <v>47.55</v>
      </c>
      <c r="K101" s="6"/>
      <c r="L101" s="6"/>
      <c r="M101" s="6"/>
      <c r="N101" s="6"/>
      <c r="O1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1" s="5">
        <f>(Таблица4[[#This Row],[Тинькування]]*Таблица4[[#This Row],[Вартість робіт за одиницю, грн з ПДВ]])+(Таблица4[[#This Row],[Затирання]]*Таблица4[[#This Row],[Вартість робіт за одиницю, грн з ПДВ.]])</f>
        <v>0</v>
      </c>
      <c r="Q101" s="5">
        <f>Таблица4[[#This Row],[Загальна вартість матеріалів, грн з ПДВ]]+Таблица4[[#This Row],[Загальна вартість робіт, грн з ПДВ]]</f>
        <v>0</v>
      </c>
    </row>
    <row r="102" spans="1:17" x14ac:dyDescent="0.25">
      <c r="A102">
        <v>101</v>
      </c>
      <c r="B102" s="1" t="s">
        <v>200</v>
      </c>
      <c r="C102" s="1" t="s">
        <v>233</v>
      </c>
      <c r="D102" s="1" t="s">
        <v>235</v>
      </c>
      <c r="E102" s="7" t="s">
        <v>295</v>
      </c>
      <c r="F102" s="1" t="s">
        <v>436</v>
      </c>
      <c r="G102" t="s">
        <v>406</v>
      </c>
      <c r="H102" s="1" t="s">
        <v>1</v>
      </c>
      <c r="I102" s="17">
        <v>1.99</v>
      </c>
      <c r="K102" s="6"/>
      <c r="L102" s="6"/>
      <c r="M102" s="6"/>
      <c r="N102" s="6"/>
      <c r="O1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2" s="5">
        <f>(Таблица4[[#This Row],[Тинькування]]*Таблица4[[#This Row],[Вартість робіт за одиницю, грн з ПДВ]])+(Таблица4[[#This Row],[Затирання]]*Таблица4[[#This Row],[Вартість робіт за одиницю, грн з ПДВ.]])</f>
        <v>0</v>
      </c>
      <c r="Q102" s="5">
        <f>Таблица4[[#This Row],[Загальна вартість матеріалів, грн з ПДВ]]+Таблица4[[#This Row],[Загальна вартість робіт, грн з ПДВ]]</f>
        <v>0</v>
      </c>
    </row>
    <row r="103" spans="1:17" x14ac:dyDescent="0.25">
      <c r="A103">
        <v>102</v>
      </c>
      <c r="B103" s="1" t="s">
        <v>200</v>
      </c>
      <c r="C103" s="1" t="s">
        <v>202</v>
      </c>
      <c r="D103" s="1" t="s">
        <v>236</v>
      </c>
      <c r="E103" s="7" t="s">
        <v>292</v>
      </c>
      <c r="F103" s="1" t="s">
        <v>110</v>
      </c>
      <c r="G103" t="s">
        <v>5</v>
      </c>
      <c r="H103" s="1" t="s">
        <v>1</v>
      </c>
      <c r="I103">
        <v>144.4</v>
      </c>
      <c r="J103">
        <v>1.79</v>
      </c>
      <c r="K103" s="6"/>
      <c r="L103" s="6"/>
      <c r="M103" s="6"/>
      <c r="N103" s="6"/>
      <c r="O1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3" s="5">
        <f>(Таблица4[[#This Row],[Тинькування]]*Таблица4[[#This Row],[Вартість робіт за одиницю, грн з ПДВ]])+(Таблица4[[#This Row],[Затирання]]*Таблица4[[#This Row],[Вартість робіт за одиницю, грн з ПДВ.]])</f>
        <v>0</v>
      </c>
      <c r="Q103" s="5">
        <f>Таблица4[[#This Row],[Загальна вартість матеріалів, грн з ПДВ]]+Таблица4[[#This Row],[Загальна вартість робіт, грн з ПДВ]]</f>
        <v>0</v>
      </c>
    </row>
    <row r="104" spans="1:17" x14ac:dyDescent="0.25">
      <c r="A104">
        <v>103</v>
      </c>
      <c r="B104" s="1" t="s">
        <v>200</v>
      </c>
      <c r="C104" s="1" t="s">
        <v>202</v>
      </c>
      <c r="D104" s="1" t="s">
        <v>236</v>
      </c>
      <c r="E104" s="7" t="s">
        <v>295</v>
      </c>
      <c r="F104" s="1" t="s">
        <v>437</v>
      </c>
      <c r="G104" t="s">
        <v>314</v>
      </c>
      <c r="H104" s="1" t="s">
        <v>1</v>
      </c>
      <c r="I104">
        <v>2.1</v>
      </c>
      <c r="K104" s="6"/>
      <c r="L104" s="6"/>
      <c r="M104" s="6"/>
      <c r="N104" s="6"/>
      <c r="O1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4" s="5">
        <f>(Таблица4[[#This Row],[Тинькування]]*Таблица4[[#This Row],[Вартість робіт за одиницю, грн з ПДВ]])+(Таблица4[[#This Row],[Затирання]]*Таблица4[[#This Row],[Вартість робіт за одиницю, грн з ПДВ.]])</f>
        <v>0</v>
      </c>
      <c r="Q104" s="5">
        <f>Таблица4[[#This Row],[Загальна вартість матеріалів, грн з ПДВ]]+Таблица4[[#This Row],[Загальна вартість робіт, грн з ПДВ]]</f>
        <v>0</v>
      </c>
    </row>
    <row r="105" spans="1:17" x14ac:dyDescent="0.25">
      <c r="A105">
        <v>104</v>
      </c>
      <c r="B105" s="1" t="s">
        <v>200</v>
      </c>
      <c r="C105" s="1" t="s">
        <v>202</v>
      </c>
      <c r="D105" s="1" t="s">
        <v>236</v>
      </c>
      <c r="E105" s="7" t="s">
        <v>292</v>
      </c>
      <c r="F105" s="1" t="s">
        <v>117</v>
      </c>
      <c r="G105" t="s">
        <v>204</v>
      </c>
      <c r="H105" s="1" t="s">
        <v>1</v>
      </c>
      <c r="I105">
        <v>11.37</v>
      </c>
      <c r="J105">
        <v>4.9000000000000004</v>
      </c>
      <c r="K105" s="6"/>
      <c r="L105" s="6"/>
      <c r="M105" s="6"/>
      <c r="N105" s="6"/>
      <c r="O1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5" s="5">
        <f>(Таблица4[[#This Row],[Тинькування]]*Таблица4[[#This Row],[Вартість робіт за одиницю, грн з ПДВ]])+(Таблица4[[#This Row],[Затирання]]*Таблица4[[#This Row],[Вартість робіт за одиницю, грн з ПДВ.]])</f>
        <v>0</v>
      </c>
      <c r="Q105" s="5">
        <f>Таблица4[[#This Row],[Загальна вартість матеріалів, грн з ПДВ]]+Таблица4[[#This Row],[Загальна вартість робіт, грн з ПДВ]]</f>
        <v>0</v>
      </c>
    </row>
    <row r="106" spans="1:17" x14ac:dyDescent="0.25">
      <c r="A106">
        <v>105</v>
      </c>
      <c r="B106" s="1" t="s">
        <v>200</v>
      </c>
      <c r="C106" s="1" t="s">
        <v>202</v>
      </c>
      <c r="D106" s="1" t="s">
        <v>236</v>
      </c>
      <c r="E106" s="7" t="s">
        <v>295</v>
      </c>
      <c r="F106" s="1" t="s">
        <v>438</v>
      </c>
      <c r="G106" t="s">
        <v>395</v>
      </c>
      <c r="H106" s="1" t="s">
        <v>1</v>
      </c>
      <c r="I106">
        <v>3.24</v>
      </c>
      <c r="K106" s="6"/>
      <c r="L106" s="6"/>
      <c r="M106" s="6"/>
      <c r="N106" s="6"/>
      <c r="O1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6" s="5">
        <f>(Таблица4[[#This Row],[Тинькування]]*Таблица4[[#This Row],[Вартість робіт за одиницю, грн з ПДВ]])+(Таблица4[[#This Row],[Затирання]]*Таблица4[[#This Row],[Вартість робіт за одиницю, грн з ПДВ.]])</f>
        <v>0</v>
      </c>
      <c r="Q106" s="5">
        <f>Таблица4[[#This Row],[Загальна вартість матеріалів, грн з ПДВ]]+Таблица4[[#This Row],[Загальна вартість робіт, грн з ПДВ]]</f>
        <v>0</v>
      </c>
    </row>
    <row r="107" spans="1:17" x14ac:dyDescent="0.25">
      <c r="A107">
        <v>106</v>
      </c>
      <c r="B107" s="1" t="s">
        <v>200</v>
      </c>
      <c r="C107" s="1" t="s">
        <v>202</v>
      </c>
      <c r="D107" s="1" t="s">
        <v>236</v>
      </c>
      <c r="E107" s="7" t="s">
        <v>295</v>
      </c>
      <c r="F107" s="1" t="s">
        <v>118</v>
      </c>
      <c r="G107" t="s">
        <v>73</v>
      </c>
      <c r="H107" s="1" t="s">
        <v>1</v>
      </c>
      <c r="I107">
        <v>2.87</v>
      </c>
      <c r="J107">
        <v>7.3</v>
      </c>
      <c r="K107" s="6"/>
      <c r="L107" s="6"/>
      <c r="M107" s="6"/>
      <c r="N107" s="6"/>
      <c r="O1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7" s="5">
        <f>(Таблица4[[#This Row],[Тинькування]]*Таблица4[[#This Row],[Вартість робіт за одиницю, грн з ПДВ]])+(Таблица4[[#This Row],[Затирання]]*Таблица4[[#This Row],[Вартість робіт за одиницю, грн з ПДВ.]])</f>
        <v>0</v>
      </c>
      <c r="Q107" s="5">
        <f>Таблица4[[#This Row],[Загальна вартість матеріалів, грн з ПДВ]]+Таблица4[[#This Row],[Загальна вартість робіт, грн з ПДВ]]</f>
        <v>0</v>
      </c>
    </row>
    <row r="108" spans="1:17" x14ac:dyDescent="0.25">
      <c r="A108">
        <v>107</v>
      </c>
      <c r="B108" s="1" t="s">
        <v>200</v>
      </c>
      <c r="C108" s="1" t="s">
        <v>202</v>
      </c>
      <c r="D108" s="1" t="s">
        <v>236</v>
      </c>
      <c r="E108" s="7" t="s">
        <v>295</v>
      </c>
      <c r="F108" s="1" t="s">
        <v>439</v>
      </c>
      <c r="G108" t="s">
        <v>327</v>
      </c>
      <c r="H108" s="1" t="s">
        <v>1</v>
      </c>
      <c r="I108">
        <v>0.33</v>
      </c>
      <c r="K108" s="6"/>
      <c r="L108" s="6"/>
      <c r="M108" s="6"/>
      <c r="N108" s="6"/>
      <c r="O1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8" s="5">
        <f>(Таблица4[[#This Row],[Тинькування]]*Таблица4[[#This Row],[Вартість робіт за одиницю, грн з ПДВ]])+(Таблица4[[#This Row],[Затирання]]*Таблица4[[#This Row],[Вартість робіт за одиницю, грн з ПДВ.]])</f>
        <v>0</v>
      </c>
      <c r="Q108" s="5">
        <f>Таблица4[[#This Row],[Загальна вартість матеріалів, грн з ПДВ]]+Таблица4[[#This Row],[Загальна вартість робіт, грн з ПДВ]]</f>
        <v>0</v>
      </c>
    </row>
    <row r="109" spans="1:17" x14ac:dyDescent="0.25">
      <c r="A109">
        <v>108</v>
      </c>
      <c r="B109" s="1" t="s">
        <v>200</v>
      </c>
      <c r="C109" s="1" t="s">
        <v>202</v>
      </c>
      <c r="D109" s="1" t="s">
        <v>236</v>
      </c>
      <c r="E109" s="7" t="s">
        <v>295</v>
      </c>
      <c r="F109" s="1" t="s">
        <v>121</v>
      </c>
      <c r="G109" t="s">
        <v>206</v>
      </c>
      <c r="H109" s="1" t="s">
        <v>1</v>
      </c>
      <c r="I109">
        <v>5.93</v>
      </c>
      <c r="J109">
        <v>42.39</v>
      </c>
      <c r="K109" s="6"/>
      <c r="L109" s="6"/>
      <c r="M109" s="6"/>
      <c r="N109" s="6"/>
      <c r="O1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9" s="5">
        <f>(Таблица4[[#This Row],[Тинькування]]*Таблица4[[#This Row],[Вартість робіт за одиницю, грн з ПДВ]])+(Таблица4[[#This Row],[Затирання]]*Таблица4[[#This Row],[Вартість робіт за одиницю, грн з ПДВ.]])</f>
        <v>0</v>
      </c>
      <c r="Q109" s="5">
        <f>Таблица4[[#This Row],[Загальна вартість матеріалів, грн з ПДВ]]+Таблица4[[#This Row],[Загальна вартість робіт, грн з ПДВ]]</f>
        <v>0</v>
      </c>
    </row>
    <row r="110" spans="1:17" x14ac:dyDescent="0.25">
      <c r="A110">
        <v>109</v>
      </c>
      <c r="B110" s="1" t="s">
        <v>200</v>
      </c>
      <c r="C110" s="1" t="s">
        <v>202</v>
      </c>
      <c r="D110" s="1" t="s">
        <v>236</v>
      </c>
      <c r="E110" s="7" t="s">
        <v>292</v>
      </c>
      <c r="F110" s="1" t="s">
        <v>119</v>
      </c>
      <c r="G110" t="s">
        <v>205</v>
      </c>
      <c r="H110" s="1" t="s">
        <v>1</v>
      </c>
      <c r="I110">
        <v>4.8499999999999996</v>
      </c>
      <c r="J110">
        <v>10.19</v>
      </c>
      <c r="K110" s="6"/>
      <c r="L110" s="6"/>
      <c r="M110" s="6"/>
      <c r="N110" s="6"/>
      <c r="O1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0" s="5">
        <f>(Таблица4[[#This Row],[Тинькування]]*Таблица4[[#This Row],[Вартість робіт за одиницю, грн з ПДВ]])+(Таблица4[[#This Row],[Затирання]]*Таблица4[[#This Row],[Вартість робіт за одиницю, грн з ПДВ.]])</f>
        <v>0</v>
      </c>
      <c r="Q110" s="5">
        <f>Таблица4[[#This Row],[Загальна вартість матеріалів, грн з ПДВ]]+Таблица4[[#This Row],[Загальна вартість робіт, грн з ПДВ]]</f>
        <v>0</v>
      </c>
    </row>
    <row r="111" spans="1:17" x14ac:dyDescent="0.25">
      <c r="A111">
        <v>110</v>
      </c>
      <c r="B111" s="1" t="s">
        <v>200</v>
      </c>
      <c r="C111" s="1" t="s">
        <v>202</v>
      </c>
      <c r="D111" s="1" t="s">
        <v>236</v>
      </c>
      <c r="E111" s="7" t="s">
        <v>295</v>
      </c>
      <c r="F111" s="1" t="s">
        <v>440</v>
      </c>
      <c r="G111" t="s">
        <v>393</v>
      </c>
      <c r="H111" s="1" t="s">
        <v>1</v>
      </c>
      <c r="I111">
        <v>1.56</v>
      </c>
      <c r="K111" s="6"/>
      <c r="L111" s="6"/>
      <c r="M111" s="6"/>
      <c r="N111" s="6"/>
      <c r="O1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1" s="5">
        <f>(Таблица4[[#This Row],[Тинькування]]*Таблица4[[#This Row],[Вартість робіт за одиницю, грн з ПДВ]])+(Таблица4[[#This Row],[Затирання]]*Таблица4[[#This Row],[Вартість робіт за одиницю, грн з ПДВ.]])</f>
        <v>0</v>
      </c>
      <c r="Q111" s="5">
        <f>Таблица4[[#This Row],[Загальна вартість матеріалів, грн з ПДВ]]+Таблица4[[#This Row],[Загальна вартість робіт, грн з ПДВ]]</f>
        <v>0</v>
      </c>
    </row>
    <row r="112" spans="1:17" x14ac:dyDescent="0.25">
      <c r="A112">
        <v>111</v>
      </c>
      <c r="B112" s="1" t="s">
        <v>200</v>
      </c>
      <c r="C112" s="1" t="s">
        <v>202</v>
      </c>
      <c r="D112" s="1" t="s">
        <v>236</v>
      </c>
      <c r="E112" s="7" t="s">
        <v>295</v>
      </c>
      <c r="F112" s="1" t="s">
        <v>120</v>
      </c>
      <c r="G112" t="s">
        <v>4</v>
      </c>
      <c r="H112" s="1" t="s">
        <v>1</v>
      </c>
      <c r="I112">
        <v>2.57</v>
      </c>
      <c r="J112">
        <v>12.8</v>
      </c>
      <c r="K112" s="6"/>
      <c r="L112" s="6"/>
      <c r="M112" s="6"/>
      <c r="N112" s="6"/>
      <c r="O1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2" s="5">
        <f>(Таблица4[[#This Row],[Тинькування]]*Таблица4[[#This Row],[Вартість робіт за одиницю, грн з ПДВ]])+(Таблица4[[#This Row],[Затирання]]*Таблица4[[#This Row],[Вартість робіт за одиницю, грн з ПДВ.]])</f>
        <v>0</v>
      </c>
      <c r="Q112" s="5">
        <f>Таблица4[[#This Row],[Загальна вартість матеріалів, грн з ПДВ]]+Таблица4[[#This Row],[Загальна вартість робіт, грн з ПДВ]]</f>
        <v>0</v>
      </c>
    </row>
    <row r="113" spans="1:17" x14ac:dyDescent="0.25">
      <c r="A113">
        <v>112</v>
      </c>
      <c r="B113" s="1" t="s">
        <v>200</v>
      </c>
      <c r="C113" s="1" t="s">
        <v>202</v>
      </c>
      <c r="D113" s="1" t="s">
        <v>236</v>
      </c>
      <c r="E113" s="7" t="s">
        <v>295</v>
      </c>
      <c r="F113" s="1" t="s">
        <v>441</v>
      </c>
      <c r="G113" t="s">
        <v>376</v>
      </c>
      <c r="H113" s="1" t="s">
        <v>1</v>
      </c>
      <c r="I113">
        <v>1.1100000000000001</v>
      </c>
      <c r="K113" s="6"/>
      <c r="L113" s="6"/>
      <c r="M113" s="6"/>
      <c r="N113" s="6"/>
      <c r="O1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3" s="5">
        <f>(Таблица4[[#This Row],[Тинькування]]*Таблица4[[#This Row],[Вартість робіт за одиницю, грн з ПДВ]])+(Таблица4[[#This Row],[Затирання]]*Таблица4[[#This Row],[Вартість робіт за одиницю, грн з ПДВ.]])</f>
        <v>0</v>
      </c>
      <c r="Q113" s="5">
        <f>Таблица4[[#This Row],[Загальна вартість матеріалів, грн з ПДВ]]+Таблица4[[#This Row],[Загальна вартість робіт, грн з ПДВ]]</f>
        <v>0</v>
      </c>
    </row>
    <row r="114" spans="1:17" x14ac:dyDescent="0.25">
      <c r="A114">
        <v>113</v>
      </c>
      <c r="B114" s="1" t="s">
        <v>200</v>
      </c>
      <c r="C114" s="1" t="s">
        <v>202</v>
      </c>
      <c r="D114" s="1" t="s">
        <v>236</v>
      </c>
      <c r="E114" s="7" t="s">
        <v>295</v>
      </c>
      <c r="F114" s="1" t="s">
        <v>122</v>
      </c>
      <c r="G114" t="s">
        <v>207</v>
      </c>
      <c r="H114" s="1" t="s">
        <v>1</v>
      </c>
      <c r="I114" s="17">
        <v>2.06</v>
      </c>
      <c r="J114">
        <v>47.55</v>
      </c>
      <c r="K114" s="6"/>
      <c r="L114" s="6"/>
      <c r="M114" s="6"/>
      <c r="N114" s="6"/>
      <c r="O1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4" s="5">
        <f>(Таблица4[[#This Row],[Тинькування]]*Таблица4[[#This Row],[Вартість робіт за одиницю, грн з ПДВ]])+(Таблица4[[#This Row],[Затирання]]*Таблица4[[#This Row],[Вартість робіт за одиницю, грн з ПДВ.]])</f>
        <v>0</v>
      </c>
      <c r="Q114" s="5">
        <f>Таблица4[[#This Row],[Загальна вартість матеріалів, грн з ПДВ]]+Таблица4[[#This Row],[Загальна вартість робіт, грн з ПДВ]]</f>
        <v>0</v>
      </c>
    </row>
    <row r="115" spans="1:17" x14ac:dyDescent="0.25">
      <c r="A115">
        <v>114</v>
      </c>
      <c r="B115" s="1" t="s">
        <v>200</v>
      </c>
      <c r="C115" s="1" t="s">
        <v>202</v>
      </c>
      <c r="D115" s="1" t="s">
        <v>236</v>
      </c>
      <c r="E115" s="7" t="s">
        <v>295</v>
      </c>
      <c r="F115" s="1" t="s">
        <v>442</v>
      </c>
      <c r="G115" t="s">
        <v>406</v>
      </c>
      <c r="H115" s="1" t="s">
        <v>1</v>
      </c>
      <c r="I115" s="17">
        <v>1.99</v>
      </c>
      <c r="K115" s="6"/>
      <c r="L115" s="6"/>
      <c r="M115" s="6"/>
      <c r="N115" s="6"/>
      <c r="O1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5" s="5">
        <f>(Таблица4[[#This Row],[Тинькування]]*Таблица4[[#This Row],[Вартість робіт за одиницю, грн з ПДВ]])+(Таблица4[[#This Row],[Затирання]]*Таблица4[[#This Row],[Вартість робіт за одиницю, грн з ПДВ.]])</f>
        <v>0</v>
      </c>
      <c r="Q115" s="5">
        <f>Таблица4[[#This Row],[Загальна вартість матеріалів, грн з ПДВ]]+Таблица4[[#This Row],[Загальна вартість робіт, грн з ПДВ]]</f>
        <v>0</v>
      </c>
    </row>
    <row r="116" spans="1:17" x14ac:dyDescent="0.25">
      <c r="A116">
        <v>115</v>
      </c>
      <c r="B116" s="1" t="s">
        <v>200</v>
      </c>
      <c r="C116" s="1" t="s">
        <v>233</v>
      </c>
      <c r="D116" s="1" t="s">
        <v>237</v>
      </c>
      <c r="E116" s="7" t="s">
        <v>292</v>
      </c>
      <c r="F116" s="1" t="s">
        <v>123</v>
      </c>
      <c r="G116" t="s">
        <v>5</v>
      </c>
      <c r="H116" s="1" t="s">
        <v>1</v>
      </c>
      <c r="I116">
        <v>144.4</v>
      </c>
      <c r="J116">
        <v>1.79</v>
      </c>
      <c r="K116" s="6"/>
      <c r="L116" s="6"/>
      <c r="M116" s="6"/>
      <c r="N116" s="6"/>
      <c r="O1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6" s="5">
        <f>(Таблица4[[#This Row],[Тинькування]]*Таблица4[[#This Row],[Вартість робіт за одиницю, грн з ПДВ]])+(Таблица4[[#This Row],[Затирання]]*Таблица4[[#This Row],[Вартість робіт за одиницю, грн з ПДВ.]])</f>
        <v>0</v>
      </c>
      <c r="Q116" s="5">
        <f>Таблица4[[#This Row],[Загальна вартість матеріалів, грн з ПДВ]]+Таблица4[[#This Row],[Загальна вартість робіт, грн з ПДВ]]</f>
        <v>0</v>
      </c>
    </row>
    <row r="117" spans="1:17" x14ac:dyDescent="0.25">
      <c r="A117">
        <v>116</v>
      </c>
      <c r="B117" s="1" t="s">
        <v>200</v>
      </c>
      <c r="C117" s="1" t="s">
        <v>233</v>
      </c>
      <c r="D117" s="1" t="s">
        <v>237</v>
      </c>
      <c r="E117" s="7" t="s">
        <v>295</v>
      </c>
      <c r="F117" s="1" t="s">
        <v>443</v>
      </c>
      <c r="G117" t="s">
        <v>314</v>
      </c>
      <c r="H117" s="1" t="s">
        <v>1</v>
      </c>
      <c r="I117">
        <v>2.1</v>
      </c>
      <c r="K117" s="6"/>
      <c r="L117" s="6"/>
      <c r="M117" s="6"/>
      <c r="N117" s="6"/>
      <c r="O1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7" s="5">
        <f>(Таблица4[[#This Row],[Тинькування]]*Таблица4[[#This Row],[Вартість робіт за одиницю, грн з ПДВ]])+(Таблица4[[#This Row],[Затирання]]*Таблица4[[#This Row],[Вартість робіт за одиницю, грн з ПДВ.]])</f>
        <v>0</v>
      </c>
      <c r="Q117" s="5">
        <f>Таблица4[[#This Row],[Загальна вартість матеріалів, грн з ПДВ]]+Таблица4[[#This Row],[Загальна вартість робіт, грн з ПДВ]]</f>
        <v>0</v>
      </c>
    </row>
    <row r="118" spans="1:17" x14ac:dyDescent="0.25">
      <c r="A118">
        <v>117</v>
      </c>
      <c r="B118" s="1" t="s">
        <v>200</v>
      </c>
      <c r="C118" s="1" t="s">
        <v>233</v>
      </c>
      <c r="D118" s="1" t="s">
        <v>237</v>
      </c>
      <c r="E118" s="7" t="s">
        <v>292</v>
      </c>
      <c r="F118" s="1" t="s">
        <v>124</v>
      </c>
      <c r="G118" t="s">
        <v>204</v>
      </c>
      <c r="H118" s="1" t="s">
        <v>1</v>
      </c>
      <c r="I118">
        <v>11.37</v>
      </c>
      <c r="J118">
        <v>4.9000000000000004</v>
      </c>
      <c r="K118" s="6"/>
      <c r="L118" s="6"/>
      <c r="M118" s="6"/>
      <c r="N118" s="6"/>
      <c r="O1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8" s="5">
        <f>(Таблица4[[#This Row],[Тинькування]]*Таблица4[[#This Row],[Вартість робіт за одиницю, грн з ПДВ]])+(Таблица4[[#This Row],[Затирання]]*Таблица4[[#This Row],[Вартість робіт за одиницю, грн з ПДВ.]])</f>
        <v>0</v>
      </c>
      <c r="Q118" s="5">
        <f>Таблица4[[#This Row],[Загальна вартість матеріалів, грн з ПДВ]]+Таблица4[[#This Row],[Загальна вартість робіт, грн з ПДВ]]</f>
        <v>0</v>
      </c>
    </row>
    <row r="119" spans="1:17" x14ac:dyDescent="0.25">
      <c r="A119">
        <v>118</v>
      </c>
      <c r="B119" s="1" t="s">
        <v>200</v>
      </c>
      <c r="C119" s="1" t="s">
        <v>233</v>
      </c>
      <c r="D119" s="1" t="s">
        <v>237</v>
      </c>
      <c r="E119" s="7" t="s">
        <v>295</v>
      </c>
      <c r="F119" s="1" t="s">
        <v>444</v>
      </c>
      <c r="G119" t="s">
        <v>395</v>
      </c>
      <c r="H119" s="1" t="s">
        <v>1</v>
      </c>
      <c r="I119">
        <v>3.24</v>
      </c>
      <c r="K119" s="6"/>
      <c r="L119" s="6"/>
      <c r="M119" s="6"/>
      <c r="N119" s="6"/>
      <c r="O1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9" s="5">
        <f>(Таблица4[[#This Row],[Тинькування]]*Таблица4[[#This Row],[Вартість робіт за одиницю, грн з ПДВ]])+(Таблица4[[#This Row],[Затирання]]*Таблица4[[#This Row],[Вартість робіт за одиницю, грн з ПДВ.]])</f>
        <v>0</v>
      </c>
      <c r="Q119" s="5">
        <f>Таблица4[[#This Row],[Загальна вартість матеріалів, грн з ПДВ]]+Таблица4[[#This Row],[Загальна вартість робіт, грн з ПДВ]]</f>
        <v>0</v>
      </c>
    </row>
    <row r="120" spans="1:17" x14ac:dyDescent="0.25">
      <c r="A120">
        <v>119</v>
      </c>
      <c r="B120" s="1" t="s">
        <v>200</v>
      </c>
      <c r="C120" s="1" t="s">
        <v>233</v>
      </c>
      <c r="D120" s="1" t="s">
        <v>237</v>
      </c>
      <c r="E120" s="7" t="s">
        <v>295</v>
      </c>
      <c r="F120" s="1" t="s">
        <v>125</v>
      </c>
      <c r="G120" t="s">
        <v>73</v>
      </c>
      <c r="H120" s="1" t="s">
        <v>1</v>
      </c>
      <c r="I120">
        <v>2.87</v>
      </c>
      <c r="J120">
        <v>7.3</v>
      </c>
      <c r="K120" s="6"/>
      <c r="L120" s="6"/>
      <c r="M120" s="6"/>
      <c r="N120" s="6"/>
      <c r="O1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0" s="5">
        <f>(Таблица4[[#This Row],[Тинькування]]*Таблица4[[#This Row],[Вартість робіт за одиницю, грн з ПДВ]])+(Таблица4[[#This Row],[Затирання]]*Таблица4[[#This Row],[Вартість робіт за одиницю, грн з ПДВ.]])</f>
        <v>0</v>
      </c>
      <c r="Q120" s="5">
        <f>Таблица4[[#This Row],[Загальна вартість матеріалів, грн з ПДВ]]+Таблица4[[#This Row],[Загальна вартість робіт, грн з ПДВ]]</f>
        <v>0</v>
      </c>
    </row>
    <row r="121" spans="1:17" x14ac:dyDescent="0.25">
      <c r="A121">
        <v>120</v>
      </c>
      <c r="B121" s="1" t="s">
        <v>200</v>
      </c>
      <c r="C121" s="1" t="s">
        <v>233</v>
      </c>
      <c r="D121" s="1" t="s">
        <v>237</v>
      </c>
      <c r="E121" s="7" t="s">
        <v>295</v>
      </c>
      <c r="F121" s="1" t="s">
        <v>445</v>
      </c>
      <c r="G121" t="s">
        <v>327</v>
      </c>
      <c r="H121" s="1" t="s">
        <v>1</v>
      </c>
      <c r="I121">
        <v>0.33</v>
      </c>
      <c r="K121" s="6"/>
      <c r="L121" s="6"/>
      <c r="M121" s="6"/>
      <c r="N121" s="6"/>
      <c r="O1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1" s="5">
        <f>(Таблица4[[#This Row],[Тинькування]]*Таблица4[[#This Row],[Вартість робіт за одиницю, грн з ПДВ]])+(Таблица4[[#This Row],[Затирання]]*Таблица4[[#This Row],[Вартість робіт за одиницю, грн з ПДВ.]])</f>
        <v>0</v>
      </c>
      <c r="Q121" s="5">
        <f>Таблица4[[#This Row],[Загальна вартість матеріалів, грн з ПДВ]]+Таблица4[[#This Row],[Загальна вартість робіт, грн з ПДВ]]</f>
        <v>0</v>
      </c>
    </row>
    <row r="122" spans="1:17" x14ac:dyDescent="0.25">
      <c r="A122">
        <v>121</v>
      </c>
      <c r="B122" s="1" t="s">
        <v>200</v>
      </c>
      <c r="C122" s="1" t="s">
        <v>233</v>
      </c>
      <c r="D122" s="1" t="s">
        <v>237</v>
      </c>
      <c r="E122" s="7" t="s">
        <v>295</v>
      </c>
      <c r="F122" s="1" t="s">
        <v>128</v>
      </c>
      <c r="G122" t="s">
        <v>206</v>
      </c>
      <c r="H122" s="1" t="s">
        <v>1</v>
      </c>
      <c r="I122">
        <v>5.93</v>
      </c>
      <c r="J122">
        <v>42.39</v>
      </c>
      <c r="K122" s="6"/>
      <c r="L122" s="6"/>
      <c r="M122" s="6"/>
      <c r="N122" s="6"/>
      <c r="O1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2" s="5">
        <f>(Таблица4[[#This Row],[Тинькування]]*Таблица4[[#This Row],[Вартість робіт за одиницю, грн з ПДВ]])+(Таблица4[[#This Row],[Затирання]]*Таблица4[[#This Row],[Вартість робіт за одиницю, грн з ПДВ.]])</f>
        <v>0</v>
      </c>
      <c r="Q122" s="5">
        <f>Таблица4[[#This Row],[Загальна вартість матеріалів, грн з ПДВ]]+Таблица4[[#This Row],[Загальна вартість робіт, грн з ПДВ]]</f>
        <v>0</v>
      </c>
    </row>
    <row r="123" spans="1:17" x14ac:dyDescent="0.25">
      <c r="A123">
        <v>122</v>
      </c>
      <c r="B123" s="1" t="s">
        <v>200</v>
      </c>
      <c r="C123" s="1" t="s">
        <v>233</v>
      </c>
      <c r="D123" s="1" t="s">
        <v>237</v>
      </c>
      <c r="E123" s="7" t="s">
        <v>292</v>
      </c>
      <c r="F123" s="1" t="s">
        <v>126</v>
      </c>
      <c r="G123" t="s">
        <v>205</v>
      </c>
      <c r="H123" s="1" t="s">
        <v>1</v>
      </c>
      <c r="I123">
        <v>4.8499999999999996</v>
      </c>
      <c r="J123">
        <v>10.19</v>
      </c>
      <c r="K123" s="6"/>
      <c r="L123" s="6"/>
      <c r="M123" s="6"/>
      <c r="N123" s="6"/>
      <c r="O1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3" s="5">
        <f>(Таблица4[[#This Row],[Тинькування]]*Таблица4[[#This Row],[Вартість робіт за одиницю, грн з ПДВ]])+(Таблица4[[#This Row],[Затирання]]*Таблица4[[#This Row],[Вартість робіт за одиницю, грн з ПДВ.]])</f>
        <v>0</v>
      </c>
      <c r="Q123" s="5">
        <f>Таблица4[[#This Row],[Загальна вартість матеріалів, грн з ПДВ]]+Таблица4[[#This Row],[Загальна вартість робіт, грн з ПДВ]]</f>
        <v>0</v>
      </c>
    </row>
    <row r="124" spans="1:17" x14ac:dyDescent="0.25">
      <c r="A124">
        <v>123</v>
      </c>
      <c r="B124" s="1" t="s">
        <v>200</v>
      </c>
      <c r="C124" s="1" t="s">
        <v>233</v>
      </c>
      <c r="D124" s="1" t="s">
        <v>237</v>
      </c>
      <c r="E124" s="7" t="s">
        <v>295</v>
      </c>
      <c r="F124" s="1" t="s">
        <v>446</v>
      </c>
      <c r="G124" t="s">
        <v>393</v>
      </c>
      <c r="H124" s="1" t="s">
        <v>1</v>
      </c>
      <c r="I124">
        <v>1.56</v>
      </c>
      <c r="K124" s="6"/>
      <c r="L124" s="6"/>
      <c r="M124" s="6"/>
      <c r="N124" s="6"/>
      <c r="O1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4" s="5">
        <f>(Таблица4[[#This Row],[Тинькування]]*Таблица4[[#This Row],[Вартість робіт за одиницю, грн з ПДВ]])+(Таблица4[[#This Row],[Затирання]]*Таблица4[[#This Row],[Вартість робіт за одиницю, грн з ПДВ.]])</f>
        <v>0</v>
      </c>
      <c r="Q124" s="5">
        <f>Таблица4[[#This Row],[Загальна вартість матеріалів, грн з ПДВ]]+Таблица4[[#This Row],[Загальна вартість робіт, грн з ПДВ]]</f>
        <v>0</v>
      </c>
    </row>
    <row r="125" spans="1:17" x14ac:dyDescent="0.25">
      <c r="A125">
        <v>124</v>
      </c>
      <c r="B125" s="1" t="s">
        <v>200</v>
      </c>
      <c r="C125" s="1" t="s">
        <v>233</v>
      </c>
      <c r="D125" s="1" t="s">
        <v>237</v>
      </c>
      <c r="E125" s="7" t="s">
        <v>295</v>
      </c>
      <c r="F125" s="1" t="s">
        <v>127</v>
      </c>
      <c r="G125" t="s">
        <v>4</v>
      </c>
      <c r="H125" s="1" t="s">
        <v>1</v>
      </c>
      <c r="I125">
        <v>2.57</v>
      </c>
      <c r="J125">
        <v>12.8</v>
      </c>
      <c r="K125" s="6"/>
      <c r="L125" s="6"/>
      <c r="M125" s="6"/>
      <c r="N125" s="6"/>
      <c r="O1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5" s="5">
        <f>(Таблица4[[#This Row],[Тинькування]]*Таблица4[[#This Row],[Вартість робіт за одиницю, грн з ПДВ]])+(Таблица4[[#This Row],[Затирання]]*Таблица4[[#This Row],[Вартість робіт за одиницю, грн з ПДВ.]])</f>
        <v>0</v>
      </c>
      <c r="Q125" s="5">
        <f>Таблица4[[#This Row],[Загальна вартість матеріалів, грн з ПДВ]]+Таблица4[[#This Row],[Загальна вартість робіт, грн з ПДВ]]</f>
        <v>0</v>
      </c>
    </row>
    <row r="126" spans="1:17" x14ac:dyDescent="0.25">
      <c r="A126">
        <v>125</v>
      </c>
      <c r="B126" s="1" t="s">
        <v>200</v>
      </c>
      <c r="C126" s="1" t="s">
        <v>233</v>
      </c>
      <c r="D126" s="1" t="s">
        <v>237</v>
      </c>
      <c r="E126" s="7" t="s">
        <v>295</v>
      </c>
      <c r="F126" s="1" t="s">
        <v>447</v>
      </c>
      <c r="G126" t="s">
        <v>376</v>
      </c>
      <c r="H126" s="1" t="s">
        <v>1</v>
      </c>
      <c r="I126">
        <v>1.1100000000000001</v>
      </c>
      <c r="K126" s="6"/>
      <c r="L126" s="6"/>
      <c r="M126" s="6"/>
      <c r="N126" s="6"/>
      <c r="O1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6" s="5">
        <f>(Таблица4[[#This Row],[Тинькування]]*Таблица4[[#This Row],[Вартість робіт за одиницю, грн з ПДВ]])+(Таблица4[[#This Row],[Затирання]]*Таблица4[[#This Row],[Вартість робіт за одиницю, грн з ПДВ.]])</f>
        <v>0</v>
      </c>
      <c r="Q126" s="5">
        <f>Таблица4[[#This Row],[Загальна вартість матеріалів, грн з ПДВ]]+Таблица4[[#This Row],[Загальна вартість робіт, грн з ПДВ]]</f>
        <v>0</v>
      </c>
    </row>
    <row r="127" spans="1:17" x14ac:dyDescent="0.25">
      <c r="A127">
        <v>126</v>
      </c>
      <c r="B127" s="1" t="s">
        <v>200</v>
      </c>
      <c r="C127" s="1" t="s">
        <v>233</v>
      </c>
      <c r="D127" s="1" t="s">
        <v>237</v>
      </c>
      <c r="E127" s="7" t="s">
        <v>295</v>
      </c>
      <c r="F127" s="1" t="s">
        <v>129</v>
      </c>
      <c r="G127" t="s">
        <v>207</v>
      </c>
      <c r="H127" s="1" t="s">
        <v>1</v>
      </c>
      <c r="I127" s="17">
        <v>2.06</v>
      </c>
      <c r="J127">
        <v>47.55</v>
      </c>
      <c r="K127" s="6"/>
      <c r="L127" s="6"/>
      <c r="M127" s="6"/>
      <c r="N127" s="6"/>
      <c r="O1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7" s="5">
        <f>(Таблица4[[#This Row],[Тинькування]]*Таблица4[[#This Row],[Вартість робіт за одиницю, грн з ПДВ]])+(Таблица4[[#This Row],[Затирання]]*Таблица4[[#This Row],[Вартість робіт за одиницю, грн з ПДВ.]])</f>
        <v>0</v>
      </c>
      <c r="Q127" s="5">
        <f>Таблица4[[#This Row],[Загальна вартість матеріалів, грн з ПДВ]]+Таблица4[[#This Row],[Загальна вартість робіт, грн з ПДВ]]</f>
        <v>0</v>
      </c>
    </row>
    <row r="128" spans="1:17" x14ac:dyDescent="0.25">
      <c r="A128">
        <v>127</v>
      </c>
      <c r="B128" s="1" t="s">
        <v>200</v>
      </c>
      <c r="C128" s="1" t="s">
        <v>233</v>
      </c>
      <c r="D128" s="1" t="s">
        <v>237</v>
      </c>
      <c r="E128" s="7" t="s">
        <v>295</v>
      </c>
      <c r="F128" s="1" t="s">
        <v>448</v>
      </c>
      <c r="G128" t="s">
        <v>406</v>
      </c>
      <c r="H128" s="1" t="s">
        <v>1</v>
      </c>
      <c r="I128" s="17">
        <v>1.99</v>
      </c>
      <c r="K128" s="6"/>
      <c r="L128" s="6"/>
      <c r="M128" s="6"/>
      <c r="N128" s="6"/>
      <c r="O1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8" s="5">
        <f>(Таблица4[[#This Row],[Тинькування]]*Таблица4[[#This Row],[Вартість робіт за одиницю, грн з ПДВ]])+(Таблица4[[#This Row],[Затирання]]*Таблица4[[#This Row],[Вартість робіт за одиницю, грн з ПДВ.]])</f>
        <v>0</v>
      </c>
      <c r="Q128" s="5">
        <f>Таблица4[[#This Row],[Загальна вартість матеріалів, грн з ПДВ]]+Таблица4[[#This Row],[Загальна вартість робіт, грн з ПДВ]]</f>
        <v>0</v>
      </c>
    </row>
    <row r="129" spans="1:17" x14ac:dyDescent="0.25">
      <c r="A129">
        <v>128</v>
      </c>
      <c r="B129" s="1" t="s">
        <v>200</v>
      </c>
      <c r="C129" s="1" t="s">
        <v>234</v>
      </c>
      <c r="D129" s="1" t="s">
        <v>238</v>
      </c>
      <c r="E129" s="7" t="s">
        <v>292</v>
      </c>
      <c r="F129" s="1" t="s">
        <v>130</v>
      </c>
      <c r="G129" t="s">
        <v>5</v>
      </c>
      <c r="H129" s="1" t="s">
        <v>1</v>
      </c>
      <c r="I129">
        <v>144.4</v>
      </c>
      <c r="J129">
        <v>1.79</v>
      </c>
      <c r="K129" s="6"/>
      <c r="L129" s="6"/>
      <c r="M129" s="6"/>
      <c r="N129" s="6"/>
      <c r="O1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9" s="5">
        <f>(Таблица4[[#This Row],[Тинькування]]*Таблица4[[#This Row],[Вартість робіт за одиницю, грн з ПДВ]])+(Таблица4[[#This Row],[Затирання]]*Таблица4[[#This Row],[Вартість робіт за одиницю, грн з ПДВ.]])</f>
        <v>0</v>
      </c>
      <c r="Q129" s="5">
        <f>Таблица4[[#This Row],[Загальна вартість матеріалів, грн з ПДВ]]+Таблица4[[#This Row],[Загальна вартість робіт, грн з ПДВ]]</f>
        <v>0</v>
      </c>
    </row>
    <row r="130" spans="1:17" x14ac:dyDescent="0.25">
      <c r="A130">
        <v>129</v>
      </c>
      <c r="B130" s="1" t="s">
        <v>200</v>
      </c>
      <c r="C130" s="1" t="s">
        <v>234</v>
      </c>
      <c r="D130" s="1" t="s">
        <v>238</v>
      </c>
      <c r="E130" s="7" t="s">
        <v>295</v>
      </c>
      <c r="F130" s="1" t="s">
        <v>449</v>
      </c>
      <c r="G130" t="s">
        <v>314</v>
      </c>
      <c r="H130" s="1" t="s">
        <v>1</v>
      </c>
      <c r="I130">
        <v>2.1</v>
      </c>
      <c r="K130" s="6"/>
      <c r="L130" s="6"/>
      <c r="M130" s="6"/>
      <c r="N130" s="6"/>
      <c r="O1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0" s="5">
        <f>(Таблица4[[#This Row],[Тинькування]]*Таблица4[[#This Row],[Вартість робіт за одиницю, грн з ПДВ]])+(Таблица4[[#This Row],[Затирання]]*Таблица4[[#This Row],[Вартість робіт за одиницю, грн з ПДВ.]])</f>
        <v>0</v>
      </c>
      <c r="Q130" s="5">
        <f>Таблица4[[#This Row],[Загальна вартість матеріалів, грн з ПДВ]]+Таблица4[[#This Row],[Загальна вартість робіт, грн з ПДВ]]</f>
        <v>0</v>
      </c>
    </row>
    <row r="131" spans="1:17" x14ac:dyDescent="0.25">
      <c r="A131">
        <v>130</v>
      </c>
      <c r="B131" s="1" t="s">
        <v>200</v>
      </c>
      <c r="C131" s="1" t="s">
        <v>234</v>
      </c>
      <c r="D131" s="1" t="s">
        <v>238</v>
      </c>
      <c r="E131" s="7" t="s">
        <v>292</v>
      </c>
      <c r="F131" s="1" t="s">
        <v>131</v>
      </c>
      <c r="G131" t="s">
        <v>204</v>
      </c>
      <c r="H131" s="1" t="s">
        <v>1</v>
      </c>
      <c r="I131">
        <v>11.37</v>
      </c>
      <c r="J131">
        <v>4.9000000000000004</v>
      </c>
      <c r="K131" s="6"/>
      <c r="L131" s="6"/>
      <c r="M131" s="6"/>
      <c r="N131" s="6"/>
      <c r="O1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1" s="5">
        <f>(Таблица4[[#This Row],[Тинькування]]*Таблица4[[#This Row],[Вартість робіт за одиницю, грн з ПДВ]])+(Таблица4[[#This Row],[Затирання]]*Таблица4[[#This Row],[Вартість робіт за одиницю, грн з ПДВ.]])</f>
        <v>0</v>
      </c>
      <c r="Q131" s="5">
        <f>Таблица4[[#This Row],[Загальна вартість матеріалів, грн з ПДВ]]+Таблица4[[#This Row],[Загальна вартість робіт, грн з ПДВ]]</f>
        <v>0</v>
      </c>
    </row>
    <row r="132" spans="1:17" x14ac:dyDescent="0.25">
      <c r="A132">
        <v>131</v>
      </c>
      <c r="B132" s="1" t="s">
        <v>200</v>
      </c>
      <c r="C132" s="1" t="s">
        <v>234</v>
      </c>
      <c r="D132" s="1" t="s">
        <v>238</v>
      </c>
      <c r="E132" s="7" t="s">
        <v>295</v>
      </c>
      <c r="F132" s="1" t="s">
        <v>450</v>
      </c>
      <c r="G132" t="s">
        <v>395</v>
      </c>
      <c r="H132" s="1" t="s">
        <v>1</v>
      </c>
      <c r="I132">
        <v>3.24</v>
      </c>
      <c r="K132" s="6"/>
      <c r="L132" s="6"/>
      <c r="M132" s="6"/>
      <c r="N132" s="6"/>
      <c r="O1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2" s="5">
        <f>(Таблица4[[#This Row],[Тинькування]]*Таблица4[[#This Row],[Вартість робіт за одиницю, грн з ПДВ]])+(Таблица4[[#This Row],[Затирання]]*Таблица4[[#This Row],[Вартість робіт за одиницю, грн з ПДВ.]])</f>
        <v>0</v>
      </c>
      <c r="Q132" s="5">
        <f>Таблица4[[#This Row],[Загальна вартість матеріалів, грн з ПДВ]]+Таблица4[[#This Row],[Загальна вартість робіт, грн з ПДВ]]</f>
        <v>0</v>
      </c>
    </row>
    <row r="133" spans="1:17" x14ac:dyDescent="0.25">
      <c r="A133">
        <v>132</v>
      </c>
      <c r="B133" s="1" t="s">
        <v>200</v>
      </c>
      <c r="C133" s="1" t="s">
        <v>234</v>
      </c>
      <c r="D133" s="1" t="s">
        <v>238</v>
      </c>
      <c r="E133" s="7" t="s">
        <v>295</v>
      </c>
      <c r="F133" s="1" t="s">
        <v>132</v>
      </c>
      <c r="G133" t="s">
        <v>73</v>
      </c>
      <c r="H133" s="1" t="s">
        <v>1</v>
      </c>
      <c r="I133">
        <v>2.87</v>
      </c>
      <c r="J133">
        <v>7.3</v>
      </c>
      <c r="K133" s="6"/>
      <c r="L133" s="6"/>
      <c r="M133" s="6"/>
      <c r="N133" s="6"/>
      <c r="O1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3" s="5">
        <f>(Таблица4[[#This Row],[Тинькування]]*Таблица4[[#This Row],[Вартість робіт за одиницю, грн з ПДВ]])+(Таблица4[[#This Row],[Затирання]]*Таблица4[[#This Row],[Вартість робіт за одиницю, грн з ПДВ.]])</f>
        <v>0</v>
      </c>
      <c r="Q133" s="5">
        <f>Таблица4[[#This Row],[Загальна вартість матеріалів, грн з ПДВ]]+Таблица4[[#This Row],[Загальна вартість робіт, грн з ПДВ]]</f>
        <v>0</v>
      </c>
    </row>
    <row r="134" spans="1:17" x14ac:dyDescent="0.25">
      <c r="A134">
        <v>133</v>
      </c>
      <c r="B134" s="1" t="s">
        <v>200</v>
      </c>
      <c r="C134" s="1" t="s">
        <v>234</v>
      </c>
      <c r="D134" s="1" t="s">
        <v>238</v>
      </c>
      <c r="E134" s="7" t="s">
        <v>295</v>
      </c>
      <c r="F134" s="1" t="s">
        <v>451</v>
      </c>
      <c r="G134" t="s">
        <v>327</v>
      </c>
      <c r="H134" s="1" t="s">
        <v>1</v>
      </c>
      <c r="I134">
        <v>0.33</v>
      </c>
      <c r="K134" s="6"/>
      <c r="L134" s="6"/>
      <c r="M134" s="6"/>
      <c r="N134" s="6"/>
      <c r="O1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4" s="5">
        <f>(Таблица4[[#This Row],[Тинькування]]*Таблица4[[#This Row],[Вартість робіт за одиницю, грн з ПДВ]])+(Таблица4[[#This Row],[Затирання]]*Таблица4[[#This Row],[Вартість робіт за одиницю, грн з ПДВ.]])</f>
        <v>0</v>
      </c>
      <c r="Q134" s="5">
        <f>Таблица4[[#This Row],[Загальна вартість матеріалів, грн з ПДВ]]+Таблица4[[#This Row],[Загальна вартість робіт, грн з ПДВ]]</f>
        <v>0</v>
      </c>
    </row>
    <row r="135" spans="1:17" x14ac:dyDescent="0.25">
      <c r="A135">
        <v>134</v>
      </c>
      <c r="B135" s="1" t="s">
        <v>200</v>
      </c>
      <c r="C135" s="1" t="s">
        <v>234</v>
      </c>
      <c r="D135" s="1" t="s">
        <v>238</v>
      </c>
      <c r="E135" s="7" t="s">
        <v>295</v>
      </c>
      <c r="F135" s="1" t="s">
        <v>135</v>
      </c>
      <c r="G135" t="s">
        <v>206</v>
      </c>
      <c r="H135" s="1" t="s">
        <v>1</v>
      </c>
      <c r="I135">
        <v>5.93</v>
      </c>
      <c r="J135">
        <v>42.39</v>
      </c>
      <c r="K135" s="6"/>
      <c r="L135" s="6"/>
      <c r="M135" s="6"/>
      <c r="N135" s="6"/>
      <c r="O1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5" s="5">
        <f>(Таблица4[[#This Row],[Тинькування]]*Таблица4[[#This Row],[Вартість робіт за одиницю, грн з ПДВ]])+(Таблица4[[#This Row],[Затирання]]*Таблица4[[#This Row],[Вартість робіт за одиницю, грн з ПДВ.]])</f>
        <v>0</v>
      </c>
      <c r="Q135" s="5">
        <f>Таблица4[[#This Row],[Загальна вартість матеріалів, грн з ПДВ]]+Таблица4[[#This Row],[Загальна вартість робіт, грн з ПДВ]]</f>
        <v>0</v>
      </c>
    </row>
    <row r="136" spans="1:17" x14ac:dyDescent="0.25">
      <c r="A136">
        <v>135</v>
      </c>
      <c r="B136" s="1" t="s">
        <v>200</v>
      </c>
      <c r="C136" s="1" t="s">
        <v>234</v>
      </c>
      <c r="D136" s="1" t="s">
        <v>238</v>
      </c>
      <c r="E136" s="7" t="s">
        <v>292</v>
      </c>
      <c r="F136" s="1" t="s">
        <v>133</v>
      </c>
      <c r="G136" t="s">
        <v>205</v>
      </c>
      <c r="H136" s="1" t="s">
        <v>1</v>
      </c>
      <c r="I136">
        <v>4.8499999999999996</v>
      </c>
      <c r="J136">
        <v>10.19</v>
      </c>
      <c r="K136" s="6"/>
      <c r="L136" s="6"/>
      <c r="M136" s="6"/>
      <c r="N136" s="6"/>
      <c r="O1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6" s="5">
        <f>(Таблица4[[#This Row],[Тинькування]]*Таблица4[[#This Row],[Вартість робіт за одиницю, грн з ПДВ]])+(Таблица4[[#This Row],[Затирання]]*Таблица4[[#This Row],[Вартість робіт за одиницю, грн з ПДВ.]])</f>
        <v>0</v>
      </c>
      <c r="Q136" s="5">
        <f>Таблица4[[#This Row],[Загальна вартість матеріалів, грн з ПДВ]]+Таблица4[[#This Row],[Загальна вартість робіт, грн з ПДВ]]</f>
        <v>0</v>
      </c>
    </row>
    <row r="137" spans="1:17" x14ac:dyDescent="0.25">
      <c r="A137">
        <v>136</v>
      </c>
      <c r="B137" s="1" t="s">
        <v>200</v>
      </c>
      <c r="C137" s="1" t="s">
        <v>234</v>
      </c>
      <c r="D137" s="1" t="s">
        <v>238</v>
      </c>
      <c r="E137" s="7" t="s">
        <v>295</v>
      </c>
      <c r="F137" s="1" t="s">
        <v>452</v>
      </c>
      <c r="G137" t="s">
        <v>393</v>
      </c>
      <c r="H137" s="1" t="s">
        <v>1</v>
      </c>
      <c r="I137">
        <v>1.56</v>
      </c>
      <c r="K137" s="6"/>
      <c r="L137" s="6"/>
      <c r="M137" s="6"/>
      <c r="N137" s="6"/>
      <c r="O1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7" s="5">
        <f>(Таблица4[[#This Row],[Тинькування]]*Таблица4[[#This Row],[Вартість робіт за одиницю, грн з ПДВ]])+(Таблица4[[#This Row],[Затирання]]*Таблица4[[#This Row],[Вартість робіт за одиницю, грн з ПДВ.]])</f>
        <v>0</v>
      </c>
      <c r="Q137" s="5">
        <f>Таблица4[[#This Row],[Загальна вартість матеріалів, грн з ПДВ]]+Таблица4[[#This Row],[Загальна вартість робіт, грн з ПДВ]]</f>
        <v>0</v>
      </c>
    </row>
    <row r="138" spans="1:17" x14ac:dyDescent="0.25">
      <c r="A138">
        <v>137</v>
      </c>
      <c r="B138" s="1" t="s">
        <v>200</v>
      </c>
      <c r="C138" s="1" t="s">
        <v>234</v>
      </c>
      <c r="D138" s="1" t="s">
        <v>238</v>
      </c>
      <c r="E138" s="7" t="s">
        <v>295</v>
      </c>
      <c r="F138" s="1" t="s">
        <v>134</v>
      </c>
      <c r="G138" t="s">
        <v>4</v>
      </c>
      <c r="H138" s="1" t="s">
        <v>1</v>
      </c>
      <c r="I138">
        <v>2.57</v>
      </c>
      <c r="J138">
        <v>12.8</v>
      </c>
      <c r="K138" s="6"/>
      <c r="L138" s="6"/>
      <c r="M138" s="6"/>
      <c r="N138" s="6"/>
      <c r="O1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8" s="5">
        <f>(Таблица4[[#This Row],[Тинькування]]*Таблица4[[#This Row],[Вартість робіт за одиницю, грн з ПДВ]])+(Таблица4[[#This Row],[Затирання]]*Таблица4[[#This Row],[Вартість робіт за одиницю, грн з ПДВ.]])</f>
        <v>0</v>
      </c>
      <c r="Q138" s="5">
        <f>Таблица4[[#This Row],[Загальна вартість матеріалів, грн з ПДВ]]+Таблица4[[#This Row],[Загальна вартість робіт, грн з ПДВ]]</f>
        <v>0</v>
      </c>
    </row>
    <row r="139" spans="1:17" x14ac:dyDescent="0.25">
      <c r="A139">
        <v>138</v>
      </c>
      <c r="B139" s="1" t="s">
        <v>200</v>
      </c>
      <c r="C139" s="1" t="s">
        <v>234</v>
      </c>
      <c r="D139" s="1" t="s">
        <v>238</v>
      </c>
      <c r="E139" s="7" t="s">
        <v>295</v>
      </c>
      <c r="F139" s="1" t="s">
        <v>453</v>
      </c>
      <c r="G139" t="s">
        <v>376</v>
      </c>
      <c r="H139" s="1" t="s">
        <v>1</v>
      </c>
      <c r="I139">
        <v>1.1100000000000001</v>
      </c>
      <c r="K139" s="6"/>
      <c r="L139" s="6"/>
      <c r="M139" s="6"/>
      <c r="N139" s="6"/>
      <c r="O1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9" s="5">
        <f>(Таблица4[[#This Row],[Тинькування]]*Таблица4[[#This Row],[Вартість робіт за одиницю, грн з ПДВ]])+(Таблица4[[#This Row],[Затирання]]*Таблица4[[#This Row],[Вартість робіт за одиницю, грн з ПДВ.]])</f>
        <v>0</v>
      </c>
      <c r="Q139" s="5">
        <f>Таблица4[[#This Row],[Загальна вартість матеріалів, грн з ПДВ]]+Таблица4[[#This Row],[Загальна вартість робіт, грн з ПДВ]]</f>
        <v>0</v>
      </c>
    </row>
    <row r="140" spans="1:17" x14ac:dyDescent="0.25">
      <c r="A140">
        <v>139</v>
      </c>
      <c r="B140" s="1" t="s">
        <v>200</v>
      </c>
      <c r="C140" s="1" t="s">
        <v>234</v>
      </c>
      <c r="D140" s="1" t="s">
        <v>238</v>
      </c>
      <c r="E140" s="7" t="s">
        <v>295</v>
      </c>
      <c r="F140" s="1" t="s">
        <v>136</v>
      </c>
      <c r="G140" t="s">
        <v>207</v>
      </c>
      <c r="H140" s="1" t="s">
        <v>1</v>
      </c>
      <c r="I140" s="17">
        <v>2.06</v>
      </c>
      <c r="J140">
        <v>47.55</v>
      </c>
      <c r="K140" s="6"/>
      <c r="L140" s="6"/>
      <c r="M140" s="6"/>
      <c r="N140" s="6"/>
      <c r="O1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0" s="5">
        <f>(Таблица4[[#This Row],[Тинькування]]*Таблица4[[#This Row],[Вартість робіт за одиницю, грн з ПДВ]])+(Таблица4[[#This Row],[Затирання]]*Таблица4[[#This Row],[Вартість робіт за одиницю, грн з ПДВ.]])</f>
        <v>0</v>
      </c>
      <c r="Q140" s="5">
        <f>Таблица4[[#This Row],[Загальна вартість матеріалів, грн з ПДВ]]+Таблица4[[#This Row],[Загальна вартість робіт, грн з ПДВ]]</f>
        <v>0</v>
      </c>
    </row>
    <row r="141" spans="1:17" x14ac:dyDescent="0.25">
      <c r="A141">
        <v>140</v>
      </c>
      <c r="B141" s="1" t="s">
        <v>200</v>
      </c>
      <c r="C141" s="1" t="s">
        <v>234</v>
      </c>
      <c r="D141" s="1" t="s">
        <v>238</v>
      </c>
      <c r="E141" s="7" t="s">
        <v>295</v>
      </c>
      <c r="F141" s="1" t="s">
        <v>454</v>
      </c>
      <c r="G141" t="s">
        <v>406</v>
      </c>
      <c r="H141" s="1" t="s">
        <v>1</v>
      </c>
      <c r="I141" s="17">
        <v>1.99</v>
      </c>
      <c r="K141" s="6"/>
      <c r="L141" s="6"/>
      <c r="M141" s="6"/>
      <c r="N141" s="6"/>
      <c r="O1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1" s="5">
        <f>(Таблица4[[#This Row],[Тинькування]]*Таблица4[[#This Row],[Вартість робіт за одиницю, грн з ПДВ]])+(Таблица4[[#This Row],[Затирання]]*Таблица4[[#This Row],[Вартість робіт за одиницю, грн з ПДВ.]])</f>
        <v>0</v>
      </c>
      <c r="Q141" s="5">
        <f>Таблица4[[#This Row],[Загальна вартість матеріалів, грн з ПДВ]]+Таблица4[[#This Row],[Загальна вартість робіт, грн з ПДВ]]</f>
        <v>0</v>
      </c>
    </row>
    <row r="142" spans="1:17" x14ac:dyDescent="0.25">
      <c r="A142">
        <v>141</v>
      </c>
      <c r="B142" s="1" t="s">
        <v>200</v>
      </c>
      <c r="C142" s="1" t="s">
        <v>235</v>
      </c>
      <c r="D142" s="1" t="s">
        <v>239</v>
      </c>
      <c r="E142" s="7" t="s">
        <v>292</v>
      </c>
      <c r="F142" s="1" t="s">
        <v>137</v>
      </c>
      <c r="G142" t="s">
        <v>5</v>
      </c>
      <c r="H142" s="1" t="s">
        <v>1</v>
      </c>
      <c r="I142">
        <v>144.4</v>
      </c>
      <c r="J142">
        <v>1.79</v>
      </c>
      <c r="K142" s="6"/>
      <c r="L142" s="6"/>
      <c r="M142" s="6"/>
      <c r="N142" s="6"/>
      <c r="O1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2" s="5">
        <f>(Таблица4[[#This Row],[Тинькування]]*Таблица4[[#This Row],[Вартість робіт за одиницю, грн з ПДВ]])+(Таблица4[[#This Row],[Затирання]]*Таблица4[[#This Row],[Вартість робіт за одиницю, грн з ПДВ.]])</f>
        <v>0</v>
      </c>
      <c r="Q142" s="5">
        <f>Таблица4[[#This Row],[Загальна вартість матеріалів, грн з ПДВ]]+Таблица4[[#This Row],[Загальна вартість робіт, грн з ПДВ]]</f>
        <v>0</v>
      </c>
    </row>
    <row r="143" spans="1:17" x14ac:dyDescent="0.25">
      <c r="A143">
        <v>142</v>
      </c>
      <c r="B143" s="1" t="s">
        <v>200</v>
      </c>
      <c r="C143" s="1" t="s">
        <v>235</v>
      </c>
      <c r="D143" s="1" t="s">
        <v>239</v>
      </c>
      <c r="E143" s="7" t="s">
        <v>295</v>
      </c>
      <c r="F143" s="1" t="s">
        <v>455</v>
      </c>
      <c r="G143" t="s">
        <v>314</v>
      </c>
      <c r="H143" s="1" t="s">
        <v>1</v>
      </c>
      <c r="I143">
        <v>2.1</v>
      </c>
      <c r="K143" s="6"/>
      <c r="L143" s="6"/>
      <c r="M143" s="6"/>
      <c r="N143" s="6"/>
      <c r="O1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3" s="5">
        <f>(Таблица4[[#This Row],[Тинькування]]*Таблица4[[#This Row],[Вартість робіт за одиницю, грн з ПДВ]])+(Таблица4[[#This Row],[Затирання]]*Таблица4[[#This Row],[Вартість робіт за одиницю, грн з ПДВ.]])</f>
        <v>0</v>
      </c>
      <c r="Q143" s="5">
        <f>Таблица4[[#This Row],[Загальна вартість матеріалів, грн з ПДВ]]+Таблица4[[#This Row],[Загальна вартість робіт, грн з ПДВ]]</f>
        <v>0</v>
      </c>
    </row>
    <row r="144" spans="1:17" x14ac:dyDescent="0.25">
      <c r="A144">
        <v>143</v>
      </c>
      <c r="B144" s="1" t="s">
        <v>200</v>
      </c>
      <c r="C144" s="1" t="s">
        <v>235</v>
      </c>
      <c r="D144" s="1" t="s">
        <v>239</v>
      </c>
      <c r="E144" s="7" t="s">
        <v>292</v>
      </c>
      <c r="F144" s="1" t="s">
        <v>139</v>
      </c>
      <c r="G144" t="s">
        <v>204</v>
      </c>
      <c r="H144" s="1" t="s">
        <v>1</v>
      </c>
      <c r="I144">
        <v>11.37</v>
      </c>
      <c r="J144">
        <v>4.9000000000000004</v>
      </c>
      <c r="K144" s="6"/>
      <c r="L144" s="6"/>
      <c r="M144" s="6"/>
      <c r="N144" s="6"/>
      <c r="O1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4" s="5">
        <f>(Таблица4[[#This Row],[Тинькування]]*Таблица4[[#This Row],[Вартість робіт за одиницю, грн з ПДВ]])+(Таблица4[[#This Row],[Затирання]]*Таблица4[[#This Row],[Вартість робіт за одиницю, грн з ПДВ.]])</f>
        <v>0</v>
      </c>
      <c r="Q144" s="5">
        <f>Таблица4[[#This Row],[Загальна вартість матеріалів, грн з ПДВ]]+Таблица4[[#This Row],[Загальна вартість робіт, грн з ПДВ]]</f>
        <v>0</v>
      </c>
    </row>
    <row r="145" spans="1:17" x14ac:dyDescent="0.25">
      <c r="A145">
        <v>144</v>
      </c>
      <c r="B145" s="1" t="s">
        <v>200</v>
      </c>
      <c r="C145" s="1" t="s">
        <v>235</v>
      </c>
      <c r="D145" s="1" t="s">
        <v>239</v>
      </c>
      <c r="E145" s="7" t="s">
        <v>295</v>
      </c>
      <c r="F145" s="1" t="s">
        <v>456</v>
      </c>
      <c r="G145" t="s">
        <v>395</v>
      </c>
      <c r="H145" s="1" t="s">
        <v>1</v>
      </c>
      <c r="I145">
        <v>3.24</v>
      </c>
      <c r="K145" s="6"/>
      <c r="L145" s="6"/>
      <c r="M145" s="6"/>
      <c r="N145" s="6"/>
      <c r="O1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5" s="5">
        <f>(Таблица4[[#This Row],[Тинькування]]*Таблица4[[#This Row],[Вартість робіт за одиницю, грн з ПДВ]])+(Таблица4[[#This Row],[Затирання]]*Таблица4[[#This Row],[Вартість робіт за одиницю, грн з ПДВ.]])</f>
        <v>0</v>
      </c>
      <c r="Q145" s="5">
        <f>Таблица4[[#This Row],[Загальна вартість матеріалів, грн з ПДВ]]+Таблица4[[#This Row],[Загальна вартість робіт, грн з ПДВ]]</f>
        <v>0</v>
      </c>
    </row>
    <row r="146" spans="1:17" x14ac:dyDescent="0.25">
      <c r="A146">
        <v>145</v>
      </c>
      <c r="B146" s="1" t="s">
        <v>200</v>
      </c>
      <c r="C146" s="1" t="s">
        <v>235</v>
      </c>
      <c r="D146" s="1" t="s">
        <v>239</v>
      </c>
      <c r="E146" s="7" t="s">
        <v>295</v>
      </c>
      <c r="F146" s="1" t="s">
        <v>140</v>
      </c>
      <c r="G146" t="s">
        <v>73</v>
      </c>
      <c r="H146" s="1" t="s">
        <v>1</v>
      </c>
      <c r="I146">
        <v>2.87</v>
      </c>
      <c r="J146">
        <v>7.3</v>
      </c>
      <c r="K146" s="6"/>
      <c r="L146" s="6"/>
      <c r="M146" s="6"/>
      <c r="N146" s="6"/>
      <c r="O1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6" s="5">
        <f>(Таблица4[[#This Row],[Тинькування]]*Таблица4[[#This Row],[Вартість робіт за одиницю, грн з ПДВ]])+(Таблица4[[#This Row],[Затирання]]*Таблица4[[#This Row],[Вартість робіт за одиницю, грн з ПДВ.]])</f>
        <v>0</v>
      </c>
      <c r="Q146" s="5">
        <f>Таблица4[[#This Row],[Загальна вартість матеріалів, грн з ПДВ]]+Таблица4[[#This Row],[Загальна вартість робіт, грн з ПДВ]]</f>
        <v>0</v>
      </c>
    </row>
    <row r="147" spans="1:17" x14ac:dyDescent="0.25">
      <c r="A147">
        <v>146</v>
      </c>
      <c r="B147" s="1" t="s">
        <v>200</v>
      </c>
      <c r="C147" s="1" t="s">
        <v>235</v>
      </c>
      <c r="D147" s="1" t="s">
        <v>239</v>
      </c>
      <c r="E147" s="7" t="s">
        <v>295</v>
      </c>
      <c r="F147" s="1" t="s">
        <v>457</v>
      </c>
      <c r="G147" t="s">
        <v>327</v>
      </c>
      <c r="H147" s="1" t="s">
        <v>1</v>
      </c>
      <c r="I147">
        <v>0.33</v>
      </c>
      <c r="K147" s="6"/>
      <c r="L147" s="6"/>
      <c r="M147" s="6"/>
      <c r="N147" s="6"/>
      <c r="O1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7" s="5">
        <f>(Таблица4[[#This Row],[Тинькування]]*Таблица4[[#This Row],[Вартість робіт за одиницю, грн з ПДВ]])+(Таблица4[[#This Row],[Затирання]]*Таблица4[[#This Row],[Вартість робіт за одиницю, грн з ПДВ.]])</f>
        <v>0</v>
      </c>
      <c r="Q147" s="5">
        <f>Таблица4[[#This Row],[Загальна вартість матеріалів, грн з ПДВ]]+Таблица4[[#This Row],[Загальна вартість робіт, грн з ПДВ]]</f>
        <v>0</v>
      </c>
    </row>
    <row r="148" spans="1:17" x14ac:dyDescent="0.25">
      <c r="A148">
        <v>147</v>
      </c>
      <c r="B148" s="1" t="s">
        <v>200</v>
      </c>
      <c r="C148" s="1" t="s">
        <v>235</v>
      </c>
      <c r="D148" s="1" t="s">
        <v>239</v>
      </c>
      <c r="E148" s="7" t="s">
        <v>295</v>
      </c>
      <c r="F148" s="1" t="s">
        <v>143</v>
      </c>
      <c r="G148" t="s">
        <v>206</v>
      </c>
      <c r="H148" s="1" t="s">
        <v>1</v>
      </c>
      <c r="I148">
        <v>5.93</v>
      </c>
      <c r="J148">
        <v>42.39</v>
      </c>
      <c r="K148" s="6"/>
      <c r="L148" s="6"/>
      <c r="M148" s="6"/>
      <c r="N148" s="6"/>
      <c r="O1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8" s="5">
        <f>(Таблица4[[#This Row],[Тинькування]]*Таблица4[[#This Row],[Вартість робіт за одиницю, грн з ПДВ]])+(Таблица4[[#This Row],[Затирання]]*Таблица4[[#This Row],[Вартість робіт за одиницю, грн з ПДВ.]])</f>
        <v>0</v>
      </c>
      <c r="Q148" s="5">
        <f>Таблица4[[#This Row],[Загальна вартість матеріалів, грн з ПДВ]]+Таблица4[[#This Row],[Загальна вартість робіт, грн з ПДВ]]</f>
        <v>0</v>
      </c>
    </row>
    <row r="149" spans="1:17" x14ac:dyDescent="0.25">
      <c r="A149">
        <v>148</v>
      </c>
      <c r="B149" s="1" t="s">
        <v>200</v>
      </c>
      <c r="C149" s="1" t="s">
        <v>235</v>
      </c>
      <c r="D149" s="1" t="s">
        <v>239</v>
      </c>
      <c r="E149" s="7" t="s">
        <v>292</v>
      </c>
      <c r="F149" s="1" t="s">
        <v>141</v>
      </c>
      <c r="G149" t="s">
        <v>205</v>
      </c>
      <c r="H149" s="1" t="s">
        <v>1</v>
      </c>
      <c r="I149">
        <v>4.8499999999999996</v>
      </c>
      <c r="J149">
        <v>10.19</v>
      </c>
      <c r="K149" s="6"/>
      <c r="L149" s="6"/>
      <c r="M149" s="6"/>
      <c r="N149" s="6"/>
      <c r="O1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9" s="5">
        <f>(Таблица4[[#This Row],[Тинькування]]*Таблица4[[#This Row],[Вартість робіт за одиницю, грн з ПДВ]])+(Таблица4[[#This Row],[Затирання]]*Таблица4[[#This Row],[Вартість робіт за одиницю, грн з ПДВ.]])</f>
        <v>0</v>
      </c>
      <c r="Q149" s="5">
        <f>Таблица4[[#This Row],[Загальна вартість матеріалів, грн з ПДВ]]+Таблица4[[#This Row],[Загальна вартість робіт, грн з ПДВ]]</f>
        <v>0</v>
      </c>
    </row>
    <row r="150" spans="1:17" x14ac:dyDescent="0.25">
      <c r="A150">
        <v>149</v>
      </c>
      <c r="B150" s="1" t="s">
        <v>200</v>
      </c>
      <c r="C150" s="1" t="s">
        <v>235</v>
      </c>
      <c r="D150" s="1" t="s">
        <v>239</v>
      </c>
      <c r="E150" s="7" t="s">
        <v>295</v>
      </c>
      <c r="F150" s="1" t="s">
        <v>458</v>
      </c>
      <c r="G150" t="s">
        <v>393</v>
      </c>
      <c r="H150" s="1" t="s">
        <v>1</v>
      </c>
      <c r="I150">
        <v>1.56</v>
      </c>
      <c r="K150" s="6"/>
      <c r="L150" s="6"/>
      <c r="M150" s="6"/>
      <c r="N150" s="6"/>
      <c r="O1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0" s="5">
        <f>(Таблица4[[#This Row],[Тинькування]]*Таблица4[[#This Row],[Вартість робіт за одиницю, грн з ПДВ]])+(Таблица4[[#This Row],[Затирання]]*Таблица4[[#This Row],[Вартість робіт за одиницю, грн з ПДВ.]])</f>
        <v>0</v>
      </c>
      <c r="Q150" s="5">
        <f>Таблица4[[#This Row],[Загальна вартість матеріалів, грн з ПДВ]]+Таблица4[[#This Row],[Загальна вартість робіт, грн з ПДВ]]</f>
        <v>0</v>
      </c>
    </row>
    <row r="151" spans="1:17" x14ac:dyDescent="0.25">
      <c r="A151">
        <v>150</v>
      </c>
      <c r="B151" s="1" t="s">
        <v>200</v>
      </c>
      <c r="C151" s="1" t="s">
        <v>235</v>
      </c>
      <c r="D151" s="1" t="s">
        <v>239</v>
      </c>
      <c r="E151" s="7" t="s">
        <v>295</v>
      </c>
      <c r="F151" s="1" t="s">
        <v>142</v>
      </c>
      <c r="G151" t="s">
        <v>4</v>
      </c>
      <c r="H151" s="1" t="s">
        <v>1</v>
      </c>
      <c r="I151">
        <v>2.57</v>
      </c>
      <c r="J151">
        <v>12.8</v>
      </c>
      <c r="K151" s="6"/>
      <c r="L151" s="6"/>
      <c r="M151" s="6"/>
      <c r="N151" s="6"/>
      <c r="O1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1" s="5">
        <f>(Таблица4[[#This Row],[Тинькування]]*Таблица4[[#This Row],[Вартість робіт за одиницю, грн з ПДВ]])+(Таблица4[[#This Row],[Затирання]]*Таблица4[[#This Row],[Вартість робіт за одиницю, грн з ПДВ.]])</f>
        <v>0</v>
      </c>
      <c r="Q151" s="5">
        <f>Таблица4[[#This Row],[Загальна вартість матеріалів, грн з ПДВ]]+Таблица4[[#This Row],[Загальна вартість робіт, грн з ПДВ]]</f>
        <v>0</v>
      </c>
    </row>
    <row r="152" spans="1:17" x14ac:dyDescent="0.25">
      <c r="A152">
        <v>151</v>
      </c>
      <c r="B152" s="1" t="s">
        <v>200</v>
      </c>
      <c r="C152" s="1" t="s">
        <v>235</v>
      </c>
      <c r="D152" s="1" t="s">
        <v>239</v>
      </c>
      <c r="E152" s="7" t="s">
        <v>295</v>
      </c>
      <c r="F152" s="1" t="s">
        <v>459</v>
      </c>
      <c r="G152" t="s">
        <v>376</v>
      </c>
      <c r="H152" s="1" t="s">
        <v>1</v>
      </c>
      <c r="I152">
        <v>1.1100000000000001</v>
      </c>
      <c r="K152" s="6"/>
      <c r="L152" s="6"/>
      <c r="M152" s="6"/>
      <c r="N152" s="6"/>
      <c r="O1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2" s="5">
        <f>(Таблица4[[#This Row],[Тинькування]]*Таблица4[[#This Row],[Вартість робіт за одиницю, грн з ПДВ]])+(Таблица4[[#This Row],[Затирання]]*Таблица4[[#This Row],[Вартість робіт за одиницю, грн з ПДВ.]])</f>
        <v>0</v>
      </c>
      <c r="Q152" s="5">
        <f>Таблица4[[#This Row],[Загальна вартість матеріалів, грн з ПДВ]]+Таблица4[[#This Row],[Загальна вартість робіт, грн з ПДВ]]</f>
        <v>0</v>
      </c>
    </row>
    <row r="153" spans="1:17" x14ac:dyDescent="0.25">
      <c r="A153">
        <v>152</v>
      </c>
      <c r="B153" s="1" t="s">
        <v>200</v>
      </c>
      <c r="C153" s="1" t="s">
        <v>235</v>
      </c>
      <c r="D153" s="1" t="s">
        <v>239</v>
      </c>
      <c r="E153" s="7" t="s">
        <v>295</v>
      </c>
      <c r="F153" s="1" t="s">
        <v>144</v>
      </c>
      <c r="G153" t="s">
        <v>207</v>
      </c>
      <c r="H153" s="1" t="s">
        <v>1</v>
      </c>
      <c r="I153" s="17">
        <v>2.06</v>
      </c>
      <c r="J153">
        <v>47.55</v>
      </c>
      <c r="K153" s="6"/>
      <c r="L153" s="6"/>
      <c r="M153" s="6"/>
      <c r="N153" s="6"/>
      <c r="O1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3" s="5">
        <f>(Таблица4[[#This Row],[Тинькування]]*Таблица4[[#This Row],[Вартість робіт за одиницю, грн з ПДВ]])+(Таблица4[[#This Row],[Затирання]]*Таблица4[[#This Row],[Вартість робіт за одиницю, грн з ПДВ.]])</f>
        <v>0</v>
      </c>
      <c r="Q153" s="5">
        <f>Таблица4[[#This Row],[Загальна вартість матеріалів, грн з ПДВ]]+Таблица4[[#This Row],[Загальна вартість робіт, грн з ПДВ]]</f>
        <v>0</v>
      </c>
    </row>
    <row r="154" spans="1:17" x14ac:dyDescent="0.25">
      <c r="A154">
        <v>153</v>
      </c>
      <c r="B154" s="1" t="s">
        <v>200</v>
      </c>
      <c r="C154" s="1" t="s">
        <v>235</v>
      </c>
      <c r="D154" s="1" t="s">
        <v>239</v>
      </c>
      <c r="E154" s="7" t="s">
        <v>295</v>
      </c>
      <c r="F154" s="1" t="s">
        <v>460</v>
      </c>
      <c r="G154" t="s">
        <v>406</v>
      </c>
      <c r="H154" s="1" t="s">
        <v>1</v>
      </c>
      <c r="I154" s="17">
        <v>1.99</v>
      </c>
      <c r="K154" s="6"/>
      <c r="L154" s="6"/>
      <c r="M154" s="6"/>
      <c r="N154" s="6"/>
      <c r="O1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4" s="5">
        <f>(Таблица4[[#This Row],[Тинькування]]*Таблица4[[#This Row],[Вартість робіт за одиницю, грн з ПДВ]])+(Таблица4[[#This Row],[Затирання]]*Таблица4[[#This Row],[Вартість робіт за одиницю, грн з ПДВ.]])</f>
        <v>0</v>
      </c>
      <c r="Q154" s="5">
        <f>Таблица4[[#This Row],[Загальна вартість матеріалів, грн з ПДВ]]+Таблица4[[#This Row],[Загальна вартість робіт, грн з ПДВ]]</f>
        <v>0</v>
      </c>
    </row>
    <row r="155" spans="1:17" x14ac:dyDescent="0.25">
      <c r="A155">
        <v>154</v>
      </c>
      <c r="B155" s="1" t="s">
        <v>200</v>
      </c>
      <c r="C155" s="1" t="s">
        <v>236</v>
      </c>
      <c r="D155" s="1" t="s">
        <v>240</v>
      </c>
      <c r="E155" s="7" t="s">
        <v>292</v>
      </c>
      <c r="F155" s="1" t="s">
        <v>145</v>
      </c>
      <c r="G155" t="s">
        <v>5</v>
      </c>
      <c r="H155" s="1" t="s">
        <v>1</v>
      </c>
      <c r="I155">
        <v>144.4</v>
      </c>
      <c r="J155">
        <v>1.79</v>
      </c>
      <c r="K155" s="6"/>
      <c r="L155" s="6"/>
      <c r="M155" s="6"/>
      <c r="N155" s="6"/>
      <c r="O1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5" s="5">
        <f>(Таблица4[[#This Row],[Тинькування]]*Таблица4[[#This Row],[Вартість робіт за одиницю, грн з ПДВ]])+(Таблица4[[#This Row],[Затирання]]*Таблица4[[#This Row],[Вартість робіт за одиницю, грн з ПДВ.]])</f>
        <v>0</v>
      </c>
      <c r="Q155" s="5">
        <f>Таблица4[[#This Row],[Загальна вартість матеріалів, грн з ПДВ]]+Таблица4[[#This Row],[Загальна вартість робіт, грн з ПДВ]]</f>
        <v>0</v>
      </c>
    </row>
    <row r="156" spans="1:17" x14ac:dyDescent="0.25">
      <c r="A156">
        <v>155</v>
      </c>
      <c r="B156" s="1" t="s">
        <v>200</v>
      </c>
      <c r="C156" s="1" t="s">
        <v>236</v>
      </c>
      <c r="D156" s="1" t="s">
        <v>240</v>
      </c>
      <c r="E156" s="7" t="s">
        <v>295</v>
      </c>
      <c r="F156" s="1" t="s">
        <v>461</v>
      </c>
      <c r="G156" t="s">
        <v>314</v>
      </c>
      <c r="H156" s="1" t="s">
        <v>1</v>
      </c>
      <c r="I156">
        <v>2.1</v>
      </c>
      <c r="K156" s="6"/>
      <c r="L156" s="6"/>
      <c r="M156" s="6"/>
      <c r="N156" s="6"/>
      <c r="O1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6" s="5">
        <f>(Таблица4[[#This Row],[Тинькування]]*Таблица4[[#This Row],[Вартість робіт за одиницю, грн з ПДВ]])+(Таблица4[[#This Row],[Затирання]]*Таблица4[[#This Row],[Вартість робіт за одиницю, грн з ПДВ.]])</f>
        <v>0</v>
      </c>
      <c r="Q156" s="5">
        <f>Таблица4[[#This Row],[Загальна вартість матеріалів, грн з ПДВ]]+Таблица4[[#This Row],[Загальна вартість робіт, грн з ПДВ]]</f>
        <v>0</v>
      </c>
    </row>
    <row r="157" spans="1:17" x14ac:dyDescent="0.25">
      <c r="A157">
        <v>156</v>
      </c>
      <c r="B157" s="1" t="s">
        <v>200</v>
      </c>
      <c r="C157" s="1" t="s">
        <v>236</v>
      </c>
      <c r="D157" s="1" t="s">
        <v>240</v>
      </c>
      <c r="E157" s="7" t="s">
        <v>292</v>
      </c>
      <c r="F157" s="1" t="s">
        <v>138</v>
      </c>
      <c r="G157" t="s">
        <v>204</v>
      </c>
      <c r="H157" s="1" t="s">
        <v>1</v>
      </c>
      <c r="I157">
        <v>11.37</v>
      </c>
      <c r="J157">
        <v>4.9000000000000004</v>
      </c>
      <c r="K157" s="6"/>
      <c r="L157" s="6"/>
      <c r="M157" s="6"/>
      <c r="N157" s="6"/>
      <c r="O1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7" s="5">
        <f>(Таблица4[[#This Row],[Тинькування]]*Таблица4[[#This Row],[Вартість робіт за одиницю, грн з ПДВ]])+(Таблица4[[#This Row],[Затирання]]*Таблица4[[#This Row],[Вартість робіт за одиницю, грн з ПДВ.]])</f>
        <v>0</v>
      </c>
      <c r="Q157" s="5">
        <f>Таблица4[[#This Row],[Загальна вартість матеріалів, грн з ПДВ]]+Таблица4[[#This Row],[Загальна вартість робіт, грн з ПДВ]]</f>
        <v>0</v>
      </c>
    </row>
    <row r="158" spans="1:17" x14ac:dyDescent="0.25">
      <c r="A158">
        <v>157</v>
      </c>
      <c r="B158" s="1" t="s">
        <v>200</v>
      </c>
      <c r="C158" s="1" t="s">
        <v>236</v>
      </c>
      <c r="D158" s="1" t="s">
        <v>240</v>
      </c>
      <c r="E158" s="7" t="s">
        <v>295</v>
      </c>
      <c r="F158" s="1" t="s">
        <v>462</v>
      </c>
      <c r="G158" t="s">
        <v>395</v>
      </c>
      <c r="H158" s="1" t="s">
        <v>1</v>
      </c>
      <c r="I158">
        <v>3.24</v>
      </c>
      <c r="K158" s="6"/>
      <c r="L158" s="6"/>
      <c r="M158" s="6"/>
      <c r="N158" s="6"/>
      <c r="O1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8" s="5">
        <f>(Таблица4[[#This Row],[Тинькування]]*Таблица4[[#This Row],[Вартість робіт за одиницю, грн з ПДВ]])+(Таблица4[[#This Row],[Затирання]]*Таблица4[[#This Row],[Вартість робіт за одиницю, грн з ПДВ.]])</f>
        <v>0</v>
      </c>
      <c r="Q158" s="5">
        <f>Таблица4[[#This Row],[Загальна вартість матеріалів, грн з ПДВ]]+Таблица4[[#This Row],[Загальна вартість робіт, грн з ПДВ]]</f>
        <v>0</v>
      </c>
    </row>
    <row r="159" spans="1:17" x14ac:dyDescent="0.25">
      <c r="A159">
        <v>158</v>
      </c>
      <c r="B159" s="1" t="s">
        <v>200</v>
      </c>
      <c r="C159" s="1" t="s">
        <v>236</v>
      </c>
      <c r="D159" s="1" t="s">
        <v>240</v>
      </c>
      <c r="E159" s="7" t="s">
        <v>295</v>
      </c>
      <c r="F159" s="1" t="s">
        <v>147</v>
      </c>
      <c r="G159" t="s">
        <v>73</v>
      </c>
      <c r="H159" s="1" t="s">
        <v>1</v>
      </c>
      <c r="I159">
        <v>2.87</v>
      </c>
      <c r="J159">
        <v>7.3</v>
      </c>
      <c r="K159" s="6"/>
      <c r="L159" s="6"/>
      <c r="M159" s="6"/>
      <c r="N159" s="6"/>
      <c r="O1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9" s="5">
        <f>(Таблица4[[#This Row],[Тинькування]]*Таблица4[[#This Row],[Вартість робіт за одиницю, грн з ПДВ]])+(Таблица4[[#This Row],[Затирання]]*Таблица4[[#This Row],[Вартість робіт за одиницю, грн з ПДВ.]])</f>
        <v>0</v>
      </c>
      <c r="Q159" s="5">
        <f>Таблица4[[#This Row],[Загальна вартість матеріалів, грн з ПДВ]]+Таблица4[[#This Row],[Загальна вартість робіт, грн з ПДВ]]</f>
        <v>0</v>
      </c>
    </row>
    <row r="160" spans="1:17" x14ac:dyDescent="0.25">
      <c r="A160">
        <v>159</v>
      </c>
      <c r="B160" s="1" t="s">
        <v>200</v>
      </c>
      <c r="C160" s="1" t="s">
        <v>236</v>
      </c>
      <c r="D160" s="1" t="s">
        <v>240</v>
      </c>
      <c r="E160" s="7" t="s">
        <v>295</v>
      </c>
      <c r="F160" s="1" t="s">
        <v>463</v>
      </c>
      <c r="G160" t="s">
        <v>327</v>
      </c>
      <c r="H160" s="1" t="s">
        <v>1</v>
      </c>
      <c r="I160">
        <v>0.33</v>
      </c>
      <c r="K160" s="6"/>
      <c r="L160" s="6"/>
      <c r="M160" s="6"/>
      <c r="N160" s="6"/>
      <c r="O1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0" s="5">
        <f>(Таблица4[[#This Row],[Тинькування]]*Таблица4[[#This Row],[Вартість робіт за одиницю, грн з ПДВ]])+(Таблица4[[#This Row],[Затирання]]*Таблица4[[#This Row],[Вартість робіт за одиницю, грн з ПДВ.]])</f>
        <v>0</v>
      </c>
      <c r="Q160" s="5">
        <f>Таблица4[[#This Row],[Загальна вартість матеріалів, грн з ПДВ]]+Таблица4[[#This Row],[Загальна вартість робіт, грн з ПДВ]]</f>
        <v>0</v>
      </c>
    </row>
    <row r="161" spans="1:17" x14ac:dyDescent="0.25">
      <c r="A161">
        <v>160</v>
      </c>
      <c r="B161" s="1" t="s">
        <v>200</v>
      </c>
      <c r="C161" s="1" t="s">
        <v>236</v>
      </c>
      <c r="D161" s="1" t="s">
        <v>240</v>
      </c>
      <c r="E161" s="7" t="s">
        <v>295</v>
      </c>
      <c r="F161" s="1" t="s">
        <v>150</v>
      </c>
      <c r="G161" t="s">
        <v>206</v>
      </c>
      <c r="H161" s="1" t="s">
        <v>1</v>
      </c>
      <c r="I161">
        <v>5.93</v>
      </c>
      <c r="J161">
        <v>42.39</v>
      </c>
      <c r="K161" s="6"/>
      <c r="L161" s="6"/>
      <c r="M161" s="6"/>
      <c r="N161" s="6"/>
      <c r="O1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1" s="5">
        <f>(Таблица4[[#This Row],[Тинькування]]*Таблица4[[#This Row],[Вартість робіт за одиницю, грн з ПДВ]])+(Таблица4[[#This Row],[Затирання]]*Таблица4[[#This Row],[Вартість робіт за одиницю, грн з ПДВ.]])</f>
        <v>0</v>
      </c>
      <c r="Q161" s="5">
        <f>Таблица4[[#This Row],[Загальна вартість матеріалів, грн з ПДВ]]+Таблица4[[#This Row],[Загальна вартість робіт, грн з ПДВ]]</f>
        <v>0</v>
      </c>
    </row>
    <row r="162" spans="1:17" x14ac:dyDescent="0.25">
      <c r="A162">
        <v>161</v>
      </c>
      <c r="B162" s="1" t="s">
        <v>200</v>
      </c>
      <c r="C162" s="1" t="s">
        <v>236</v>
      </c>
      <c r="D162" s="1" t="s">
        <v>240</v>
      </c>
      <c r="E162" s="7" t="s">
        <v>292</v>
      </c>
      <c r="F162" s="1" t="s">
        <v>148</v>
      </c>
      <c r="G162" t="s">
        <v>205</v>
      </c>
      <c r="H162" s="1" t="s">
        <v>1</v>
      </c>
      <c r="I162">
        <v>4.8499999999999996</v>
      </c>
      <c r="J162">
        <v>10.19</v>
      </c>
      <c r="K162" s="6"/>
      <c r="L162" s="6"/>
      <c r="M162" s="6"/>
      <c r="N162" s="6"/>
      <c r="O1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2" s="5">
        <f>(Таблица4[[#This Row],[Тинькування]]*Таблица4[[#This Row],[Вартість робіт за одиницю, грн з ПДВ]])+(Таблица4[[#This Row],[Затирання]]*Таблица4[[#This Row],[Вартість робіт за одиницю, грн з ПДВ.]])</f>
        <v>0</v>
      </c>
      <c r="Q162" s="5">
        <f>Таблица4[[#This Row],[Загальна вартість матеріалів, грн з ПДВ]]+Таблица4[[#This Row],[Загальна вартість робіт, грн з ПДВ]]</f>
        <v>0</v>
      </c>
    </row>
    <row r="163" spans="1:17" x14ac:dyDescent="0.25">
      <c r="A163">
        <v>162</v>
      </c>
      <c r="B163" s="1" t="s">
        <v>200</v>
      </c>
      <c r="C163" s="1" t="s">
        <v>236</v>
      </c>
      <c r="D163" s="1" t="s">
        <v>240</v>
      </c>
      <c r="E163" s="7" t="s">
        <v>295</v>
      </c>
      <c r="F163" s="1" t="s">
        <v>464</v>
      </c>
      <c r="G163" t="s">
        <v>393</v>
      </c>
      <c r="H163" s="1" t="s">
        <v>1</v>
      </c>
      <c r="I163">
        <v>1.56</v>
      </c>
      <c r="K163" s="6"/>
      <c r="L163" s="6"/>
      <c r="M163" s="6"/>
      <c r="N163" s="6"/>
      <c r="O1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3" s="5">
        <f>(Таблица4[[#This Row],[Тинькування]]*Таблица4[[#This Row],[Вартість робіт за одиницю, грн з ПДВ]])+(Таблица4[[#This Row],[Затирання]]*Таблица4[[#This Row],[Вартість робіт за одиницю, грн з ПДВ.]])</f>
        <v>0</v>
      </c>
      <c r="Q163" s="5">
        <f>Таблица4[[#This Row],[Загальна вартість матеріалів, грн з ПДВ]]+Таблица4[[#This Row],[Загальна вартість робіт, грн з ПДВ]]</f>
        <v>0</v>
      </c>
    </row>
    <row r="164" spans="1:17" x14ac:dyDescent="0.25">
      <c r="A164">
        <v>163</v>
      </c>
      <c r="B164" s="1" t="s">
        <v>200</v>
      </c>
      <c r="C164" s="1" t="s">
        <v>236</v>
      </c>
      <c r="D164" s="1" t="s">
        <v>240</v>
      </c>
      <c r="E164" s="7" t="s">
        <v>295</v>
      </c>
      <c r="F164" s="1" t="s">
        <v>149</v>
      </c>
      <c r="G164" t="s">
        <v>4</v>
      </c>
      <c r="H164" s="1" t="s">
        <v>1</v>
      </c>
      <c r="I164">
        <v>2.57</v>
      </c>
      <c r="J164">
        <v>12.8</v>
      </c>
      <c r="K164" s="6"/>
      <c r="L164" s="6"/>
      <c r="M164" s="6"/>
      <c r="N164" s="6"/>
      <c r="O1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4" s="5">
        <f>(Таблица4[[#This Row],[Тинькування]]*Таблица4[[#This Row],[Вартість робіт за одиницю, грн з ПДВ]])+(Таблица4[[#This Row],[Затирання]]*Таблица4[[#This Row],[Вартість робіт за одиницю, грн з ПДВ.]])</f>
        <v>0</v>
      </c>
      <c r="Q164" s="5">
        <f>Таблица4[[#This Row],[Загальна вартість матеріалів, грн з ПДВ]]+Таблица4[[#This Row],[Загальна вартість робіт, грн з ПДВ]]</f>
        <v>0</v>
      </c>
    </row>
    <row r="165" spans="1:17" x14ac:dyDescent="0.25">
      <c r="A165">
        <v>164</v>
      </c>
      <c r="B165" s="1" t="s">
        <v>200</v>
      </c>
      <c r="C165" s="1" t="s">
        <v>236</v>
      </c>
      <c r="D165" s="1" t="s">
        <v>240</v>
      </c>
      <c r="E165" s="7" t="s">
        <v>295</v>
      </c>
      <c r="F165" s="1" t="s">
        <v>465</v>
      </c>
      <c r="G165" t="s">
        <v>376</v>
      </c>
      <c r="H165" s="1" t="s">
        <v>1</v>
      </c>
      <c r="I165">
        <v>1.1100000000000001</v>
      </c>
      <c r="K165" s="6"/>
      <c r="L165" s="6"/>
      <c r="M165" s="6"/>
      <c r="N165" s="6"/>
      <c r="O1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5" s="5">
        <f>(Таблица4[[#This Row],[Тинькування]]*Таблица4[[#This Row],[Вартість робіт за одиницю, грн з ПДВ]])+(Таблица4[[#This Row],[Затирання]]*Таблица4[[#This Row],[Вартість робіт за одиницю, грн з ПДВ.]])</f>
        <v>0</v>
      </c>
      <c r="Q165" s="5">
        <f>Таблица4[[#This Row],[Загальна вартість матеріалів, грн з ПДВ]]+Таблица4[[#This Row],[Загальна вартість робіт, грн з ПДВ]]</f>
        <v>0</v>
      </c>
    </row>
    <row r="166" spans="1:17" x14ac:dyDescent="0.25">
      <c r="A166">
        <v>165</v>
      </c>
      <c r="B166" s="1" t="s">
        <v>200</v>
      </c>
      <c r="C166" s="1" t="s">
        <v>236</v>
      </c>
      <c r="D166" s="1" t="s">
        <v>240</v>
      </c>
      <c r="E166" s="7" t="s">
        <v>295</v>
      </c>
      <c r="F166" s="1" t="s">
        <v>151</v>
      </c>
      <c r="G166" t="s">
        <v>207</v>
      </c>
      <c r="H166" s="1" t="s">
        <v>1</v>
      </c>
      <c r="I166" s="17">
        <v>2.06</v>
      </c>
      <c r="J166">
        <v>47.55</v>
      </c>
      <c r="K166" s="6"/>
      <c r="L166" s="6"/>
      <c r="M166" s="6"/>
      <c r="N166" s="6"/>
      <c r="O1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6" s="5">
        <f>(Таблица4[[#This Row],[Тинькування]]*Таблица4[[#This Row],[Вартість робіт за одиницю, грн з ПДВ]])+(Таблица4[[#This Row],[Затирання]]*Таблица4[[#This Row],[Вартість робіт за одиницю, грн з ПДВ.]])</f>
        <v>0</v>
      </c>
      <c r="Q166" s="5">
        <f>Таблица4[[#This Row],[Загальна вартість матеріалів, грн з ПДВ]]+Таблица4[[#This Row],[Загальна вартість робіт, грн з ПДВ]]</f>
        <v>0</v>
      </c>
    </row>
    <row r="167" spans="1:17" x14ac:dyDescent="0.25">
      <c r="A167">
        <v>166</v>
      </c>
      <c r="B167" s="1" t="s">
        <v>200</v>
      </c>
      <c r="C167" s="1" t="s">
        <v>236</v>
      </c>
      <c r="D167" s="1" t="s">
        <v>240</v>
      </c>
      <c r="E167" s="7" t="s">
        <v>295</v>
      </c>
      <c r="F167" s="1" t="s">
        <v>466</v>
      </c>
      <c r="G167" t="s">
        <v>406</v>
      </c>
      <c r="H167" s="1" t="s">
        <v>1</v>
      </c>
      <c r="I167" s="17">
        <v>1.99</v>
      </c>
      <c r="K167" s="6"/>
      <c r="L167" s="6"/>
      <c r="M167" s="6"/>
      <c r="N167" s="6"/>
      <c r="O1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7" s="5">
        <f>(Таблица4[[#This Row],[Тинькування]]*Таблица4[[#This Row],[Вартість робіт за одиницю, грн з ПДВ]])+(Таблица4[[#This Row],[Затирання]]*Таблица4[[#This Row],[Вартість робіт за одиницю, грн з ПДВ.]])</f>
        <v>0</v>
      </c>
      <c r="Q167" s="5">
        <f>Таблица4[[#This Row],[Загальна вартість матеріалів, грн з ПДВ]]+Таблица4[[#This Row],[Загальна вартість робіт, грн з ПДВ]]</f>
        <v>0</v>
      </c>
    </row>
    <row r="168" spans="1:17" x14ac:dyDescent="0.25">
      <c r="A168">
        <v>167</v>
      </c>
      <c r="B168" s="1" t="s">
        <v>200</v>
      </c>
      <c r="C168" s="1" t="s">
        <v>235</v>
      </c>
      <c r="D168" s="1" t="s">
        <v>241</v>
      </c>
      <c r="E168" s="7" t="s">
        <v>292</v>
      </c>
      <c r="F168" s="1" t="s">
        <v>152</v>
      </c>
      <c r="G168" t="s">
        <v>5</v>
      </c>
      <c r="H168" s="1" t="s">
        <v>1</v>
      </c>
      <c r="I168">
        <v>144.4</v>
      </c>
      <c r="J168">
        <v>1.79</v>
      </c>
      <c r="K168" s="6"/>
      <c r="L168" s="6"/>
      <c r="M168" s="6"/>
      <c r="N168" s="6"/>
      <c r="O1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8" s="5">
        <f>(Таблица4[[#This Row],[Тинькування]]*Таблица4[[#This Row],[Вартість робіт за одиницю, грн з ПДВ]])+(Таблица4[[#This Row],[Затирання]]*Таблица4[[#This Row],[Вартість робіт за одиницю, грн з ПДВ.]])</f>
        <v>0</v>
      </c>
      <c r="Q168" s="5">
        <f>Таблица4[[#This Row],[Загальна вартість матеріалів, грн з ПДВ]]+Таблица4[[#This Row],[Загальна вартість робіт, грн з ПДВ]]</f>
        <v>0</v>
      </c>
    </row>
    <row r="169" spans="1:17" x14ac:dyDescent="0.25">
      <c r="A169">
        <v>168</v>
      </c>
      <c r="B169" s="1" t="s">
        <v>200</v>
      </c>
      <c r="C169" s="1" t="s">
        <v>235</v>
      </c>
      <c r="D169" s="1" t="s">
        <v>241</v>
      </c>
      <c r="E169" s="7" t="s">
        <v>295</v>
      </c>
      <c r="F169" s="1" t="s">
        <v>467</v>
      </c>
      <c r="G169" t="s">
        <v>314</v>
      </c>
      <c r="H169" s="1" t="s">
        <v>1</v>
      </c>
      <c r="I169">
        <v>2.1</v>
      </c>
      <c r="K169" s="6"/>
      <c r="L169" s="6"/>
      <c r="M169" s="6"/>
      <c r="N169" s="6"/>
      <c r="O1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9" s="5">
        <f>(Таблица4[[#This Row],[Тинькування]]*Таблица4[[#This Row],[Вартість робіт за одиницю, грн з ПДВ]])+(Таблица4[[#This Row],[Затирання]]*Таблица4[[#This Row],[Вартість робіт за одиницю, грн з ПДВ.]])</f>
        <v>0</v>
      </c>
      <c r="Q169" s="5">
        <f>Таблица4[[#This Row],[Загальна вартість матеріалів, грн з ПДВ]]+Таблица4[[#This Row],[Загальна вартість робіт, грн з ПДВ]]</f>
        <v>0</v>
      </c>
    </row>
    <row r="170" spans="1:17" x14ac:dyDescent="0.25">
      <c r="A170">
        <v>169</v>
      </c>
      <c r="B170" s="1" t="s">
        <v>200</v>
      </c>
      <c r="C170" s="1" t="s">
        <v>235</v>
      </c>
      <c r="D170" s="1" t="s">
        <v>241</v>
      </c>
      <c r="E170" s="7" t="s">
        <v>292</v>
      </c>
      <c r="F170" s="1" t="s">
        <v>153</v>
      </c>
      <c r="G170" t="s">
        <v>204</v>
      </c>
      <c r="H170" s="1" t="s">
        <v>1</v>
      </c>
      <c r="I170">
        <v>11.37</v>
      </c>
      <c r="J170">
        <v>4.9000000000000004</v>
      </c>
      <c r="K170" s="6"/>
      <c r="L170" s="6"/>
      <c r="M170" s="6"/>
      <c r="N170" s="6"/>
      <c r="O1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0" s="5">
        <f>(Таблица4[[#This Row],[Тинькування]]*Таблица4[[#This Row],[Вартість робіт за одиницю, грн з ПДВ]])+(Таблица4[[#This Row],[Затирання]]*Таблица4[[#This Row],[Вартість робіт за одиницю, грн з ПДВ.]])</f>
        <v>0</v>
      </c>
      <c r="Q170" s="5">
        <f>Таблица4[[#This Row],[Загальна вартість матеріалів, грн з ПДВ]]+Таблица4[[#This Row],[Загальна вартість робіт, грн з ПДВ]]</f>
        <v>0</v>
      </c>
    </row>
    <row r="171" spans="1:17" x14ac:dyDescent="0.25">
      <c r="A171">
        <v>170</v>
      </c>
      <c r="B171" s="1" t="s">
        <v>200</v>
      </c>
      <c r="C171" s="1" t="s">
        <v>235</v>
      </c>
      <c r="D171" s="1" t="s">
        <v>241</v>
      </c>
      <c r="E171" s="7" t="s">
        <v>295</v>
      </c>
      <c r="F171" s="1" t="s">
        <v>468</v>
      </c>
      <c r="G171" t="s">
        <v>395</v>
      </c>
      <c r="H171" s="1" t="s">
        <v>1</v>
      </c>
      <c r="I171">
        <v>3.24</v>
      </c>
      <c r="K171" s="6"/>
      <c r="L171" s="6"/>
      <c r="M171" s="6"/>
      <c r="N171" s="6"/>
      <c r="O1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1" s="5">
        <f>(Таблица4[[#This Row],[Тинькування]]*Таблица4[[#This Row],[Вартість робіт за одиницю, грн з ПДВ]])+(Таблица4[[#This Row],[Затирання]]*Таблица4[[#This Row],[Вартість робіт за одиницю, грн з ПДВ.]])</f>
        <v>0</v>
      </c>
      <c r="Q171" s="5">
        <f>Таблица4[[#This Row],[Загальна вартість матеріалів, грн з ПДВ]]+Таблица4[[#This Row],[Загальна вартість робіт, грн з ПДВ]]</f>
        <v>0</v>
      </c>
    </row>
    <row r="172" spans="1:17" x14ac:dyDescent="0.25">
      <c r="A172">
        <v>171</v>
      </c>
      <c r="B172" s="1" t="s">
        <v>200</v>
      </c>
      <c r="C172" s="1" t="s">
        <v>235</v>
      </c>
      <c r="D172" s="1" t="s">
        <v>241</v>
      </c>
      <c r="E172" s="7" t="s">
        <v>295</v>
      </c>
      <c r="F172" s="1" t="s">
        <v>154</v>
      </c>
      <c r="G172" t="s">
        <v>73</v>
      </c>
      <c r="H172" s="1" t="s">
        <v>1</v>
      </c>
      <c r="I172">
        <v>2.87</v>
      </c>
      <c r="J172">
        <v>7.3</v>
      </c>
      <c r="K172" s="6"/>
      <c r="L172" s="6"/>
      <c r="M172" s="6"/>
      <c r="N172" s="6"/>
      <c r="O1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2" s="5">
        <f>(Таблица4[[#This Row],[Тинькування]]*Таблица4[[#This Row],[Вартість робіт за одиницю, грн з ПДВ]])+(Таблица4[[#This Row],[Затирання]]*Таблица4[[#This Row],[Вартість робіт за одиницю, грн з ПДВ.]])</f>
        <v>0</v>
      </c>
      <c r="Q172" s="5">
        <f>Таблица4[[#This Row],[Загальна вартість матеріалів, грн з ПДВ]]+Таблица4[[#This Row],[Загальна вартість робіт, грн з ПДВ]]</f>
        <v>0</v>
      </c>
    </row>
    <row r="173" spans="1:17" x14ac:dyDescent="0.25">
      <c r="A173">
        <v>172</v>
      </c>
      <c r="B173" s="1" t="s">
        <v>200</v>
      </c>
      <c r="C173" s="1" t="s">
        <v>235</v>
      </c>
      <c r="D173" s="1" t="s">
        <v>241</v>
      </c>
      <c r="E173" s="7" t="s">
        <v>295</v>
      </c>
      <c r="F173" s="1" t="s">
        <v>469</v>
      </c>
      <c r="G173" t="s">
        <v>327</v>
      </c>
      <c r="H173" s="1" t="s">
        <v>1</v>
      </c>
      <c r="I173">
        <v>0.33</v>
      </c>
      <c r="K173" s="6"/>
      <c r="L173" s="6"/>
      <c r="M173" s="6"/>
      <c r="N173" s="6"/>
      <c r="O1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3" s="5">
        <f>(Таблица4[[#This Row],[Тинькування]]*Таблица4[[#This Row],[Вартість робіт за одиницю, грн з ПДВ]])+(Таблица4[[#This Row],[Затирання]]*Таблица4[[#This Row],[Вартість робіт за одиницю, грн з ПДВ.]])</f>
        <v>0</v>
      </c>
      <c r="Q173" s="5">
        <f>Таблица4[[#This Row],[Загальна вартість матеріалів, грн з ПДВ]]+Таблица4[[#This Row],[Загальна вартість робіт, грн з ПДВ]]</f>
        <v>0</v>
      </c>
    </row>
    <row r="174" spans="1:17" x14ac:dyDescent="0.25">
      <c r="A174">
        <v>173</v>
      </c>
      <c r="B174" s="1" t="s">
        <v>200</v>
      </c>
      <c r="C174" s="1" t="s">
        <v>235</v>
      </c>
      <c r="D174" s="1" t="s">
        <v>241</v>
      </c>
      <c r="E174" s="7" t="s">
        <v>295</v>
      </c>
      <c r="F174" s="1" t="s">
        <v>157</v>
      </c>
      <c r="G174" t="s">
        <v>206</v>
      </c>
      <c r="H174" s="1" t="s">
        <v>1</v>
      </c>
      <c r="I174">
        <v>5.93</v>
      </c>
      <c r="J174">
        <v>42.39</v>
      </c>
      <c r="K174" s="6"/>
      <c r="L174" s="6"/>
      <c r="M174" s="6"/>
      <c r="N174" s="6"/>
      <c r="O1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4" s="5">
        <f>(Таблица4[[#This Row],[Тинькування]]*Таблица4[[#This Row],[Вартість робіт за одиницю, грн з ПДВ]])+(Таблица4[[#This Row],[Затирання]]*Таблица4[[#This Row],[Вартість робіт за одиницю, грн з ПДВ.]])</f>
        <v>0</v>
      </c>
      <c r="Q174" s="5">
        <f>Таблица4[[#This Row],[Загальна вартість матеріалів, грн з ПДВ]]+Таблица4[[#This Row],[Загальна вартість робіт, грн з ПДВ]]</f>
        <v>0</v>
      </c>
    </row>
    <row r="175" spans="1:17" x14ac:dyDescent="0.25">
      <c r="A175">
        <v>174</v>
      </c>
      <c r="B175" s="1" t="s">
        <v>200</v>
      </c>
      <c r="C175" s="1" t="s">
        <v>235</v>
      </c>
      <c r="D175" s="1" t="s">
        <v>241</v>
      </c>
      <c r="E175" s="7" t="s">
        <v>292</v>
      </c>
      <c r="F175" s="1" t="s">
        <v>155</v>
      </c>
      <c r="G175" t="s">
        <v>205</v>
      </c>
      <c r="H175" s="1" t="s">
        <v>1</v>
      </c>
      <c r="I175">
        <v>4.8499999999999996</v>
      </c>
      <c r="J175">
        <v>10.19</v>
      </c>
      <c r="K175" s="6"/>
      <c r="L175" s="6"/>
      <c r="M175" s="6"/>
      <c r="N175" s="6"/>
      <c r="O1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5" s="5">
        <f>(Таблица4[[#This Row],[Тинькування]]*Таблица4[[#This Row],[Вартість робіт за одиницю, грн з ПДВ]])+(Таблица4[[#This Row],[Затирання]]*Таблица4[[#This Row],[Вартість робіт за одиницю, грн з ПДВ.]])</f>
        <v>0</v>
      </c>
      <c r="Q175" s="5">
        <f>Таблица4[[#This Row],[Загальна вартість матеріалів, грн з ПДВ]]+Таблица4[[#This Row],[Загальна вартість робіт, грн з ПДВ]]</f>
        <v>0</v>
      </c>
    </row>
    <row r="176" spans="1:17" x14ac:dyDescent="0.25">
      <c r="A176">
        <v>175</v>
      </c>
      <c r="B176" s="1" t="s">
        <v>200</v>
      </c>
      <c r="C176" s="1" t="s">
        <v>235</v>
      </c>
      <c r="D176" s="1" t="s">
        <v>241</v>
      </c>
      <c r="E176" s="7" t="s">
        <v>295</v>
      </c>
      <c r="F176" s="1" t="s">
        <v>470</v>
      </c>
      <c r="G176" t="s">
        <v>393</v>
      </c>
      <c r="H176" s="1" t="s">
        <v>1</v>
      </c>
      <c r="I176">
        <v>1.56</v>
      </c>
      <c r="K176" s="6"/>
      <c r="L176" s="6"/>
      <c r="M176" s="6"/>
      <c r="N176" s="6"/>
      <c r="O1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6" s="5">
        <f>(Таблица4[[#This Row],[Тинькування]]*Таблица4[[#This Row],[Вартість робіт за одиницю, грн з ПДВ]])+(Таблица4[[#This Row],[Затирання]]*Таблица4[[#This Row],[Вартість робіт за одиницю, грн з ПДВ.]])</f>
        <v>0</v>
      </c>
      <c r="Q176" s="5">
        <f>Таблица4[[#This Row],[Загальна вартість матеріалів, грн з ПДВ]]+Таблица4[[#This Row],[Загальна вартість робіт, грн з ПДВ]]</f>
        <v>0</v>
      </c>
    </row>
    <row r="177" spans="1:17" x14ac:dyDescent="0.25">
      <c r="A177">
        <v>176</v>
      </c>
      <c r="B177" s="1" t="s">
        <v>200</v>
      </c>
      <c r="C177" s="1" t="s">
        <v>235</v>
      </c>
      <c r="D177" s="1" t="s">
        <v>241</v>
      </c>
      <c r="E177" s="7" t="s">
        <v>295</v>
      </c>
      <c r="F177" s="1" t="s">
        <v>156</v>
      </c>
      <c r="G177" t="s">
        <v>4</v>
      </c>
      <c r="H177" s="1" t="s">
        <v>1</v>
      </c>
      <c r="I177">
        <v>2.57</v>
      </c>
      <c r="J177">
        <v>12.8</v>
      </c>
      <c r="K177" s="6"/>
      <c r="L177" s="6"/>
      <c r="M177" s="6"/>
      <c r="N177" s="6"/>
      <c r="O1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7" s="5">
        <f>(Таблица4[[#This Row],[Тинькування]]*Таблица4[[#This Row],[Вартість робіт за одиницю, грн з ПДВ]])+(Таблица4[[#This Row],[Затирання]]*Таблица4[[#This Row],[Вартість робіт за одиницю, грн з ПДВ.]])</f>
        <v>0</v>
      </c>
      <c r="Q177" s="5">
        <f>Таблица4[[#This Row],[Загальна вартість матеріалів, грн з ПДВ]]+Таблица4[[#This Row],[Загальна вартість робіт, грн з ПДВ]]</f>
        <v>0</v>
      </c>
    </row>
    <row r="178" spans="1:17" x14ac:dyDescent="0.25">
      <c r="A178">
        <v>177</v>
      </c>
      <c r="B178" s="1" t="s">
        <v>200</v>
      </c>
      <c r="C178" s="1" t="s">
        <v>235</v>
      </c>
      <c r="D178" s="1" t="s">
        <v>241</v>
      </c>
      <c r="E178" s="7" t="s">
        <v>295</v>
      </c>
      <c r="F178" s="1" t="s">
        <v>471</v>
      </c>
      <c r="G178" t="s">
        <v>376</v>
      </c>
      <c r="H178" s="1" t="s">
        <v>1</v>
      </c>
      <c r="I178">
        <v>1.1100000000000001</v>
      </c>
      <c r="K178" s="6"/>
      <c r="L178" s="6"/>
      <c r="M178" s="6"/>
      <c r="N178" s="6"/>
      <c r="O1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8" s="5">
        <f>(Таблица4[[#This Row],[Тинькування]]*Таблица4[[#This Row],[Вартість робіт за одиницю, грн з ПДВ]])+(Таблица4[[#This Row],[Затирання]]*Таблица4[[#This Row],[Вартість робіт за одиницю, грн з ПДВ.]])</f>
        <v>0</v>
      </c>
      <c r="Q178" s="5">
        <f>Таблица4[[#This Row],[Загальна вартість матеріалів, грн з ПДВ]]+Таблица4[[#This Row],[Загальна вартість робіт, грн з ПДВ]]</f>
        <v>0</v>
      </c>
    </row>
    <row r="179" spans="1:17" x14ac:dyDescent="0.25">
      <c r="A179">
        <v>178</v>
      </c>
      <c r="B179" s="1" t="s">
        <v>200</v>
      </c>
      <c r="C179" s="1" t="s">
        <v>235</v>
      </c>
      <c r="D179" s="1" t="s">
        <v>241</v>
      </c>
      <c r="E179" s="7" t="s">
        <v>295</v>
      </c>
      <c r="F179" s="1" t="s">
        <v>158</v>
      </c>
      <c r="G179" t="s">
        <v>207</v>
      </c>
      <c r="H179" s="1" t="s">
        <v>1</v>
      </c>
      <c r="I179" s="17">
        <v>2.06</v>
      </c>
      <c r="J179">
        <v>47.55</v>
      </c>
      <c r="K179" s="6"/>
      <c r="L179" s="6"/>
      <c r="M179" s="6"/>
      <c r="N179" s="6"/>
      <c r="O1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9" s="5">
        <f>(Таблица4[[#This Row],[Тинькування]]*Таблица4[[#This Row],[Вартість робіт за одиницю, грн з ПДВ]])+(Таблица4[[#This Row],[Затирання]]*Таблица4[[#This Row],[Вартість робіт за одиницю, грн з ПДВ.]])</f>
        <v>0</v>
      </c>
      <c r="Q179" s="5">
        <f>Таблица4[[#This Row],[Загальна вартість матеріалів, грн з ПДВ]]+Таблица4[[#This Row],[Загальна вартість робіт, грн з ПДВ]]</f>
        <v>0</v>
      </c>
    </row>
    <row r="180" spans="1:17" x14ac:dyDescent="0.25">
      <c r="A180">
        <v>179</v>
      </c>
      <c r="B180" s="1" t="s">
        <v>200</v>
      </c>
      <c r="C180" s="1" t="s">
        <v>235</v>
      </c>
      <c r="D180" s="1" t="s">
        <v>241</v>
      </c>
      <c r="E180" s="7" t="s">
        <v>295</v>
      </c>
      <c r="F180" s="1" t="s">
        <v>472</v>
      </c>
      <c r="G180" t="s">
        <v>406</v>
      </c>
      <c r="H180" s="1" t="s">
        <v>1</v>
      </c>
      <c r="I180" s="17">
        <v>1.99</v>
      </c>
      <c r="K180" s="6"/>
      <c r="L180" s="6"/>
      <c r="M180" s="6"/>
      <c r="N180" s="6"/>
      <c r="O1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0" s="5">
        <f>(Таблица4[[#This Row],[Тинькування]]*Таблица4[[#This Row],[Вартість робіт за одиницю, грн з ПДВ]])+(Таблица4[[#This Row],[Затирання]]*Таблица4[[#This Row],[Вартість робіт за одиницю, грн з ПДВ.]])</f>
        <v>0</v>
      </c>
      <c r="Q180" s="5">
        <f>Таблица4[[#This Row],[Загальна вартість матеріалів, грн з ПДВ]]+Таблица4[[#This Row],[Загальна вартість робіт, грн з ПДВ]]</f>
        <v>0</v>
      </c>
    </row>
    <row r="181" spans="1:17" x14ac:dyDescent="0.25">
      <c r="A181">
        <v>180</v>
      </c>
      <c r="B181" s="1" t="s">
        <v>200</v>
      </c>
      <c r="C181" s="1" t="s">
        <v>236</v>
      </c>
      <c r="D181" s="1" t="s">
        <v>242</v>
      </c>
      <c r="E181" s="7" t="s">
        <v>292</v>
      </c>
      <c r="F181" s="1" t="s">
        <v>146</v>
      </c>
      <c r="G181" t="s">
        <v>5</v>
      </c>
      <c r="H181" s="1" t="s">
        <v>1</v>
      </c>
      <c r="I181">
        <v>144.4</v>
      </c>
      <c r="J181">
        <v>1.79</v>
      </c>
      <c r="K181" s="6"/>
      <c r="L181" s="6"/>
      <c r="M181" s="6"/>
      <c r="N181" s="6"/>
      <c r="O1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1" s="5">
        <f>(Таблица4[[#This Row],[Тинькування]]*Таблица4[[#This Row],[Вартість робіт за одиницю, грн з ПДВ]])+(Таблица4[[#This Row],[Затирання]]*Таблица4[[#This Row],[Вартість робіт за одиницю, грн з ПДВ.]])</f>
        <v>0</v>
      </c>
      <c r="Q181" s="5">
        <f>Таблица4[[#This Row],[Загальна вартість матеріалів, грн з ПДВ]]+Таблица4[[#This Row],[Загальна вартість робіт, грн з ПДВ]]</f>
        <v>0</v>
      </c>
    </row>
    <row r="182" spans="1:17" x14ac:dyDescent="0.25">
      <c r="A182">
        <v>181</v>
      </c>
      <c r="B182" s="1" t="s">
        <v>200</v>
      </c>
      <c r="C182" s="1" t="s">
        <v>236</v>
      </c>
      <c r="D182" s="1" t="s">
        <v>242</v>
      </c>
      <c r="E182" s="7" t="s">
        <v>295</v>
      </c>
      <c r="F182" s="1" t="s">
        <v>473</v>
      </c>
      <c r="G182" t="s">
        <v>314</v>
      </c>
      <c r="H182" s="1" t="s">
        <v>1</v>
      </c>
      <c r="I182">
        <v>2.1</v>
      </c>
      <c r="K182" s="6"/>
      <c r="L182" s="6"/>
      <c r="M182" s="6"/>
      <c r="N182" s="6"/>
      <c r="O1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2" s="5">
        <f>(Таблица4[[#This Row],[Тинькування]]*Таблица4[[#This Row],[Вартість робіт за одиницю, грн з ПДВ]])+(Таблица4[[#This Row],[Затирання]]*Таблица4[[#This Row],[Вартість робіт за одиницю, грн з ПДВ.]])</f>
        <v>0</v>
      </c>
      <c r="Q182" s="5">
        <f>Таблица4[[#This Row],[Загальна вартість матеріалів, грн з ПДВ]]+Таблица4[[#This Row],[Загальна вартість робіт, грн з ПДВ]]</f>
        <v>0</v>
      </c>
    </row>
    <row r="183" spans="1:17" x14ac:dyDescent="0.25">
      <c r="A183">
        <v>182</v>
      </c>
      <c r="B183" s="1" t="s">
        <v>200</v>
      </c>
      <c r="C183" s="1" t="s">
        <v>236</v>
      </c>
      <c r="D183" s="1" t="s">
        <v>242</v>
      </c>
      <c r="E183" s="7" t="s">
        <v>292</v>
      </c>
      <c r="F183" s="1" t="s">
        <v>159</v>
      </c>
      <c r="G183" t="s">
        <v>204</v>
      </c>
      <c r="H183" s="1" t="s">
        <v>1</v>
      </c>
      <c r="I183">
        <v>11.37</v>
      </c>
      <c r="J183">
        <v>4.9000000000000004</v>
      </c>
      <c r="K183" s="6"/>
      <c r="L183" s="6"/>
      <c r="M183" s="6"/>
      <c r="N183" s="6"/>
      <c r="O1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3" s="5">
        <f>(Таблица4[[#This Row],[Тинькування]]*Таблица4[[#This Row],[Вартість робіт за одиницю, грн з ПДВ]])+(Таблица4[[#This Row],[Затирання]]*Таблица4[[#This Row],[Вартість робіт за одиницю, грн з ПДВ.]])</f>
        <v>0</v>
      </c>
      <c r="Q183" s="5">
        <f>Таблица4[[#This Row],[Загальна вартість матеріалів, грн з ПДВ]]+Таблица4[[#This Row],[Загальна вартість робіт, грн з ПДВ]]</f>
        <v>0</v>
      </c>
    </row>
    <row r="184" spans="1:17" x14ac:dyDescent="0.25">
      <c r="A184">
        <v>183</v>
      </c>
      <c r="B184" s="1" t="s">
        <v>200</v>
      </c>
      <c r="C184" s="1" t="s">
        <v>236</v>
      </c>
      <c r="D184" s="1" t="s">
        <v>242</v>
      </c>
      <c r="E184" s="7" t="s">
        <v>295</v>
      </c>
      <c r="F184" s="1" t="s">
        <v>474</v>
      </c>
      <c r="G184" t="s">
        <v>395</v>
      </c>
      <c r="H184" s="1" t="s">
        <v>1</v>
      </c>
      <c r="I184">
        <v>3.24</v>
      </c>
      <c r="K184" s="6"/>
      <c r="L184" s="6"/>
      <c r="M184" s="6"/>
      <c r="N184" s="6"/>
      <c r="O1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4" s="5">
        <f>(Таблица4[[#This Row],[Тинькування]]*Таблица4[[#This Row],[Вартість робіт за одиницю, грн з ПДВ]])+(Таблица4[[#This Row],[Затирання]]*Таблица4[[#This Row],[Вартість робіт за одиницю, грн з ПДВ.]])</f>
        <v>0</v>
      </c>
      <c r="Q184" s="5">
        <f>Таблица4[[#This Row],[Загальна вартість матеріалів, грн з ПДВ]]+Таблица4[[#This Row],[Загальна вартість робіт, грн з ПДВ]]</f>
        <v>0</v>
      </c>
    </row>
    <row r="185" spans="1:17" x14ac:dyDescent="0.25">
      <c r="A185">
        <v>184</v>
      </c>
      <c r="B185" s="1" t="s">
        <v>200</v>
      </c>
      <c r="C185" s="1" t="s">
        <v>236</v>
      </c>
      <c r="D185" s="1" t="s">
        <v>242</v>
      </c>
      <c r="E185" s="7" t="s">
        <v>295</v>
      </c>
      <c r="F185" s="1" t="s">
        <v>160</v>
      </c>
      <c r="G185" t="s">
        <v>73</v>
      </c>
      <c r="H185" s="1" t="s">
        <v>1</v>
      </c>
      <c r="I185">
        <v>2.87</v>
      </c>
      <c r="J185">
        <v>7.3</v>
      </c>
      <c r="K185" s="6"/>
      <c r="L185" s="6"/>
      <c r="M185" s="6"/>
      <c r="N185" s="6"/>
      <c r="O1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5" s="5">
        <f>(Таблица4[[#This Row],[Тинькування]]*Таблица4[[#This Row],[Вартість робіт за одиницю, грн з ПДВ]])+(Таблица4[[#This Row],[Затирання]]*Таблица4[[#This Row],[Вартість робіт за одиницю, грн з ПДВ.]])</f>
        <v>0</v>
      </c>
      <c r="Q185" s="5">
        <f>Таблица4[[#This Row],[Загальна вартість матеріалів, грн з ПДВ]]+Таблица4[[#This Row],[Загальна вартість робіт, грн з ПДВ]]</f>
        <v>0</v>
      </c>
    </row>
    <row r="186" spans="1:17" x14ac:dyDescent="0.25">
      <c r="A186">
        <v>185</v>
      </c>
      <c r="B186" s="1" t="s">
        <v>200</v>
      </c>
      <c r="C186" s="1" t="s">
        <v>236</v>
      </c>
      <c r="D186" s="1" t="s">
        <v>242</v>
      </c>
      <c r="E186" s="7" t="s">
        <v>295</v>
      </c>
      <c r="F186" s="1" t="s">
        <v>475</v>
      </c>
      <c r="G186" t="s">
        <v>327</v>
      </c>
      <c r="H186" s="1" t="s">
        <v>1</v>
      </c>
      <c r="I186">
        <v>0.33</v>
      </c>
      <c r="K186" s="6"/>
      <c r="L186" s="6"/>
      <c r="M186" s="6"/>
      <c r="N186" s="6"/>
      <c r="O1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6" s="5">
        <f>(Таблица4[[#This Row],[Тинькування]]*Таблица4[[#This Row],[Вартість робіт за одиницю, грн з ПДВ]])+(Таблица4[[#This Row],[Затирання]]*Таблица4[[#This Row],[Вартість робіт за одиницю, грн з ПДВ.]])</f>
        <v>0</v>
      </c>
      <c r="Q186" s="5">
        <f>Таблица4[[#This Row],[Загальна вартість матеріалів, грн з ПДВ]]+Таблица4[[#This Row],[Загальна вартість робіт, грн з ПДВ]]</f>
        <v>0</v>
      </c>
    </row>
    <row r="187" spans="1:17" x14ac:dyDescent="0.25">
      <c r="A187">
        <v>186</v>
      </c>
      <c r="B187" s="1" t="s">
        <v>200</v>
      </c>
      <c r="C187" s="1" t="s">
        <v>236</v>
      </c>
      <c r="D187" s="1" t="s">
        <v>242</v>
      </c>
      <c r="E187" s="7" t="s">
        <v>295</v>
      </c>
      <c r="F187" s="1" t="s">
        <v>163</v>
      </c>
      <c r="G187" t="s">
        <v>206</v>
      </c>
      <c r="H187" s="1" t="s">
        <v>1</v>
      </c>
      <c r="I187">
        <v>5.93</v>
      </c>
      <c r="J187">
        <v>42.39</v>
      </c>
      <c r="K187" s="6"/>
      <c r="L187" s="6"/>
      <c r="M187" s="6"/>
      <c r="N187" s="6"/>
      <c r="O1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7" s="5">
        <f>(Таблица4[[#This Row],[Тинькування]]*Таблица4[[#This Row],[Вартість робіт за одиницю, грн з ПДВ]])+(Таблица4[[#This Row],[Затирання]]*Таблица4[[#This Row],[Вартість робіт за одиницю, грн з ПДВ.]])</f>
        <v>0</v>
      </c>
      <c r="Q187" s="5">
        <f>Таблица4[[#This Row],[Загальна вартість матеріалів, грн з ПДВ]]+Таблица4[[#This Row],[Загальна вартість робіт, грн з ПДВ]]</f>
        <v>0</v>
      </c>
    </row>
    <row r="188" spans="1:17" x14ac:dyDescent="0.25">
      <c r="A188">
        <v>187</v>
      </c>
      <c r="B188" s="1" t="s">
        <v>200</v>
      </c>
      <c r="C188" s="1" t="s">
        <v>236</v>
      </c>
      <c r="D188" s="1" t="s">
        <v>242</v>
      </c>
      <c r="E188" s="7" t="s">
        <v>292</v>
      </c>
      <c r="F188" s="1" t="s">
        <v>161</v>
      </c>
      <c r="G188" t="s">
        <v>205</v>
      </c>
      <c r="H188" s="1" t="s">
        <v>1</v>
      </c>
      <c r="I188">
        <v>4.8499999999999996</v>
      </c>
      <c r="J188">
        <v>10.19</v>
      </c>
      <c r="K188" s="6"/>
      <c r="L188" s="6"/>
      <c r="M188" s="6"/>
      <c r="N188" s="6"/>
      <c r="O1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8" s="5">
        <f>(Таблица4[[#This Row],[Тинькування]]*Таблица4[[#This Row],[Вартість робіт за одиницю, грн з ПДВ]])+(Таблица4[[#This Row],[Затирання]]*Таблица4[[#This Row],[Вартість робіт за одиницю, грн з ПДВ.]])</f>
        <v>0</v>
      </c>
      <c r="Q188" s="5">
        <f>Таблица4[[#This Row],[Загальна вартість матеріалів, грн з ПДВ]]+Таблица4[[#This Row],[Загальна вартість робіт, грн з ПДВ]]</f>
        <v>0</v>
      </c>
    </row>
    <row r="189" spans="1:17" x14ac:dyDescent="0.25">
      <c r="A189">
        <v>188</v>
      </c>
      <c r="B189" s="1" t="s">
        <v>200</v>
      </c>
      <c r="C189" s="1" t="s">
        <v>236</v>
      </c>
      <c r="D189" s="1" t="s">
        <v>242</v>
      </c>
      <c r="E189" s="7" t="s">
        <v>295</v>
      </c>
      <c r="F189" s="1" t="s">
        <v>476</v>
      </c>
      <c r="G189" t="s">
        <v>393</v>
      </c>
      <c r="H189" s="1" t="s">
        <v>1</v>
      </c>
      <c r="I189">
        <v>1.56</v>
      </c>
      <c r="K189" s="6"/>
      <c r="L189" s="6"/>
      <c r="M189" s="6"/>
      <c r="N189" s="6"/>
      <c r="O1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9" s="5">
        <f>(Таблица4[[#This Row],[Тинькування]]*Таблица4[[#This Row],[Вартість робіт за одиницю, грн з ПДВ]])+(Таблица4[[#This Row],[Затирання]]*Таблица4[[#This Row],[Вартість робіт за одиницю, грн з ПДВ.]])</f>
        <v>0</v>
      </c>
      <c r="Q189" s="5">
        <f>Таблица4[[#This Row],[Загальна вартість матеріалів, грн з ПДВ]]+Таблица4[[#This Row],[Загальна вартість робіт, грн з ПДВ]]</f>
        <v>0</v>
      </c>
    </row>
    <row r="190" spans="1:17" x14ac:dyDescent="0.25">
      <c r="A190">
        <v>189</v>
      </c>
      <c r="B190" s="1" t="s">
        <v>200</v>
      </c>
      <c r="C190" s="1" t="s">
        <v>236</v>
      </c>
      <c r="D190" s="1" t="s">
        <v>242</v>
      </c>
      <c r="E190" s="7" t="s">
        <v>295</v>
      </c>
      <c r="F190" s="1" t="s">
        <v>162</v>
      </c>
      <c r="G190" t="s">
        <v>4</v>
      </c>
      <c r="H190" s="1" t="s">
        <v>1</v>
      </c>
      <c r="I190">
        <v>2.57</v>
      </c>
      <c r="J190">
        <v>12.8</v>
      </c>
      <c r="K190" s="6"/>
      <c r="L190" s="6"/>
      <c r="M190" s="6"/>
      <c r="N190" s="6"/>
      <c r="O1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0" s="5">
        <f>(Таблица4[[#This Row],[Тинькування]]*Таблица4[[#This Row],[Вартість робіт за одиницю, грн з ПДВ]])+(Таблица4[[#This Row],[Затирання]]*Таблица4[[#This Row],[Вартість робіт за одиницю, грн з ПДВ.]])</f>
        <v>0</v>
      </c>
      <c r="Q190" s="5">
        <f>Таблица4[[#This Row],[Загальна вартість матеріалів, грн з ПДВ]]+Таблица4[[#This Row],[Загальна вартість робіт, грн з ПДВ]]</f>
        <v>0</v>
      </c>
    </row>
    <row r="191" spans="1:17" x14ac:dyDescent="0.25">
      <c r="A191">
        <v>190</v>
      </c>
      <c r="B191" s="1" t="s">
        <v>200</v>
      </c>
      <c r="C191" s="1" t="s">
        <v>236</v>
      </c>
      <c r="D191" s="1" t="s">
        <v>242</v>
      </c>
      <c r="E191" s="7" t="s">
        <v>295</v>
      </c>
      <c r="F191" s="1" t="s">
        <v>477</v>
      </c>
      <c r="G191" t="s">
        <v>376</v>
      </c>
      <c r="H191" s="1" t="s">
        <v>1</v>
      </c>
      <c r="I191">
        <v>1.1100000000000001</v>
      </c>
      <c r="K191" s="6"/>
      <c r="L191" s="6"/>
      <c r="M191" s="6"/>
      <c r="N191" s="6"/>
      <c r="O1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1" s="5">
        <f>(Таблица4[[#This Row],[Тинькування]]*Таблица4[[#This Row],[Вартість робіт за одиницю, грн з ПДВ]])+(Таблица4[[#This Row],[Затирання]]*Таблица4[[#This Row],[Вартість робіт за одиницю, грн з ПДВ.]])</f>
        <v>0</v>
      </c>
      <c r="Q191" s="5">
        <f>Таблица4[[#This Row],[Загальна вартість матеріалів, грн з ПДВ]]+Таблица4[[#This Row],[Загальна вартість робіт, грн з ПДВ]]</f>
        <v>0</v>
      </c>
    </row>
    <row r="192" spans="1:17" x14ac:dyDescent="0.25">
      <c r="A192">
        <v>191</v>
      </c>
      <c r="B192" s="1" t="s">
        <v>200</v>
      </c>
      <c r="C192" s="1" t="s">
        <v>236</v>
      </c>
      <c r="D192" s="1" t="s">
        <v>242</v>
      </c>
      <c r="E192" s="7" t="s">
        <v>295</v>
      </c>
      <c r="F192" s="1" t="s">
        <v>164</v>
      </c>
      <c r="G192" t="s">
        <v>207</v>
      </c>
      <c r="H192" s="1" t="s">
        <v>1</v>
      </c>
      <c r="I192" s="17">
        <v>2.06</v>
      </c>
      <c r="J192">
        <v>47.55</v>
      </c>
      <c r="K192" s="6"/>
      <c r="L192" s="6"/>
      <c r="M192" s="6"/>
      <c r="N192" s="6"/>
      <c r="O1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2" s="5">
        <f>(Таблица4[[#This Row],[Тинькування]]*Таблица4[[#This Row],[Вартість робіт за одиницю, грн з ПДВ]])+(Таблица4[[#This Row],[Затирання]]*Таблица4[[#This Row],[Вартість робіт за одиницю, грн з ПДВ.]])</f>
        <v>0</v>
      </c>
      <c r="Q192" s="5">
        <f>Таблица4[[#This Row],[Загальна вартість матеріалів, грн з ПДВ]]+Таблица4[[#This Row],[Загальна вартість робіт, грн з ПДВ]]</f>
        <v>0</v>
      </c>
    </row>
    <row r="193" spans="1:17" x14ac:dyDescent="0.25">
      <c r="A193">
        <v>192</v>
      </c>
      <c r="B193" s="1" t="s">
        <v>200</v>
      </c>
      <c r="C193" s="1" t="s">
        <v>236</v>
      </c>
      <c r="D193" s="1" t="s">
        <v>242</v>
      </c>
      <c r="E193" s="7" t="s">
        <v>295</v>
      </c>
      <c r="F193" s="1" t="s">
        <v>478</v>
      </c>
      <c r="G193" t="s">
        <v>406</v>
      </c>
      <c r="H193" s="1" t="s">
        <v>1</v>
      </c>
      <c r="I193" s="17">
        <v>1.99</v>
      </c>
      <c r="K193" s="6"/>
      <c r="L193" s="6"/>
      <c r="M193" s="6"/>
      <c r="N193" s="6"/>
      <c r="O1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3" s="5">
        <f>(Таблица4[[#This Row],[Тинькування]]*Таблица4[[#This Row],[Вартість робіт за одиницю, грн з ПДВ]])+(Таблица4[[#This Row],[Затирання]]*Таблица4[[#This Row],[Вартість робіт за одиницю, грн з ПДВ.]])</f>
        <v>0</v>
      </c>
      <c r="Q193" s="5">
        <f>Таблица4[[#This Row],[Загальна вартість матеріалів, грн з ПДВ]]+Таблица4[[#This Row],[Загальна вартість робіт, грн з ПДВ]]</f>
        <v>0</v>
      </c>
    </row>
    <row r="194" spans="1:17" x14ac:dyDescent="0.25">
      <c r="A194">
        <v>193</v>
      </c>
      <c r="B194" s="1" t="s">
        <v>200</v>
      </c>
      <c r="C194" s="1" t="s">
        <v>237</v>
      </c>
      <c r="D194" s="1" t="s">
        <v>243</v>
      </c>
      <c r="E194" s="7" t="s">
        <v>292</v>
      </c>
      <c r="F194" s="1" t="s">
        <v>165</v>
      </c>
      <c r="G194" t="s">
        <v>5</v>
      </c>
      <c r="H194" s="1" t="s">
        <v>1</v>
      </c>
      <c r="I194">
        <v>144.4</v>
      </c>
      <c r="J194">
        <v>1.79</v>
      </c>
      <c r="K194" s="6"/>
      <c r="L194" s="6"/>
      <c r="M194" s="6"/>
      <c r="N194" s="6"/>
      <c r="O1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4" s="5">
        <f>(Таблица4[[#This Row],[Тинькування]]*Таблица4[[#This Row],[Вартість робіт за одиницю, грн з ПДВ]])+(Таблица4[[#This Row],[Затирання]]*Таблица4[[#This Row],[Вартість робіт за одиницю, грн з ПДВ.]])</f>
        <v>0</v>
      </c>
      <c r="Q194" s="5">
        <f>Таблица4[[#This Row],[Загальна вартість матеріалів, грн з ПДВ]]+Таблица4[[#This Row],[Загальна вартість робіт, грн з ПДВ]]</f>
        <v>0</v>
      </c>
    </row>
    <row r="195" spans="1:17" x14ac:dyDescent="0.25">
      <c r="A195">
        <v>194</v>
      </c>
      <c r="B195" s="1" t="s">
        <v>200</v>
      </c>
      <c r="C195" s="1" t="s">
        <v>237</v>
      </c>
      <c r="D195" s="1" t="s">
        <v>243</v>
      </c>
      <c r="E195" s="7" t="s">
        <v>295</v>
      </c>
      <c r="F195" s="1" t="s">
        <v>479</v>
      </c>
      <c r="G195" t="s">
        <v>314</v>
      </c>
      <c r="H195" s="1" t="s">
        <v>1</v>
      </c>
      <c r="I195">
        <v>2.1</v>
      </c>
      <c r="K195" s="6"/>
      <c r="L195" s="6"/>
      <c r="M195" s="6"/>
      <c r="N195" s="6"/>
      <c r="O1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5" s="5">
        <f>(Таблица4[[#This Row],[Тинькування]]*Таблица4[[#This Row],[Вартість робіт за одиницю, грн з ПДВ]])+(Таблица4[[#This Row],[Затирання]]*Таблица4[[#This Row],[Вартість робіт за одиницю, грн з ПДВ.]])</f>
        <v>0</v>
      </c>
      <c r="Q195" s="5">
        <f>Таблица4[[#This Row],[Загальна вартість матеріалів, грн з ПДВ]]+Таблица4[[#This Row],[Загальна вартість робіт, грн з ПДВ]]</f>
        <v>0</v>
      </c>
    </row>
    <row r="196" spans="1:17" x14ac:dyDescent="0.25">
      <c r="A196">
        <v>195</v>
      </c>
      <c r="B196" s="1" t="s">
        <v>200</v>
      </c>
      <c r="C196" s="1" t="s">
        <v>237</v>
      </c>
      <c r="D196" s="1" t="s">
        <v>243</v>
      </c>
      <c r="E196" s="7" t="s">
        <v>292</v>
      </c>
      <c r="F196" s="1" t="s">
        <v>166</v>
      </c>
      <c r="G196" t="s">
        <v>204</v>
      </c>
      <c r="H196" s="1" t="s">
        <v>1</v>
      </c>
      <c r="I196">
        <v>11.37</v>
      </c>
      <c r="J196">
        <v>4.9000000000000004</v>
      </c>
      <c r="K196" s="6"/>
      <c r="L196" s="6"/>
      <c r="M196" s="6"/>
      <c r="N196" s="6"/>
      <c r="O1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6" s="5">
        <f>(Таблица4[[#This Row],[Тинькування]]*Таблица4[[#This Row],[Вартість робіт за одиницю, грн з ПДВ]])+(Таблица4[[#This Row],[Затирання]]*Таблица4[[#This Row],[Вартість робіт за одиницю, грн з ПДВ.]])</f>
        <v>0</v>
      </c>
      <c r="Q196" s="5">
        <f>Таблица4[[#This Row],[Загальна вартість матеріалів, грн з ПДВ]]+Таблица4[[#This Row],[Загальна вартість робіт, грн з ПДВ]]</f>
        <v>0</v>
      </c>
    </row>
    <row r="197" spans="1:17" x14ac:dyDescent="0.25">
      <c r="A197">
        <v>196</v>
      </c>
      <c r="B197" s="1" t="s">
        <v>200</v>
      </c>
      <c r="C197" s="1" t="s">
        <v>237</v>
      </c>
      <c r="D197" s="1" t="s">
        <v>243</v>
      </c>
      <c r="E197" s="7" t="s">
        <v>295</v>
      </c>
      <c r="F197" s="1" t="s">
        <v>480</v>
      </c>
      <c r="G197" t="s">
        <v>395</v>
      </c>
      <c r="H197" s="1" t="s">
        <v>1</v>
      </c>
      <c r="I197">
        <v>3.24</v>
      </c>
      <c r="K197" s="6"/>
      <c r="L197" s="6"/>
      <c r="M197" s="6"/>
      <c r="N197" s="6"/>
      <c r="O1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7" s="5">
        <f>(Таблица4[[#This Row],[Тинькування]]*Таблица4[[#This Row],[Вартість робіт за одиницю, грн з ПДВ]])+(Таблица4[[#This Row],[Затирання]]*Таблица4[[#This Row],[Вартість робіт за одиницю, грн з ПДВ.]])</f>
        <v>0</v>
      </c>
      <c r="Q197" s="5">
        <f>Таблица4[[#This Row],[Загальна вартість матеріалів, грн з ПДВ]]+Таблица4[[#This Row],[Загальна вартість робіт, грн з ПДВ]]</f>
        <v>0</v>
      </c>
    </row>
    <row r="198" spans="1:17" x14ac:dyDescent="0.25">
      <c r="A198">
        <v>197</v>
      </c>
      <c r="B198" s="1" t="s">
        <v>200</v>
      </c>
      <c r="C198" s="1" t="s">
        <v>237</v>
      </c>
      <c r="D198" s="1" t="s">
        <v>243</v>
      </c>
      <c r="E198" s="7" t="s">
        <v>295</v>
      </c>
      <c r="F198" s="1" t="s">
        <v>167</v>
      </c>
      <c r="G198" t="s">
        <v>73</v>
      </c>
      <c r="H198" s="1" t="s">
        <v>1</v>
      </c>
      <c r="I198">
        <v>2.87</v>
      </c>
      <c r="J198">
        <v>7.3</v>
      </c>
      <c r="K198" s="6"/>
      <c r="L198" s="6"/>
      <c r="M198" s="6"/>
      <c r="N198" s="6"/>
      <c r="O1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8" s="5">
        <f>(Таблица4[[#This Row],[Тинькування]]*Таблица4[[#This Row],[Вартість робіт за одиницю, грн з ПДВ]])+(Таблица4[[#This Row],[Затирання]]*Таблица4[[#This Row],[Вартість робіт за одиницю, грн з ПДВ.]])</f>
        <v>0</v>
      </c>
      <c r="Q198" s="5">
        <f>Таблица4[[#This Row],[Загальна вартість матеріалів, грн з ПДВ]]+Таблица4[[#This Row],[Загальна вартість робіт, грн з ПДВ]]</f>
        <v>0</v>
      </c>
    </row>
    <row r="199" spans="1:17" x14ac:dyDescent="0.25">
      <c r="A199">
        <v>198</v>
      </c>
      <c r="B199" s="1" t="s">
        <v>200</v>
      </c>
      <c r="C199" s="1" t="s">
        <v>237</v>
      </c>
      <c r="D199" s="1" t="s">
        <v>243</v>
      </c>
      <c r="E199" s="7" t="s">
        <v>295</v>
      </c>
      <c r="F199" s="1" t="s">
        <v>481</v>
      </c>
      <c r="G199" t="s">
        <v>327</v>
      </c>
      <c r="H199" s="1" t="s">
        <v>1</v>
      </c>
      <c r="I199">
        <v>0.33</v>
      </c>
      <c r="K199" s="6"/>
      <c r="L199" s="6"/>
      <c r="M199" s="6"/>
      <c r="N199" s="6"/>
      <c r="O1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9" s="5">
        <f>(Таблица4[[#This Row],[Тинькування]]*Таблица4[[#This Row],[Вартість робіт за одиницю, грн з ПДВ]])+(Таблица4[[#This Row],[Затирання]]*Таблица4[[#This Row],[Вартість робіт за одиницю, грн з ПДВ.]])</f>
        <v>0</v>
      </c>
      <c r="Q199" s="5">
        <f>Таблица4[[#This Row],[Загальна вартість матеріалів, грн з ПДВ]]+Таблица4[[#This Row],[Загальна вартість робіт, грн з ПДВ]]</f>
        <v>0</v>
      </c>
    </row>
    <row r="200" spans="1:17" x14ac:dyDescent="0.25">
      <c r="A200">
        <v>199</v>
      </c>
      <c r="B200" s="1" t="s">
        <v>200</v>
      </c>
      <c r="C200" s="1" t="s">
        <v>237</v>
      </c>
      <c r="D200" s="1" t="s">
        <v>243</v>
      </c>
      <c r="E200" s="7" t="s">
        <v>295</v>
      </c>
      <c r="F200" s="1" t="s">
        <v>170</v>
      </c>
      <c r="G200" t="s">
        <v>206</v>
      </c>
      <c r="H200" s="1" t="s">
        <v>1</v>
      </c>
      <c r="I200">
        <v>5.93</v>
      </c>
      <c r="J200">
        <v>42.39</v>
      </c>
      <c r="K200" s="6"/>
      <c r="L200" s="6"/>
      <c r="M200" s="6"/>
      <c r="N200" s="6"/>
      <c r="O2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0" s="5">
        <f>(Таблица4[[#This Row],[Тинькування]]*Таблица4[[#This Row],[Вартість робіт за одиницю, грн з ПДВ]])+(Таблица4[[#This Row],[Затирання]]*Таблица4[[#This Row],[Вартість робіт за одиницю, грн з ПДВ.]])</f>
        <v>0</v>
      </c>
      <c r="Q200" s="5">
        <f>Таблица4[[#This Row],[Загальна вартість матеріалів, грн з ПДВ]]+Таблица4[[#This Row],[Загальна вартість робіт, грн з ПДВ]]</f>
        <v>0</v>
      </c>
    </row>
    <row r="201" spans="1:17" x14ac:dyDescent="0.25">
      <c r="A201">
        <v>200</v>
      </c>
      <c r="B201" s="1" t="s">
        <v>200</v>
      </c>
      <c r="C201" s="1" t="s">
        <v>237</v>
      </c>
      <c r="D201" s="1" t="s">
        <v>243</v>
      </c>
      <c r="E201" s="7" t="s">
        <v>292</v>
      </c>
      <c r="F201" s="1" t="s">
        <v>168</v>
      </c>
      <c r="G201" t="s">
        <v>205</v>
      </c>
      <c r="H201" s="1" t="s">
        <v>1</v>
      </c>
      <c r="I201">
        <v>4.8499999999999996</v>
      </c>
      <c r="J201">
        <v>10.19</v>
      </c>
      <c r="K201" s="6"/>
      <c r="L201" s="6"/>
      <c r="M201" s="6"/>
      <c r="N201" s="6"/>
      <c r="O2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1" s="5">
        <f>(Таблица4[[#This Row],[Тинькування]]*Таблица4[[#This Row],[Вартість робіт за одиницю, грн з ПДВ]])+(Таблица4[[#This Row],[Затирання]]*Таблица4[[#This Row],[Вартість робіт за одиницю, грн з ПДВ.]])</f>
        <v>0</v>
      </c>
      <c r="Q201" s="5">
        <f>Таблица4[[#This Row],[Загальна вартість матеріалів, грн з ПДВ]]+Таблица4[[#This Row],[Загальна вартість робіт, грн з ПДВ]]</f>
        <v>0</v>
      </c>
    </row>
    <row r="202" spans="1:17" x14ac:dyDescent="0.25">
      <c r="A202">
        <v>201</v>
      </c>
      <c r="B202" s="1" t="s">
        <v>200</v>
      </c>
      <c r="C202" s="1" t="s">
        <v>237</v>
      </c>
      <c r="D202" s="1" t="s">
        <v>243</v>
      </c>
      <c r="E202" s="7" t="s">
        <v>295</v>
      </c>
      <c r="F202" s="1" t="s">
        <v>482</v>
      </c>
      <c r="G202" t="s">
        <v>393</v>
      </c>
      <c r="H202" s="1" t="s">
        <v>1</v>
      </c>
      <c r="I202">
        <v>1.56</v>
      </c>
      <c r="K202" s="6"/>
      <c r="L202" s="6"/>
      <c r="M202" s="6"/>
      <c r="N202" s="6"/>
      <c r="O2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2" s="5">
        <f>(Таблица4[[#This Row],[Тинькування]]*Таблица4[[#This Row],[Вартість робіт за одиницю, грн з ПДВ]])+(Таблица4[[#This Row],[Затирання]]*Таблица4[[#This Row],[Вартість робіт за одиницю, грн з ПДВ.]])</f>
        <v>0</v>
      </c>
      <c r="Q202" s="5">
        <f>Таблица4[[#This Row],[Загальна вартість матеріалів, грн з ПДВ]]+Таблица4[[#This Row],[Загальна вартість робіт, грн з ПДВ]]</f>
        <v>0</v>
      </c>
    </row>
    <row r="203" spans="1:17" x14ac:dyDescent="0.25">
      <c r="A203">
        <v>202</v>
      </c>
      <c r="B203" s="1" t="s">
        <v>200</v>
      </c>
      <c r="C203" s="1" t="s">
        <v>237</v>
      </c>
      <c r="D203" s="1" t="s">
        <v>243</v>
      </c>
      <c r="E203" s="7" t="s">
        <v>295</v>
      </c>
      <c r="F203" s="1" t="s">
        <v>169</v>
      </c>
      <c r="G203" t="s">
        <v>4</v>
      </c>
      <c r="H203" s="1" t="s">
        <v>1</v>
      </c>
      <c r="I203">
        <v>2.57</v>
      </c>
      <c r="J203">
        <v>12.8</v>
      </c>
      <c r="K203" s="6"/>
      <c r="L203" s="6"/>
      <c r="M203" s="6"/>
      <c r="N203" s="6"/>
      <c r="O2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3" s="5">
        <f>(Таблица4[[#This Row],[Тинькування]]*Таблица4[[#This Row],[Вартість робіт за одиницю, грн з ПДВ]])+(Таблица4[[#This Row],[Затирання]]*Таблица4[[#This Row],[Вартість робіт за одиницю, грн з ПДВ.]])</f>
        <v>0</v>
      </c>
      <c r="Q203" s="5">
        <f>Таблица4[[#This Row],[Загальна вартість матеріалів, грн з ПДВ]]+Таблица4[[#This Row],[Загальна вартість робіт, грн з ПДВ]]</f>
        <v>0</v>
      </c>
    </row>
    <row r="204" spans="1:17" x14ac:dyDescent="0.25">
      <c r="A204">
        <v>203</v>
      </c>
      <c r="B204" s="1" t="s">
        <v>200</v>
      </c>
      <c r="C204" s="1" t="s">
        <v>237</v>
      </c>
      <c r="D204" s="1" t="s">
        <v>243</v>
      </c>
      <c r="E204" s="7" t="s">
        <v>295</v>
      </c>
      <c r="F204" s="1" t="s">
        <v>483</v>
      </c>
      <c r="G204" t="s">
        <v>376</v>
      </c>
      <c r="H204" s="1" t="s">
        <v>1</v>
      </c>
      <c r="I204">
        <v>1.1100000000000001</v>
      </c>
      <c r="K204" s="6"/>
      <c r="L204" s="6"/>
      <c r="M204" s="6"/>
      <c r="N204" s="6"/>
      <c r="O2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4" s="5">
        <f>(Таблица4[[#This Row],[Тинькування]]*Таблица4[[#This Row],[Вартість робіт за одиницю, грн з ПДВ]])+(Таблица4[[#This Row],[Затирання]]*Таблица4[[#This Row],[Вартість робіт за одиницю, грн з ПДВ.]])</f>
        <v>0</v>
      </c>
      <c r="Q204" s="5">
        <f>Таблица4[[#This Row],[Загальна вартість матеріалів, грн з ПДВ]]+Таблица4[[#This Row],[Загальна вартість робіт, грн з ПДВ]]</f>
        <v>0</v>
      </c>
    </row>
    <row r="205" spans="1:17" x14ac:dyDescent="0.25">
      <c r="A205">
        <v>204</v>
      </c>
      <c r="B205" s="1" t="s">
        <v>200</v>
      </c>
      <c r="C205" s="1" t="s">
        <v>237</v>
      </c>
      <c r="D205" s="1" t="s">
        <v>243</v>
      </c>
      <c r="E205" s="7" t="s">
        <v>295</v>
      </c>
      <c r="F205" s="1" t="s">
        <v>171</v>
      </c>
      <c r="G205" t="s">
        <v>207</v>
      </c>
      <c r="H205" s="1" t="s">
        <v>1</v>
      </c>
      <c r="I205" s="17">
        <v>2.06</v>
      </c>
      <c r="J205">
        <v>47.55</v>
      </c>
      <c r="K205" s="6"/>
      <c r="L205" s="6"/>
      <c r="M205" s="6"/>
      <c r="N205" s="6"/>
      <c r="O2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5" s="5">
        <f>(Таблица4[[#This Row],[Тинькування]]*Таблица4[[#This Row],[Вартість робіт за одиницю, грн з ПДВ]])+(Таблица4[[#This Row],[Затирання]]*Таблица4[[#This Row],[Вартість робіт за одиницю, грн з ПДВ.]])</f>
        <v>0</v>
      </c>
      <c r="Q205" s="5">
        <f>Таблица4[[#This Row],[Загальна вартість матеріалів, грн з ПДВ]]+Таблица4[[#This Row],[Загальна вартість робіт, грн з ПДВ]]</f>
        <v>0</v>
      </c>
    </row>
    <row r="206" spans="1:17" x14ac:dyDescent="0.25">
      <c r="A206">
        <v>205</v>
      </c>
      <c r="B206" s="1" t="s">
        <v>200</v>
      </c>
      <c r="C206" s="1" t="s">
        <v>237</v>
      </c>
      <c r="D206" s="1" t="s">
        <v>243</v>
      </c>
      <c r="E206" s="7" t="s">
        <v>295</v>
      </c>
      <c r="F206" s="1" t="s">
        <v>484</v>
      </c>
      <c r="G206" t="s">
        <v>406</v>
      </c>
      <c r="H206" s="1" t="s">
        <v>1</v>
      </c>
      <c r="I206" s="17">
        <v>1.99</v>
      </c>
      <c r="K206" s="6"/>
      <c r="L206" s="6"/>
      <c r="M206" s="6"/>
      <c r="N206" s="6"/>
      <c r="O2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6" s="5">
        <f>(Таблица4[[#This Row],[Тинькування]]*Таблица4[[#This Row],[Вартість робіт за одиницю, грн з ПДВ]])+(Таблица4[[#This Row],[Затирання]]*Таблица4[[#This Row],[Вартість робіт за одиницю, грн з ПДВ.]])</f>
        <v>0</v>
      </c>
      <c r="Q206" s="5">
        <f>Таблица4[[#This Row],[Загальна вартість матеріалів, грн з ПДВ]]+Таблица4[[#This Row],[Загальна вартість робіт, грн з ПДВ]]</f>
        <v>0</v>
      </c>
    </row>
    <row r="207" spans="1:17" x14ac:dyDescent="0.25">
      <c r="A207">
        <v>206</v>
      </c>
      <c r="B207" s="1" t="s">
        <v>201</v>
      </c>
      <c r="C207" s="1" t="s">
        <v>213</v>
      </c>
      <c r="D207" s="1" t="s">
        <v>244</v>
      </c>
      <c r="E207" s="7" t="s">
        <v>292</v>
      </c>
      <c r="F207" s="1" t="s">
        <v>245</v>
      </c>
      <c r="G207" t="s">
        <v>5</v>
      </c>
      <c r="H207" s="1" t="s">
        <v>1</v>
      </c>
      <c r="I207">
        <v>142.38</v>
      </c>
      <c r="J207">
        <v>1.71</v>
      </c>
      <c r="K207" s="6"/>
      <c r="L207" s="6"/>
      <c r="M207" s="6"/>
      <c r="N207" s="6"/>
      <c r="O2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7" s="5">
        <f>(Таблица4[[#This Row],[Тинькування]]*Таблица4[[#This Row],[Вартість робіт за одиницю, грн з ПДВ]])+(Таблица4[[#This Row],[Затирання]]*Таблица4[[#This Row],[Вартість робіт за одиницю, грн з ПДВ.]])</f>
        <v>0</v>
      </c>
      <c r="Q207" s="5">
        <f>Таблица4[[#This Row],[Загальна вартість матеріалів, грн з ПДВ]]+Таблица4[[#This Row],[Загальна вартість робіт, грн з ПДВ]]</f>
        <v>0</v>
      </c>
    </row>
    <row r="208" spans="1:17" x14ac:dyDescent="0.25">
      <c r="A208">
        <v>207</v>
      </c>
      <c r="B208" s="1" t="s">
        <v>201</v>
      </c>
      <c r="C208" s="1" t="s">
        <v>213</v>
      </c>
      <c r="D208" s="1" t="s">
        <v>244</v>
      </c>
      <c r="E208" s="7" t="s">
        <v>295</v>
      </c>
      <c r="F208" s="1" t="s">
        <v>485</v>
      </c>
      <c r="G208" t="s">
        <v>314</v>
      </c>
      <c r="H208" s="1" t="s">
        <v>1</v>
      </c>
      <c r="I208">
        <v>2.1</v>
      </c>
      <c r="K208" s="6"/>
      <c r="L208" s="6"/>
      <c r="M208" s="6"/>
      <c r="N208" s="6"/>
      <c r="O2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8" s="5">
        <f>(Таблица4[[#This Row],[Тинькування]]*Таблица4[[#This Row],[Вартість робіт за одиницю, грн з ПДВ]])+(Таблица4[[#This Row],[Затирання]]*Таблица4[[#This Row],[Вартість робіт за одиницю, грн з ПДВ.]])</f>
        <v>0</v>
      </c>
      <c r="Q208" s="5">
        <f>Таблица4[[#This Row],[Загальна вартість матеріалів, грн з ПДВ]]+Таблица4[[#This Row],[Загальна вартість робіт, грн з ПДВ]]</f>
        <v>0</v>
      </c>
    </row>
    <row r="209" spans="1:17" x14ac:dyDescent="0.25">
      <c r="A209">
        <v>208</v>
      </c>
      <c r="B209" s="1" t="s">
        <v>201</v>
      </c>
      <c r="C209" s="1" t="s">
        <v>213</v>
      </c>
      <c r="D209" s="1" t="s">
        <v>244</v>
      </c>
      <c r="E209" s="7" t="s">
        <v>292</v>
      </c>
      <c r="F209" s="1" t="s">
        <v>8</v>
      </c>
      <c r="G209" t="s">
        <v>204</v>
      </c>
      <c r="H209" s="1" t="s">
        <v>1</v>
      </c>
      <c r="I209">
        <v>11.13</v>
      </c>
      <c r="J209">
        <v>4.8</v>
      </c>
      <c r="K209" s="6"/>
      <c r="L209" s="6"/>
      <c r="M209" s="6"/>
      <c r="N209" s="6"/>
      <c r="O2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9" s="5">
        <f>(Таблица4[[#This Row],[Тинькування]]*Таблица4[[#This Row],[Вартість робіт за одиницю, грн з ПДВ]])+(Таблица4[[#This Row],[Затирання]]*Таблица4[[#This Row],[Вартість робіт за одиницю, грн з ПДВ.]])</f>
        <v>0</v>
      </c>
      <c r="Q209" s="5">
        <f>Таблица4[[#This Row],[Загальна вартість матеріалів, грн з ПДВ]]+Таблица4[[#This Row],[Загальна вартість робіт, грн з ПДВ]]</f>
        <v>0</v>
      </c>
    </row>
    <row r="210" spans="1:17" x14ac:dyDescent="0.25">
      <c r="A210">
        <v>209</v>
      </c>
      <c r="B210" s="1" t="s">
        <v>201</v>
      </c>
      <c r="C210" s="1" t="s">
        <v>213</v>
      </c>
      <c r="D210" s="1" t="s">
        <v>244</v>
      </c>
      <c r="E210" s="7" t="s">
        <v>295</v>
      </c>
      <c r="F210" s="1" t="s">
        <v>486</v>
      </c>
      <c r="G210" t="s">
        <v>395</v>
      </c>
      <c r="H210" s="1" t="s">
        <v>1</v>
      </c>
      <c r="I210">
        <v>3.24</v>
      </c>
      <c r="K210" s="6"/>
      <c r="L210" s="6"/>
      <c r="M210" s="6"/>
      <c r="N210" s="6"/>
      <c r="O2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0" s="5">
        <f>(Таблица4[[#This Row],[Тинькування]]*Таблица4[[#This Row],[Вартість робіт за одиницю, грн з ПДВ]])+(Таблица4[[#This Row],[Затирання]]*Таблица4[[#This Row],[Вартість робіт за одиницю, грн з ПДВ.]])</f>
        <v>0</v>
      </c>
      <c r="Q210" s="5">
        <f>Таблица4[[#This Row],[Загальна вартість матеріалів, грн з ПДВ]]+Таблица4[[#This Row],[Загальна вартість робіт, грн з ПДВ]]</f>
        <v>0</v>
      </c>
    </row>
    <row r="211" spans="1:17" x14ac:dyDescent="0.25">
      <c r="A211">
        <v>210</v>
      </c>
      <c r="B211" s="1" t="s">
        <v>201</v>
      </c>
      <c r="C211" s="1" t="s">
        <v>213</v>
      </c>
      <c r="D211" s="1" t="s">
        <v>244</v>
      </c>
      <c r="E211" s="7" t="s">
        <v>295</v>
      </c>
      <c r="F211" s="1" t="s">
        <v>9</v>
      </c>
      <c r="G211" t="s">
        <v>73</v>
      </c>
      <c r="H211" s="1" t="s">
        <v>1</v>
      </c>
      <c r="I211">
        <v>2.34</v>
      </c>
      <c r="J211">
        <v>7.01</v>
      </c>
      <c r="K211" s="6"/>
      <c r="L211" s="6"/>
      <c r="M211" s="6"/>
      <c r="N211" s="6"/>
      <c r="O2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1" s="5">
        <f>(Таблица4[[#This Row],[Тинькування]]*Таблица4[[#This Row],[Вартість робіт за одиницю, грн з ПДВ]])+(Таблица4[[#This Row],[Затирання]]*Таблица4[[#This Row],[Вартість робіт за одиницю, грн з ПДВ.]])</f>
        <v>0</v>
      </c>
      <c r="Q211" s="5">
        <f>Таблица4[[#This Row],[Загальна вартість матеріалів, грн з ПДВ]]+Таблица4[[#This Row],[Загальна вартість робіт, грн з ПДВ]]</f>
        <v>0</v>
      </c>
    </row>
    <row r="212" spans="1:17" x14ac:dyDescent="0.25">
      <c r="A212">
        <v>211</v>
      </c>
      <c r="B212" s="1" t="s">
        <v>201</v>
      </c>
      <c r="C212" s="1" t="s">
        <v>213</v>
      </c>
      <c r="D212" s="1" t="s">
        <v>244</v>
      </c>
      <c r="E212" s="7" t="s">
        <v>295</v>
      </c>
      <c r="F212" s="1" t="s">
        <v>487</v>
      </c>
      <c r="G212" t="s">
        <v>327</v>
      </c>
      <c r="H212" s="1" t="s">
        <v>1</v>
      </c>
      <c r="I212">
        <v>0.33</v>
      </c>
      <c r="K212" s="6"/>
      <c r="L212" s="6"/>
      <c r="M212" s="6"/>
      <c r="N212" s="6"/>
      <c r="O2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2" s="5">
        <f>(Таблица4[[#This Row],[Тинькування]]*Таблица4[[#This Row],[Вартість робіт за одиницю, грн з ПДВ]])+(Таблица4[[#This Row],[Затирання]]*Таблица4[[#This Row],[Вартість робіт за одиницю, грн з ПДВ.]])</f>
        <v>0</v>
      </c>
      <c r="Q212" s="5">
        <f>Таблица4[[#This Row],[Загальна вартість матеріалів, грн з ПДВ]]+Таблица4[[#This Row],[Загальна вартість робіт, грн з ПДВ]]</f>
        <v>0</v>
      </c>
    </row>
    <row r="213" spans="1:17" x14ac:dyDescent="0.25">
      <c r="A213">
        <v>212</v>
      </c>
      <c r="B213" s="1" t="s">
        <v>201</v>
      </c>
      <c r="C213" s="1" t="s">
        <v>213</v>
      </c>
      <c r="D213" s="1" t="s">
        <v>244</v>
      </c>
      <c r="E213" s="7" t="s">
        <v>295</v>
      </c>
      <c r="F213" s="1" t="s">
        <v>64</v>
      </c>
      <c r="G213" t="s">
        <v>206</v>
      </c>
      <c r="H213" s="1" t="s">
        <v>1</v>
      </c>
      <c r="I213">
        <v>4.83</v>
      </c>
      <c r="J213">
        <v>42</v>
      </c>
      <c r="K213" s="6"/>
      <c r="L213" s="6"/>
      <c r="M213" s="6"/>
      <c r="N213" s="6"/>
      <c r="O2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3" s="5">
        <f>(Таблица4[[#This Row],[Тинькування]]*Таблица4[[#This Row],[Вартість робіт за одиницю, грн з ПДВ]])+(Таблица4[[#This Row],[Затирання]]*Таблица4[[#This Row],[Вартість робіт за одиницю, грн з ПДВ.]])</f>
        <v>0</v>
      </c>
      <c r="Q213" s="5">
        <f>Таблица4[[#This Row],[Загальна вартість матеріалів, грн з ПДВ]]+Таблица4[[#This Row],[Загальна вартість робіт, грн з ПДВ]]</f>
        <v>0</v>
      </c>
    </row>
    <row r="214" spans="1:17" x14ac:dyDescent="0.25">
      <c r="A214">
        <v>213</v>
      </c>
      <c r="B214" s="1" t="s">
        <v>201</v>
      </c>
      <c r="C214" s="1" t="s">
        <v>213</v>
      </c>
      <c r="D214" s="1" t="s">
        <v>244</v>
      </c>
      <c r="E214" s="7" t="s">
        <v>292</v>
      </c>
      <c r="F214" s="1" t="s">
        <v>10</v>
      </c>
      <c r="G214" t="s">
        <v>205</v>
      </c>
      <c r="H214" s="1" t="s">
        <v>1</v>
      </c>
      <c r="I214">
        <v>4.59</v>
      </c>
      <c r="J214">
        <v>9.8800000000000008</v>
      </c>
      <c r="K214" s="6"/>
      <c r="L214" s="6"/>
      <c r="M214" s="6"/>
      <c r="N214" s="6"/>
      <c r="O2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4" s="5">
        <f>(Таблица4[[#This Row],[Тинькування]]*Таблица4[[#This Row],[Вартість робіт за одиницю, грн з ПДВ]])+(Таблица4[[#This Row],[Затирання]]*Таблица4[[#This Row],[Вартість робіт за одиницю, грн з ПДВ.]])</f>
        <v>0</v>
      </c>
      <c r="Q214" s="5">
        <f>Таблица4[[#This Row],[Загальна вартість матеріалів, грн з ПДВ]]+Таблица4[[#This Row],[Загальна вартість робіт, грн з ПДВ]]</f>
        <v>0</v>
      </c>
    </row>
    <row r="215" spans="1:17" x14ac:dyDescent="0.25">
      <c r="A215">
        <v>214</v>
      </c>
      <c r="B215" s="1" t="s">
        <v>201</v>
      </c>
      <c r="C215" s="1" t="s">
        <v>213</v>
      </c>
      <c r="D215" s="1" t="s">
        <v>244</v>
      </c>
      <c r="E215" s="7" t="s">
        <v>295</v>
      </c>
      <c r="F215" s="1" t="s">
        <v>488</v>
      </c>
      <c r="G215" t="s">
        <v>393</v>
      </c>
      <c r="H215" s="1" t="s">
        <v>1</v>
      </c>
      <c r="I215">
        <v>1.56</v>
      </c>
      <c r="K215" s="6"/>
      <c r="L215" s="6"/>
      <c r="M215" s="6"/>
      <c r="N215" s="6"/>
      <c r="O2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5" s="5">
        <f>(Таблица4[[#This Row],[Тинькування]]*Таблица4[[#This Row],[Вартість робіт за одиницю, грн з ПДВ]])+(Таблица4[[#This Row],[Затирання]]*Таблица4[[#This Row],[Вартість робіт за одиницю, грн з ПДВ.]])</f>
        <v>0</v>
      </c>
      <c r="Q215" s="5">
        <f>Таблица4[[#This Row],[Загальна вартість матеріалів, грн з ПДВ]]+Таблица4[[#This Row],[Загальна вартість робіт, грн з ПДВ]]</f>
        <v>0</v>
      </c>
    </row>
    <row r="216" spans="1:17" x14ac:dyDescent="0.25">
      <c r="A216">
        <v>215</v>
      </c>
      <c r="B216" s="1" t="s">
        <v>201</v>
      </c>
      <c r="C216" s="1" t="s">
        <v>213</v>
      </c>
      <c r="D216" s="1" t="s">
        <v>244</v>
      </c>
      <c r="E216" s="7" t="s">
        <v>295</v>
      </c>
      <c r="F216" s="1" t="s">
        <v>11</v>
      </c>
      <c r="G216" t="s">
        <v>4</v>
      </c>
      <c r="H216" s="1" t="s">
        <v>1</v>
      </c>
      <c r="I216">
        <v>2.41</v>
      </c>
      <c r="J216">
        <v>12.2</v>
      </c>
      <c r="K216" s="6"/>
      <c r="L216" s="6"/>
      <c r="M216" s="6"/>
      <c r="N216" s="6"/>
      <c r="O2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6" s="5">
        <f>(Таблица4[[#This Row],[Тинькування]]*Таблица4[[#This Row],[Вартість робіт за одиницю, грн з ПДВ]])+(Таблица4[[#This Row],[Затирання]]*Таблица4[[#This Row],[Вартість робіт за одиницю, грн з ПДВ.]])</f>
        <v>0</v>
      </c>
      <c r="Q216" s="5">
        <f>Таблица4[[#This Row],[Загальна вартість матеріалів, грн з ПДВ]]+Таблица4[[#This Row],[Загальна вартість робіт, грн з ПДВ]]</f>
        <v>0</v>
      </c>
    </row>
    <row r="217" spans="1:17" x14ac:dyDescent="0.25">
      <c r="A217">
        <v>216</v>
      </c>
      <c r="B217" s="1" t="s">
        <v>201</v>
      </c>
      <c r="C217" s="1" t="s">
        <v>213</v>
      </c>
      <c r="D217" s="1" t="s">
        <v>244</v>
      </c>
      <c r="E217" s="7" t="s">
        <v>295</v>
      </c>
      <c r="F217" s="1" t="s">
        <v>489</v>
      </c>
      <c r="G217" t="s">
        <v>376</v>
      </c>
      <c r="H217" s="1" t="s">
        <v>1</v>
      </c>
      <c r="I217">
        <v>1.1100000000000001</v>
      </c>
      <c r="K217" s="6"/>
      <c r="L217" s="6"/>
      <c r="M217" s="6"/>
      <c r="N217" s="6"/>
      <c r="O2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7" s="5">
        <f>(Таблица4[[#This Row],[Тинькування]]*Таблица4[[#This Row],[Вартість робіт за одиницю, грн з ПДВ]])+(Таблица4[[#This Row],[Затирання]]*Таблица4[[#This Row],[Вартість робіт за одиницю, грн з ПДВ.]])</f>
        <v>0</v>
      </c>
      <c r="Q217" s="5">
        <f>Таблица4[[#This Row],[Загальна вартість матеріалів, грн з ПДВ]]+Таблица4[[#This Row],[Загальна вартість робіт, грн з ПДВ]]</f>
        <v>0</v>
      </c>
    </row>
    <row r="218" spans="1:17" x14ac:dyDescent="0.25">
      <c r="A218">
        <v>217</v>
      </c>
      <c r="B218" s="1" t="s">
        <v>201</v>
      </c>
      <c r="C218" s="1" t="s">
        <v>213</v>
      </c>
      <c r="D218" s="1" t="s">
        <v>244</v>
      </c>
      <c r="E218" s="7" t="s">
        <v>295</v>
      </c>
      <c r="F218" s="1" t="s">
        <v>65</v>
      </c>
      <c r="G218" t="s">
        <v>207</v>
      </c>
      <c r="H218" s="1" t="s">
        <v>1</v>
      </c>
      <c r="I218" s="17">
        <v>2.06</v>
      </c>
      <c r="J218">
        <v>47.51</v>
      </c>
      <c r="K218" s="6"/>
      <c r="L218" s="6"/>
      <c r="M218" s="6"/>
      <c r="N218" s="6"/>
      <c r="O2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8" s="5">
        <f>(Таблица4[[#This Row],[Тинькування]]*Таблица4[[#This Row],[Вартість робіт за одиницю, грн з ПДВ]])+(Таблица4[[#This Row],[Затирання]]*Таблица4[[#This Row],[Вартість робіт за одиницю, грн з ПДВ.]])</f>
        <v>0</v>
      </c>
      <c r="Q218" s="5">
        <f>Таблица4[[#This Row],[Загальна вартість матеріалів, грн з ПДВ]]+Таблица4[[#This Row],[Загальна вартість робіт, грн з ПДВ]]</f>
        <v>0</v>
      </c>
    </row>
    <row r="219" spans="1:17" x14ac:dyDescent="0.25">
      <c r="A219">
        <v>218</v>
      </c>
      <c r="B219" s="1" t="s">
        <v>201</v>
      </c>
      <c r="C219" s="1" t="s">
        <v>213</v>
      </c>
      <c r="D219" s="1" t="s">
        <v>244</v>
      </c>
      <c r="E219" s="7" t="s">
        <v>295</v>
      </c>
      <c r="F219" s="1" t="s">
        <v>490</v>
      </c>
      <c r="G219" t="s">
        <v>406</v>
      </c>
      <c r="H219" s="1" t="s">
        <v>1</v>
      </c>
      <c r="I219" s="17">
        <v>1.99</v>
      </c>
      <c r="K219" s="6"/>
      <c r="L219" s="6"/>
      <c r="M219" s="6"/>
      <c r="N219" s="6"/>
      <c r="O2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9" s="5">
        <f>(Таблица4[[#This Row],[Тинькування]]*Таблица4[[#This Row],[Вартість робіт за одиницю, грн з ПДВ]])+(Таблица4[[#This Row],[Затирання]]*Таблица4[[#This Row],[Вартість робіт за одиницю, грн з ПДВ.]])</f>
        <v>0</v>
      </c>
      <c r="Q219" s="5">
        <f>Таблица4[[#This Row],[Загальна вартість матеріалів, грн з ПДВ]]+Таблица4[[#This Row],[Загальна вартість робіт, грн з ПДВ]]</f>
        <v>0</v>
      </c>
    </row>
    <row r="220" spans="1:17" x14ac:dyDescent="0.25">
      <c r="A220">
        <v>219</v>
      </c>
      <c r="B220" s="1" t="s">
        <v>201</v>
      </c>
      <c r="C220" s="1" t="s">
        <v>212</v>
      </c>
      <c r="D220" s="1" t="s">
        <v>246</v>
      </c>
      <c r="E220" s="7" t="s">
        <v>292</v>
      </c>
      <c r="F220" s="1" t="s">
        <v>12</v>
      </c>
      <c r="G220" t="s">
        <v>5</v>
      </c>
      <c r="H220" s="1" t="s">
        <v>1</v>
      </c>
      <c r="I220">
        <v>134.63999999999999</v>
      </c>
      <c r="J220">
        <v>1.86</v>
      </c>
      <c r="K220" s="6"/>
      <c r="L220" s="6"/>
      <c r="M220" s="6"/>
      <c r="N220" s="6"/>
      <c r="O2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0" s="5">
        <f>(Таблица4[[#This Row],[Тинькування]]*Таблица4[[#This Row],[Вартість робіт за одиницю, грн з ПДВ]])+(Таблица4[[#This Row],[Затирання]]*Таблица4[[#This Row],[Вартість робіт за одиницю, грн з ПДВ.]])</f>
        <v>0</v>
      </c>
      <c r="Q220" s="5">
        <f>Таблица4[[#This Row],[Загальна вартість матеріалів, грн з ПДВ]]+Таблица4[[#This Row],[Загальна вартість робіт, грн з ПДВ]]</f>
        <v>0</v>
      </c>
    </row>
    <row r="221" spans="1:17" x14ac:dyDescent="0.25">
      <c r="A221">
        <v>220</v>
      </c>
      <c r="B221" s="1" t="s">
        <v>201</v>
      </c>
      <c r="C221" s="1" t="s">
        <v>212</v>
      </c>
      <c r="D221" s="1" t="s">
        <v>246</v>
      </c>
      <c r="E221" s="7" t="s">
        <v>295</v>
      </c>
      <c r="F221" s="1" t="s">
        <v>491</v>
      </c>
      <c r="G221" t="s">
        <v>314</v>
      </c>
      <c r="H221" s="1" t="s">
        <v>1</v>
      </c>
      <c r="I221">
        <v>2.1</v>
      </c>
      <c r="K221" s="6"/>
      <c r="L221" s="6"/>
      <c r="M221" s="6"/>
      <c r="N221" s="6"/>
      <c r="O2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1" s="5">
        <f>(Таблица4[[#This Row],[Тинькування]]*Таблица4[[#This Row],[Вартість робіт за одиницю, грн з ПДВ]])+(Таблица4[[#This Row],[Затирання]]*Таблица4[[#This Row],[Вартість робіт за одиницю, грн з ПДВ.]])</f>
        <v>0</v>
      </c>
      <c r="Q221" s="5">
        <f>Таблица4[[#This Row],[Загальна вартість матеріалів, грн з ПДВ]]+Таблица4[[#This Row],[Загальна вартість робіт, грн з ПДВ]]</f>
        <v>0</v>
      </c>
    </row>
    <row r="222" spans="1:17" x14ac:dyDescent="0.25">
      <c r="A222">
        <v>221</v>
      </c>
      <c r="B222" s="1" t="s">
        <v>201</v>
      </c>
      <c r="C222" s="1" t="s">
        <v>212</v>
      </c>
      <c r="D222" s="1" t="s">
        <v>246</v>
      </c>
      <c r="E222" s="7" t="s">
        <v>292</v>
      </c>
      <c r="F222" s="1" t="s">
        <v>13</v>
      </c>
      <c r="G222" t="s">
        <v>204</v>
      </c>
      <c r="H222" s="1" t="s">
        <v>1</v>
      </c>
      <c r="I222">
        <v>11.62</v>
      </c>
      <c r="J222">
        <v>4.9000000000000004</v>
      </c>
      <c r="K222" s="6"/>
      <c r="L222" s="6"/>
      <c r="M222" s="6"/>
      <c r="N222" s="6"/>
      <c r="O2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2" s="5">
        <f>(Таблица4[[#This Row],[Тинькування]]*Таблица4[[#This Row],[Вартість робіт за одиницю, грн з ПДВ]])+(Таблица4[[#This Row],[Затирання]]*Таблица4[[#This Row],[Вартість робіт за одиницю, грн з ПДВ.]])</f>
        <v>0</v>
      </c>
      <c r="Q222" s="5">
        <f>Таблица4[[#This Row],[Загальна вартість матеріалів, грн з ПДВ]]+Таблица4[[#This Row],[Загальна вартість робіт, грн з ПДВ]]</f>
        <v>0</v>
      </c>
    </row>
    <row r="223" spans="1:17" x14ac:dyDescent="0.25">
      <c r="A223">
        <v>222</v>
      </c>
      <c r="B223" s="1" t="s">
        <v>201</v>
      </c>
      <c r="C223" s="1" t="s">
        <v>212</v>
      </c>
      <c r="D223" s="1" t="s">
        <v>246</v>
      </c>
      <c r="E223" s="7" t="s">
        <v>295</v>
      </c>
      <c r="F223" s="1" t="s">
        <v>492</v>
      </c>
      <c r="G223" t="s">
        <v>395</v>
      </c>
      <c r="H223" s="1" t="s">
        <v>1</v>
      </c>
      <c r="I223">
        <v>3.24</v>
      </c>
      <c r="K223" s="6"/>
      <c r="L223" s="6"/>
      <c r="M223" s="6"/>
      <c r="N223" s="6"/>
      <c r="O2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3" s="5">
        <f>(Таблица4[[#This Row],[Тинькування]]*Таблица4[[#This Row],[Вартість робіт за одиницю, грн з ПДВ]])+(Таблица4[[#This Row],[Затирання]]*Таблица4[[#This Row],[Вартість робіт за одиницю, грн з ПДВ.]])</f>
        <v>0</v>
      </c>
      <c r="Q223" s="5">
        <f>Таблица4[[#This Row],[Загальна вартість матеріалів, грн з ПДВ]]+Таблица4[[#This Row],[Загальна вартість робіт, грн з ПДВ]]</f>
        <v>0</v>
      </c>
    </row>
    <row r="224" spans="1:17" x14ac:dyDescent="0.25">
      <c r="A224">
        <v>223</v>
      </c>
      <c r="B224" s="1" t="s">
        <v>201</v>
      </c>
      <c r="C224" s="1" t="s">
        <v>212</v>
      </c>
      <c r="D224" s="1" t="s">
        <v>246</v>
      </c>
      <c r="E224" s="7" t="s">
        <v>295</v>
      </c>
      <c r="F224" s="1" t="s">
        <v>14</v>
      </c>
      <c r="G224" t="s">
        <v>73</v>
      </c>
      <c r="H224" s="1" t="s">
        <v>1</v>
      </c>
      <c r="I224">
        <v>7.34</v>
      </c>
      <c r="J224">
        <v>7.34</v>
      </c>
      <c r="K224" s="6"/>
      <c r="L224" s="6"/>
      <c r="M224" s="6"/>
      <c r="N224" s="6"/>
      <c r="O2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4" s="5">
        <f>(Таблица4[[#This Row],[Тинькування]]*Таблица4[[#This Row],[Вартість робіт за одиницю, грн з ПДВ]])+(Таблица4[[#This Row],[Затирання]]*Таблица4[[#This Row],[Вартість робіт за одиницю, грн з ПДВ.]])</f>
        <v>0</v>
      </c>
      <c r="Q224" s="5">
        <f>Таблица4[[#This Row],[Загальна вартість матеріалів, грн з ПДВ]]+Таблица4[[#This Row],[Загальна вартість робіт, грн з ПДВ]]</f>
        <v>0</v>
      </c>
    </row>
    <row r="225" spans="1:17" x14ac:dyDescent="0.25">
      <c r="A225">
        <v>224</v>
      </c>
      <c r="B225" s="1" t="s">
        <v>201</v>
      </c>
      <c r="C225" s="1" t="s">
        <v>212</v>
      </c>
      <c r="D225" s="1" t="s">
        <v>246</v>
      </c>
      <c r="E225" s="7" t="s">
        <v>295</v>
      </c>
      <c r="F225" s="1" t="s">
        <v>493</v>
      </c>
      <c r="G225" t="s">
        <v>327</v>
      </c>
      <c r="H225" s="1" t="s">
        <v>1</v>
      </c>
      <c r="I225">
        <v>0.33</v>
      </c>
      <c r="K225" s="6"/>
      <c r="L225" s="6"/>
      <c r="M225" s="6"/>
      <c r="N225" s="6"/>
      <c r="O2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5" s="5">
        <f>(Таблица4[[#This Row],[Тинькування]]*Таблица4[[#This Row],[Вартість робіт за одиницю, грн з ПДВ]])+(Таблица4[[#This Row],[Затирання]]*Таблица4[[#This Row],[Вартість робіт за одиницю, грн з ПДВ.]])</f>
        <v>0</v>
      </c>
      <c r="Q225" s="5">
        <f>Таблица4[[#This Row],[Загальна вартість матеріалів, грн з ПДВ]]+Таблица4[[#This Row],[Загальна вартість робіт, грн з ПДВ]]</f>
        <v>0</v>
      </c>
    </row>
    <row r="226" spans="1:17" x14ac:dyDescent="0.25">
      <c r="A226">
        <v>225</v>
      </c>
      <c r="B226" s="1" t="s">
        <v>201</v>
      </c>
      <c r="C226" s="1" t="s">
        <v>212</v>
      </c>
      <c r="D226" s="1" t="s">
        <v>246</v>
      </c>
      <c r="E226" s="7" t="s">
        <v>295</v>
      </c>
      <c r="F226" s="1" t="s">
        <v>66</v>
      </c>
      <c r="G226" t="s">
        <v>206</v>
      </c>
      <c r="H226" s="1" t="s">
        <v>1</v>
      </c>
      <c r="I226">
        <v>6.32</v>
      </c>
      <c r="J226">
        <v>42.69</v>
      </c>
      <c r="K226" s="6"/>
      <c r="L226" s="6"/>
      <c r="M226" s="6"/>
      <c r="N226" s="6"/>
      <c r="O2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6" s="5">
        <f>(Таблица4[[#This Row],[Тинькування]]*Таблица4[[#This Row],[Вартість робіт за одиницю, грн з ПДВ]])+(Таблица4[[#This Row],[Затирання]]*Таблица4[[#This Row],[Вартість робіт за одиницю, грн з ПДВ.]])</f>
        <v>0</v>
      </c>
      <c r="Q226" s="5">
        <f>Таблица4[[#This Row],[Загальна вартість матеріалів, грн з ПДВ]]+Таблица4[[#This Row],[Загальна вартість робіт, грн з ПДВ]]</f>
        <v>0</v>
      </c>
    </row>
    <row r="227" spans="1:17" x14ac:dyDescent="0.25">
      <c r="A227">
        <v>226</v>
      </c>
      <c r="B227" s="1" t="s">
        <v>201</v>
      </c>
      <c r="C227" s="1" t="s">
        <v>212</v>
      </c>
      <c r="D227" s="1" t="s">
        <v>246</v>
      </c>
      <c r="E227" s="7" t="s">
        <v>292</v>
      </c>
      <c r="F227" s="1" t="s">
        <v>15</v>
      </c>
      <c r="G227" t="s">
        <v>205</v>
      </c>
      <c r="H227" s="1" t="s">
        <v>1</v>
      </c>
      <c r="I227">
        <v>4.8499999999999996</v>
      </c>
      <c r="J227">
        <v>10.1</v>
      </c>
      <c r="K227" s="6"/>
      <c r="L227" s="6"/>
      <c r="M227" s="6"/>
      <c r="N227" s="6"/>
      <c r="O2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7" s="5">
        <f>(Таблица4[[#This Row],[Тинькування]]*Таблица4[[#This Row],[Вартість робіт за одиницю, грн з ПДВ]])+(Таблица4[[#This Row],[Затирання]]*Таблица4[[#This Row],[Вартість робіт за одиницю, грн з ПДВ.]])</f>
        <v>0</v>
      </c>
      <c r="Q227" s="5">
        <f>Таблица4[[#This Row],[Загальна вартість матеріалів, грн з ПДВ]]+Таблица4[[#This Row],[Загальна вартість робіт, грн з ПДВ]]</f>
        <v>0</v>
      </c>
    </row>
    <row r="228" spans="1:17" x14ac:dyDescent="0.25">
      <c r="A228">
        <v>227</v>
      </c>
      <c r="B228" s="1" t="s">
        <v>201</v>
      </c>
      <c r="C228" s="1" t="s">
        <v>212</v>
      </c>
      <c r="D228" s="1" t="s">
        <v>246</v>
      </c>
      <c r="E228" s="7" t="s">
        <v>295</v>
      </c>
      <c r="F228" s="1" t="s">
        <v>494</v>
      </c>
      <c r="G228" t="s">
        <v>393</v>
      </c>
      <c r="H228" s="1" t="s">
        <v>1</v>
      </c>
      <c r="I228">
        <v>1.56</v>
      </c>
      <c r="K228" s="6"/>
      <c r="L228" s="6"/>
      <c r="M228" s="6"/>
      <c r="N228" s="6"/>
      <c r="O2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8" s="5">
        <f>(Таблица4[[#This Row],[Тинькування]]*Таблица4[[#This Row],[Вартість робіт за одиницю, грн з ПДВ]])+(Таблица4[[#This Row],[Затирання]]*Таблица4[[#This Row],[Вартість робіт за одиницю, грн з ПДВ.]])</f>
        <v>0</v>
      </c>
      <c r="Q228" s="5">
        <f>Таблица4[[#This Row],[Загальна вартість матеріалів, грн з ПДВ]]+Таблица4[[#This Row],[Загальна вартість робіт, грн з ПДВ]]</f>
        <v>0</v>
      </c>
    </row>
    <row r="229" spans="1:17" x14ac:dyDescent="0.25">
      <c r="A229">
        <v>228</v>
      </c>
      <c r="B229" s="1" t="s">
        <v>201</v>
      </c>
      <c r="C229" s="1" t="s">
        <v>212</v>
      </c>
      <c r="D229" s="1" t="s">
        <v>246</v>
      </c>
      <c r="E229" s="7" t="s">
        <v>295</v>
      </c>
      <c r="F229" s="1" t="s">
        <v>16</v>
      </c>
      <c r="G229" t="s">
        <v>4</v>
      </c>
      <c r="H229" s="1" t="s">
        <v>1</v>
      </c>
      <c r="I229">
        <v>14.51</v>
      </c>
      <c r="J229">
        <v>12.71</v>
      </c>
      <c r="K229" s="6"/>
      <c r="L229" s="6"/>
      <c r="M229" s="6"/>
      <c r="N229" s="6"/>
      <c r="O2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9" s="5">
        <f>(Таблица4[[#This Row],[Тинькування]]*Таблица4[[#This Row],[Вартість робіт за одиницю, грн з ПДВ]])+(Таблица4[[#This Row],[Затирання]]*Таблица4[[#This Row],[Вартість робіт за одиницю, грн з ПДВ.]])</f>
        <v>0</v>
      </c>
      <c r="Q229" s="5">
        <f>Таблица4[[#This Row],[Загальна вартість матеріалів, грн з ПДВ]]+Таблица4[[#This Row],[Загальна вартість робіт, грн з ПДВ]]</f>
        <v>0</v>
      </c>
    </row>
    <row r="230" spans="1:17" x14ac:dyDescent="0.25">
      <c r="A230">
        <v>229</v>
      </c>
      <c r="B230" s="1" t="s">
        <v>201</v>
      </c>
      <c r="C230" s="1" t="s">
        <v>212</v>
      </c>
      <c r="D230" s="1" t="s">
        <v>246</v>
      </c>
      <c r="E230" s="7" t="s">
        <v>295</v>
      </c>
      <c r="F230" s="1" t="s">
        <v>495</v>
      </c>
      <c r="G230" t="s">
        <v>376</v>
      </c>
      <c r="H230" s="1" t="s">
        <v>1</v>
      </c>
      <c r="I230">
        <v>1.1100000000000001</v>
      </c>
      <c r="K230" s="6"/>
      <c r="L230" s="6"/>
      <c r="M230" s="6"/>
      <c r="N230" s="6"/>
      <c r="O2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0" s="5">
        <f>(Таблица4[[#This Row],[Тинькування]]*Таблица4[[#This Row],[Вартість робіт за одиницю, грн з ПДВ]])+(Таблица4[[#This Row],[Затирання]]*Таблица4[[#This Row],[Вартість робіт за одиницю, грн з ПДВ.]])</f>
        <v>0</v>
      </c>
      <c r="Q230" s="5">
        <f>Таблица4[[#This Row],[Загальна вартість матеріалів, грн з ПДВ]]+Таблица4[[#This Row],[Загальна вартість робіт, грн з ПДВ]]</f>
        <v>0</v>
      </c>
    </row>
    <row r="231" spans="1:17" x14ac:dyDescent="0.25">
      <c r="A231">
        <v>230</v>
      </c>
      <c r="B231" s="1" t="s">
        <v>201</v>
      </c>
      <c r="C231" s="1" t="s">
        <v>212</v>
      </c>
      <c r="D231" s="1" t="s">
        <v>246</v>
      </c>
      <c r="E231" s="7" t="s">
        <v>295</v>
      </c>
      <c r="F231" s="1" t="s">
        <v>17</v>
      </c>
      <c r="G231" t="s">
        <v>172</v>
      </c>
      <c r="H231" s="1" t="s">
        <v>1</v>
      </c>
      <c r="I231">
        <v>163.22</v>
      </c>
      <c r="J231">
        <v>36.65</v>
      </c>
      <c r="K231" s="6"/>
      <c r="L231" s="6"/>
      <c r="M231" s="6"/>
      <c r="N231" s="6"/>
      <c r="O2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1" s="5">
        <f>(Таблица4[[#This Row],[Тинькування]]*Таблица4[[#This Row],[Вартість робіт за одиницю, грн з ПДВ]])+(Таблица4[[#This Row],[Затирання]]*Таблица4[[#This Row],[Вартість робіт за одиницю, грн з ПДВ.]])</f>
        <v>0</v>
      </c>
      <c r="Q231" s="5">
        <f>Таблица4[[#This Row],[Загальна вартість матеріалів, грн з ПДВ]]+Таблица4[[#This Row],[Загальна вартість робіт, грн з ПДВ]]</f>
        <v>0</v>
      </c>
    </row>
    <row r="232" spans="1:17" x14ac:dyDescent="0.25">
      <c r="A232">
        <v>231</v>
      </c>
      <c r="B232" s="1" t="s">
        <v>201</v>
      </c>
      <c r="C232" s="1" t="s">
        <v>212</v>
      </c>
      <c r="D232" s="1" t="s">
        <v>246</v>
      </c>
      <c r="E232" s="7" t="s">
        <v>295</v>
      </c>
      <c r="F232" s="1" t="s">
        <v>496</v>
      </c>
      <c r="G232" t="s">
        <v>497</v>
      </c>
      <c r="H232" s="1" t="s">
        <v>1</v>
      </c>
      <c r="I232">
        <v>13.53</v>
      </c>
      <c r="K232" s="6"/>
      <c r="L232" s="6"/>
      <c r="M232" s="6"/>
      <c r="N232" s="6"/>
      <c r="O2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2" s="5">
        <f>(Таблица4[[#This Row],[Тинькування]]*Таблица4[[#This Row],[Вартість робіт за одиницю, грн з ПДВ]])+(Таблица4[[#This Row],[Затирання]]*Таблица4[[#This Row],[Вартість робіт за одиницю, грн з ПДВ.]])</f>
        <v>0</v>
      </c>
      <c r="Q232" s="5">
        <f>Таблица4[[#This Row],[Загальна вартість матеріалів, грн з ПДВ]]+Таблица4[[#This Row],[Загальна вартість робіт, грн з ПДВ]]</f>
        <v>0</v>
      </c>
    </row>
    <row r="233" spans="1:17" x14ac:dyDescent="0.25">
      <c r="A233">
        <v>232</v>
      </c>
      <c r="B233" s="1" t="s">
        <v>201</v>
      </c>
      <c r="C233" s="1" t="s">
        <v>212</v>
      </c>
      <c r="D233" s="1" t="s">
        <v>246</v>
      </c>
      <c r="E233" s="7" t="s">
        <v>295</v>
      </c>
      <c r="F233" s="1" t="s">
        <v>18</v>
      </c>
      <c r="G233" t="s">
        <v>172</v>
      </c>
      <c r="H233" s="1" t="s">
        <v>1</v>
      </c>
      <c r="I233">
        <v>106.59</v>
      </c>
      <c r="K233" s="6"/>
      <c r="L233" s="6"/>
      <c r="M233" s="6"/>
      <c r="N233" s="6"/>
      <c r="O2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3" s="5">
        <f>(Таблица4[[#This Row],[Тинькування]]*Таблица4[[#This Row],[Вартість робіт за одиницю, грн з ПДВ]])+(Таблица4[[#This Row],[Затирання]]*Таблица4[[#This Row],[Вартість робіт за одиницю, грн з ПДВ.]])</f>
        <v>0</v>
      </c>
      <c r="Q233" s="5">
        <f>Таблица4[[#This Row],[Загальна вартість матеріалів, грн з ПДВ]]+Таблица4[[#This Row],[Загальна вартість робіт, грн з ПДВ]]</f>
        <v>0</v>
      </c>
    </row>
    <row r="234" spans="1:17" x14ac:dyDescent="0.25">
      <c r="A234">
        <v>233</v>
      </c>
      <c r="B234" s="1" t="s">
        <v>201</v>
      </c>
      <c r="C234" s="1" t="s">
        <v>212</v>
      </c>
      <c r="D234" s="1" t="s">
        <v>246</v>
      </c>
      <c r="E234" s="7" t="s">
        <v>295</v>
      </c>
      <c r="F234" s="1" t="s">
        <v>498</v>
      </c>
      <c r="G234" t="s">
        <v>497</v>
      </c>
      <c r="H234" s="1" t="s">
        <v>1</v>
      </c>
      <c r="I234">
        <v>15.76</v>
      </c>
      <c r="K234" s="6"/>
      <c r="L234" s="6"/>
      <c r="M234" s="6"/>
      <c r="N234" s="6"/>
      <c r="O2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4" s="5">
        <f>(Таблица4[[#This Row],[Тинькування]]*Таблица4[[#This Row],[Вартість робіт за одиницю, грн з ПДВ]])+(Таблица4[[#This Row],[Затирання]]*Таблица4[[#This Row],[Вартість робіт за одиницю, грн з ПДВ.]])</f>
        <v>0</v>
      </c>
      <c r="Q234" s="5">
        <f>Таблица4[[#This Row],[Загальна вартість матеріалів, грн з ПДВ]]+Таблица4[[#This Row],[Загальна вартість робіт, грн з ПДВ]]</f>
        <v>0</v>
      </c>
    </row>
    <row r="235" spans="1:17" x14ac:dyDescent="0.25">
      <c r="A235">
        <v>234</v>
      </c>
      <c r="B235" s="1" t="s">
        <v>201</v>
      </c>
      <c r="C235" s="1" t="s">
        <v>212</v>
      </c>
      <c r="D235" s="1" t="s">
        <v>246</v>
      </c>
      <c r="E235" s="7" t="s">
        <v>295</v>
      </c>
      <c r="F235" s="1" t="s">
        <v>67</v>
      </c>
      <c r="G235" t="s">
        <v>207</v>
      </c>
      <c r="H235" s="1" t="s">
        <v>1</v>
      </c>
      <c r="I235" s="17">
        <v>2.06</v>
      </c>
      <c r="J235">
        <v>47.99</v>
      </c>
      <c r="K235" s="6"/>
      <c r="L235" s="6"/>
      <c r="M235" s="6"/>
      <c r="N235" s="6"/>
      <c r="O2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5" s="5">
        <f>(Таблица4[[#This Row],[Тинькування]]*Таблица4[[#This Row],[Вартість робіт за одиницю, грн з ПДВ]])+(Таблица4[[#This Row],[Затирання]]*Таблица4[[#This Row],[Вартість робіт за одиницю, грн з ПДВ.]])</f>
        <v>0</v>
      </c>
      <c r="Q235" s="5">
        <f>Таблица4[[#This Row],[Загальна вартість матеріалів, грн з ПДВ]]+Таблица4[[#This Row],[Загальна вартість робіт, грн з ПДВ]]</f>
        <v>0</v>
      </c>
    </row>
    <row r="236" spans="1:17" x14ac:dyDescent="0.25">
      <c r="A236">
        <v>235</v>
      </c>
      <c r="B236" s="1" t="s">
        <v>201</v>
      </c>
      <c r="C236" s="1" t="s">
        <v>212</v>
      </c>
      <c r="D236" s="1" t="s">
        <v>246</v>
      </c>
      <c r="E236" s="7" t="s">
        <v>295</v>
      </c>
      <c r="F236" s="1" t="s">
        <v>500</v>
      </c>
      <c r="G236" t="s">
        <v>406</v>
      </c>
      <c r="H236" s="1" t="s">
        <v>1</v>
      </c>
      <c r="I236" s="17">
        <v>1.99</v>
      </c>
      <c r="K236" s="6"/>
      <c r="L236" s="6"/>
      <c r="M236" s="6"/>
      <c r="N236" s="6"/>
      <c r="O2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6" s="5">
        <f>(Таблица4[[#This Row],[Тинькування]]*Таблица4[[#This Row],[Вартість робіт за одиницю, грн з ПДВ]])+(Таблица4[[#This Row],[Затирання]]*Таблица4[[#This Row],[Вартість робіт за одиницю, грн з ПДВ.]])</f>
        <v>0</v>
      </c>
      <c r="Q236" s="5">
        <f>Таблица4[[#This Row],[Загальна вартість матеріалів, грн з ПДВ]]+Таблица4[[#This Row],[Загальна вартість робіт, грн з ПДВ]]</f>
        <v>0</v>
      </c>
    </row>
    <row r="237" spans="1:17" x14ac:dyDescent="0.25">
      <c r="A237">
        <v>236</v>
      </c>
      <c r="B237" s="1" t="s">
        <v>201</v>
      </c>
      <c r="C237" s="1" t="s">
        <v>233</v>
      </c>
      <c r="D237" s="1" t="s">
        <v>247</v>
      </c>
      <c r="E237" s="7" t="s">
        <v>292</v>
      </c>
      <c r="F237" s="1" t="s">
        <v>19</v>
      </c>
      <c r="G237" t="s">
        <v>5</v>
      </c>
      <c r="H237" s="1" t="s">
        <v>1</v>
      </c>
      <c r="I237">
        <v>51.58</v>
      </c>
      <c r="K237" s="6"/>
      <c r="L237" s="6"/>
      <c r="M237" s="6"/>
      <c r="N237" s="6"/>
      <c r="O2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7" s="5">
        <f>(Таблица4[[#This Row],[Тинькування]]*Таблица4[[#This Row],[Вартість робіт за одиницю, грн з ПДВ]])+(Таблица4[[#This Row],[Затирання]]*Таблица4[[#This Row],[Вартість робіт за одиницю, грн з ПДВ.]])</f>
        <v>0</v>
      </c>
      <c r="Q237" s="5">
        <f>Таблица4[[#This Row],[Загальна вартість матеріалів, грн з ПДВ]]+Таблица4[[#This Row],[Загальна вартість робіт, грн з ПДВ]]</f>
        <v>0</v>
      </c>
    </row>
    <row r="238" spans="1:17" x14ac:dyDescent="0.25">
      <c r="A238">
        <v>237</v>
      </c>
      <c r="B238" s="1" t="s">
        <v>201</v>
      </c>
      <c r="C238" s="1" t="s">
        <v>233</v>
      </c>
      <c r="D238" s="1" t="s">
        <v>247</v>
      </c>
      <c r="E238" s="7" t="s">
        <v>295</v>
      </c>
      <c r="F238" s="1" t="s">
        <v>499</v>
      </c>
      <c r="G238" t="s">
        <v>314</v>
      </c>
      <c r="H238" s="1" t="s">
        <v>1</v>
      </c>
      <c r="I238">
        <v>0.33</v>
      </c>
      <c r="K238" s="6"/>
      <c r="L238" s="6"/>
      <c r="M238" s="6"/>
      <c r="N238" s="6"/>
      <c r="O2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8" s="5">
        <f>(Таблица4[[#This Row],[Тинькування]]*Таблица4[[#This Row],[Вартість робіт за одиницю, грн з ПДВ]])+(Таблица4[[#This Row],[Затирання]]*Таблица4[[#This Row],[Вартість робіт за одиницю, грн з ПДВ.]])</f>
        <v>0</v>
      </c>
      <c r="Q238" s="5">
        <f>Таблица4[[#This Row],[Загальна вартість матеріалів, грн з ПДВ]]+Таблица4[[#This Row],[Загальна вартість робіт, грн з ПДВ]]</f>
        <v>0</v>
      </c>
    </row>
    <row r="239" spans="1:17" x14ac:dyDescent="0.25">
      <c r="A239">
        <v>238</v>
      </c>
      <c r="B239" s="1" t="s">
        <v>201</v>
      </c>
      <c r="C239" s="1" t="s">
        <v>233</v>
      </c>
      <c r="D239" s="1" t="s">
        <v>247</v>
      </c>
      <c r="E239" s="7" t="s">
        <v>292</v>
      </c>
      <c r="F239" s="1" t="s">
        <v>20</v>
      </c>
      <c r="G239" t="s">
        <v>204</v>
      </c>
      <c r="H239" s="1" t="s">
        <v>1</v>
      </c>
      <c r="I239">
        <v>11.62</v>
      </c>
      <c r="J239">
        <v>4.9000000000000004</v>
      </c>
      <c r="K239" s="6"/>
      <c r="L239" s="6"/>
      <c r="M239" s="6"/>
      <c r="N239" s="6"/>
      <c r="O2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9" s="5">
        <f>(Таблица4[[#This Row],[Тинькування]]*Таблица4[[#This Row],[Вартість робіт за одиницю, грн з ПДВ]])+(Таблица4[[#This Row],[Затирання]]*Таблица4[[#This Row],[Вартість робіт за одиницю, грн з ПДВ.]])</f>
        <v>0</v>
      </c>
      <c r="Q239" s="5">
        <f>Таблица4[[#This Row],[Загальна вартість матеріалів, грн з ПДВ]]+Таблица4[[#This Row],[Загальна вартість робіт, грн з ПДВ]]</f>
        <v>0</v>
      </c>
    </row>
    <row r="240" spans="1:17" x14ac:dyDescent="0.25">
      <c r="A240">
        <v>239</v>
      </c>
      <c r="B240" s="1" t="s">
        <v>201</v>
      </c>
      <c r="C240" s="1" t="s">
        <v>233</v>
      </c>
      <c r="D240" s="1" t="s">
        <v>247</v>
      </c>
      <c r="E240" s="7" t="s">
        <v>295</v>
      </c>
      <c r="F240" s="1" t="s">
        <v>501</v>
      </c>
      <c r="G240" t="s">
        <v>395</v>
      </c>
      <c r="H240" s="1" t="s">
        <v>1</v>
      </c>
      <c r="I240">
        <v>3.24</v>
      </c>
      <c r="K240" s="6"/>
      <c r="L240" s="6"/>
      <c r="M240" s="6"/>
      <c r="N240" s="6"/>
      <c r="O2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0" s="5">
        <f>(Таблица4[[#This Row],[Тинькування]]*Таблица4[[#This Row],[Вартість робіт за одиницю, грн з ПДВ]])+(Таблица4[[#This Row],[Затирання]]*Таблица4[[#This Row],[Вартість робіт за одиницю, грн з ПДВ.]])</f>
        <v>0</v>
      </c>
      <c r="Q240" s="5">
        <f>Таблица4[[#This Row],[Загальна вартість матеріалів, грн з ПДВ]]+Таблица4[[#This Row],[Загальна вартість робіт, грн з ПДВ]]</f>
        <v>0</v>
      </c>
    </row>
    <row r="241" spans="1:17" x14ac:dyDescent="0.25">
      <c r="A241">
        <v>240</v>
      </c>
      <c r="B241" s="1" t="s">
        <v>201</v>
      </c>
      <c r="C241" s="1" t="s">
        <v>233</v>
      </c>
      <c r="D241" s="1" t="s">
        <v>247</v>
      </c>
      <c r="E241" s="7" t="s">
        <v>295</v>
      </c>
      <c r="F241" s="1" t="s">
        <v>248</v>
      </c>
      <c r="G241" t="s">
        <v>73</v>
      </c>
      <c r="H241" s="1" t="s">
        <v>1</v>
      </c>
      <c r="I241">
        <v>7.34</v>
      </c>
      <c r="J241">
        <v>7.34</v>
      </c>
      <c r="K241" s="6"/>
      <c r="L241" s="6"/>
      <c r="M241" s="6"/>
      <c r="N241" s="6"/>
      <c r="O2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1" s="5">
        <f>(Таблица4[[#This Row],[Тинькування]]*Таблица4[[#This Row],[Вартість робіт за одиницю, грн з ПДВ]])+(Таблица4[[#This Row],[Затирання]]*Таблица4[[#This Row],[Вартість робіт за одиницю, грн з ПДВ.]])</f>
        <v>0</v>
      </c>
      <c r="Q241" s="5">
        <f>Таблица4[[#This Row],[Загальна вартість матеріалів, грн з ПДВ]]+Таблица4[[#This Row],[Загальна вартість робіт, грн з ПДВ]]</f>
        <v>0</v>
      </c>
    </row>
    <row r="242" spans="1:17" x14ac:dyDescent="0.25">
      <c r="A242">
        <v>241</v>
      </c>
      <c r="B242" s="1" t="s">
        <v>201</v>
      </c>
      <c r="C242" s="1" t="s">
        <v>233</v>
      </c>
      <c r="D242" s="1" t="s">
        <v>247</v>
      </c>
      <c r="E242" s="7" t="s">
        <v>295</v>
      </c>
      <c r="F242" s="1" t="s">
        <v>502</v>
      </c>
      <c r="G242" t="s">
        <v>327</v>
      </c>
      <c r="H242" s="1" t="s">
        <v>1</v>
      </c>
      <c r="I242">
        <v>0.33</v>
      </c>
      <c r="K242" s="6"/>
      <c r="L242" s="6"/>
      <c r="M242" s="6"/>
      <c r="N242" s="6"/>
      <c r="O2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2" s="5">
        <f>(Таблица4[[#This Row],[Тинькування]]*Таблица4[[#This Row],[Вартість робіт за одиницю, грн з ПДВ]])+(Таблица4[[#This Row],[Затирання]]*Таблица4[[#This Row],[Вартість робіт за одиницю, грн з ПДВ.]])</f>
        <v>0</v>
      </c>
      <c r="Q242" s="5">
        <f>Таблица4[[#This Row],[Загальна вартість матеріалів, грн з ПДВ]]+Таблица4[[#This Row],[Загальна вартість робіт, грн з ПДВ]]</f>
        <v>0</v>
      </c>
    </row>
    <row r="243" spans="1:17" x14ac:dyDescent="0.25">
      <c r="A243">
        <v>242</v>
      </c>
      <c r="B243" s="1" t="s">
        <v>201</v>
      </c>
      <c r="C243" s="1" t="s">
        <v>233</v>
      </c>
      <c r="D243" s="1" t="s">
        <v>247</v>
      </c>
      <c r="E243" s="7" t="s">
        <v>295</v>
      </c>
      <c r="F243" s="1" t="s">
        <v>249</v>
      </c>
      <c r="G243" t="s">
        <v>206</v>
      </c>
      <c r="H243" s="1" t="s">
        <v>1</v>
      </c>
      <c r="I243">
        <v>6.32</v>
      </c>
      <c r="J243">
        <v>42.69</v>
      </c>
      <c r="K243" s="6"/>
      <c r="L243" s="6"/>
      <c r="M243" s="6"/>
      <c r="N243" s="6"/>
      <c r="O2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3" s="5">
        <f>(Таблица4[[#This Row],[Тинькування]]*Таблица4[[#This Row],[Вартість робіт за одиницю, грн з ПДВ]])+(Таблица4[[#This Row],[Затирання]]*Таблица4[[#This Row],[Вартість робіт за одиницю, грн з ПДВ.]])</f>
        <v>0</v>
      </c>
      <c r="Q243" s="5">
        <f>Таблица4[[#This Row],[Загальна вартість матеріалів, грн з ПДВ]]+Таблица4[[#This Row],[Загальна вартість робіт, грн з ПДВ]]</f>
        <v>0</v>
      </c>
    </row>
    <row r="244" spans="1:17" x14ac:dyDescent="0.25">
      <c r="A244">
        <v>243</v>
      </c>
      <c r="B244" s="1" t="s">
        <v>201</v>
      </c>
      <c r="C244" s="1" t="s">
        <v>233</v>
      </c>
      <c r="D244" s="1" t="s">
        <v>247</v>
      </c>
      <c r="E244" s="7" t="s">
        <v>292</v>
      </c>
      <c r="F244" s="1" t="s">
        <v>250</v>
      </c>
      <c r="G244" t="s">
        <v>205</v>
      </c>
      <c r="H244" s="1" t="s">
        <v>1</v>
      </c>
      <c r="I244">
        <v>4.8499999999999996</v>
      </c>
      <c r="J244">
        <v>10.119999999999999</v>
      </c>
      <c r="K244" s="6"/>
      <c r="L244" s="6"/>
      <c r="M244" s="6"/>
      <c r="N244" s="6"/>
      <c r="O2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4" s="5">
        <f>(Таблица4[[#This Row],[Тинькування]]*Таблица4[[#This Row],[Вартість робіт за одиницю, грн з ПДВ]])+(Таблица4[[#This Row],[Затирання]]*Таблица4[[#This Row],[Вартість робіт за одиницю, грн з ПДВ.]])</f>
        <v>0</v>
      </c>
      <c r="Q244" s="5">
        <f>Таблица4[[#This Row],[Загальна вартість матеріалів, грн з ПДВ]]+Таблица4[[#This Row],[Загальна вартість робіт, грн з ПДВ]]</f>
        <v>0</v>
      </c>
    </row>
    <row r="245" spans="1:17" x14ac:dyDescent="0.25">
      <c r="A245">
        <v>244</v>
      </c>
      <c r="B245" s="1" t="s">
        <v>201</v>
      </c>
      <c r="C245" s="1" t="s">
        <v>233</v>
      </c>
      <c r="D245" s="1" t="s">
        <v>247</v>
      </c>
      <c r="E245" s="7" t="s">
        <v>295</v>
      </c>
      <c r="F245" s="1" t="s">
        <v>503</v>
      </c>
      <c r="G245" t="s">
        <v>393</v>
      </c>
      <c r="H245" s="1" t="s">
        <v>1</v>
      </c>
      <c r="I245">
        <v>1.56</v>
      </c>
      <c r="K245" s="6"/>
      <c r="L245" s="6"/>
      <c r="M245" s="6"/>
      <c r="N245" s="6"/>
      <c r="O2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5" s="5">
        <f>(Таблица4[[#This Row],[Тинькування]]*Таблица4[[#This Row],[Вартість робіт за одиницю, грн з ПДВ]])+(Таблица4[[#This Row],[Затирання]]*Таблица4[[#This Row],[Вартість робіт за одиницю, грн з ПДВ.]])</f>
        <v>0</v>
      </c>
      <c r="Q245" s="5">
        <f>Таблица4[[#This Row],[Загальна вартість матеріалів, грн з ПДВ]]+Таблица4[[#This Row],[Загальна вартість робіт, грн з ПДВ]]</f>
        <v>0</v>
      </c>
    </row>
    <row r="246" spans="1:17" x14ac:dyDescent="0.25">
      <c r="A246">
        <v>245</v>
      </c>
      <c r="B246" s="1" t="s">
        <v>201</v>
      </c>
      <c r="C246" s="1" t="s">
        <v>233</v>
      </c>
      <c r="D246" s="1" t="s">
        <v>247</v>
      </c>
      <c r="E246" s="7" t="s">
        <v>295</v>
      </c>
      <c r="F246" s="1" t="s">
        <v>251</v>
      </c>
      <c r="G246" t="s">
        <v>4</v>
      </c>
      <c r="H246" s="1" t="s">
        <v>1</v>
      </c>
      <c r="I246">
        <v>11.9</v>
      </c>
      <c r="J246">
        <v>12.75</v>
      </c>
      <c r="K246" s="6"/>
      <c r="L246" s="6"/>
      <c r="M246" s="6"/>
      <c r="N246" s="6"/>
      <c r="O2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6" s="5">
        <f>(Таблица4[[#This Row],[Тинькування]]*Таблица4[[#This Row],[Вартість робіт за одиницю, грн з ПДВ]])+(Таблица4[[#This Row],[Затирання]]*Таблица4[[#This Row],[Вартість робіт за одиницю, грн з ПДВ.]])</f>
        <v>0</v>
      </c>
      <c r="Q246" s="5">
        <f>Таблица4[[#This Row],[Загальна вартість матеріалів, грн з ПДВ]]+Таблица4[[#This Row],[Загальна вартість робіт, грн з ПДВ]]</f>
        <v>0</v>
      </c>
    </row>
    <row r="247" spans="1:17" x14ac:dyDescent="0.25">
      <c r="A247">
        <v>246</v>
      </c>
      <c r="B247" s="1" t="s">
        <v>201</v>
      </c>
      <c r="C247" s="1" t="s">
        <v>233</v>
      </c>
      <c r="D247" s="1" t="s">
        <v>247</v>
      </c>
      <c r="E247" s="7" t="s">
        <v>295</v>
      </c>
      <c r="F247" s="1" t="s">
        <v>504</v>
      </c>
      <c r="G247" t="s">
        <v>376</v>
      </c>
      <c r="H247" s="1" t="s">
        <v>1</v>
      </c>
      <c r="I247">
        <v>1.1100000000000001</v>
      </c>
      <c r="K247" s="6"/>
      <c r="L247" s="6"/>
      <c r="M247" s="6"/>
      <c r="N247" s="6"/>
      <c r="O2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7" s="5">
        <f>(Таблица4[[#This Row],[Тинькування]]*Таблица4[[#This Row],[Вартість робіт за одиницю, грн з ПДВ]])+(Таблица4[[#This Row],[Затирання]]*Таблица4[[#This Row],[Вартість робіт за одиницю, грн з ПДВ.]])</f>
        <v>0</v>
      </c>
      <c r="Q247" s="5">
        <f>Таблица4[[#This Row],[Загальна вартість матеріалів, грн з ПДВ]]+Таблица4[[#This Row],[Загальна вартість робіт, грн з ПДВ]]</f>
        <v>0</v>
      </c>
    </row>
    <row r="248" spans="1:17" x14ac:dyDescent="0.25">
      <c r="A248">
        <v>247</v>
      </c>
      <c r="B248" s="1" t="s">
        <v>201</v>
      </c>
      <c r="C248" s="1" t="s">
        <v>233</v>
      </c>
      <c r="D248" s="1" t="s">
        <v>247</v>
      </c>
      <c r="E248" s="7" t="s">
        <v>295</v>
      </c>
      <c r="F248" s="1" t="s">
        <v>252</v>
      </c>
      <c r="G248" t="s">
        <v>207</v>
      </c>
      <c r="H248" s="1" t="s">
        <v>1</v>
      </c>
      <c r="I248">
        <v>11.9</v>
      </c>
      <c r="J248">
        <v>12.75</v>
      </c>
      <c r="K248" s="6"/>
      <c r="L248" s="6"/>
      <c r="M248" s="6"/>
      <c r="N248" s="6"/>
      <c r="O2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8" s="5">
        <f>(Таблица4[[#This Row],[Тинькування]]*Таблица4[[#This Row],[Вартість робіт за одиницю, грн з ПДВ]])+(Таблица4[[#This Row],[Затирання]]*Таблица4[[#This Row],[Вартість робіт за одиницю, грн з ПДВ.]])</f>
        <v>0</v>
      </c>
      <c r="Q248" s="5">
        <f>Таблица4[[#This Row],[Загальна вартість матеріалів, грн з ПДВ]]+Таблица4[[#This Row],[Загальна вартість робіт, грн з ПДВ]]</f>
        <v>0</v>
      </c>
    </row>
    <row r="249" spans="1:17" x14ac:dyDescent="0.25">
      <c r="A249">
        <v>248</v>
      </c>
      <c r="B249" s="1" t="s">
        <v>201</v>
      </c>
      <c r="C249" s="1" t="s">
        <v>233</v>
      </c>
      <c r="D249" s="1" t="s">
        <v>247</v>
      </c>
      <c r="E249" s="7" t="s">
        <v>295</v>
      </c>
      <c r="F249" s="1" t="s">
        <v>505</v>
      </c>
      <c r="G249" t="s">
        <v>406</v>
      </c>
      <c r="H249" s="1" t="s">
        <v>1</v>
      </c>
      <c r="I249">
        <v>1.99</v>
      </c>
      <c r="K249" s="6"/>
      <c r="L249" s="6"/>
      <c r="M249" s="6"/>
      <c r="N249" s="6"/>
      <c r="O2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9" s="5">
        <f>(Таблица4[[#This Row],[Тинькування]]*Таблица4[[#This Row],[Вартість робіт за одиницю, грн з ПДВ]])+(Таблица4[[#This Row],[Затирання]]*Таблица4[[#This Row],[Вартість робіт за одиницю, грн з ПДВ.]])</f>
        <v>0</v>
      </c>
      <c r="Q249" s="5">
        <f>Таблица4[[#This Row],[Загальна вартість матеріалів, грн з ПДВ]]+Таблица4[[#This Row],[Загальна вартість робіт, грн з ПДВ]]</f>
        <v>0</v>
      </c>
    </row>
    <row r="250" spans="1:17" x14ac:dyDescent="0.25">
      <c r="A250">
        <v>249</v>
      </c>
      <c r="B250" s="1" t="s">
        <v>201</v>
      </c>
      <c r="C250" s="1" t="s">
        <v>233</v>
      </c>
      <c r="D250" s="1" t="s">
        <v>247</v>
      </c>
      <c r="E250" s="7" t="s">
        <v>295</v>
      </c>
      <c r="F250" s="1" t="s">
        <v>253</v>
      </c>
      <c r="G250" t="s">
        <v>173</v>
      </c>
      <c r="H250" s="1" t="s">
        <v>1</v>
      </c>
      <c r="I250">
        <v>14.15</v>
      </c>
      <c r="J250">
        <v>5.74</v>
      </c>
      <c r="K250" s="6"/>
      <c r="L250" s="6"/>
      <c r="M250" s="6"/>
      <c r="N250" s="6"/>
      <c r="O2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0" s="5">
        <f>(Таблица4[[#This Row],[Тинькування]]*Таблица4[[#This Row],[Вартість робіт за одиницю, грн з ПДВ]])+(Таблица4[[#This Row],[Затирання]]*Таблица4[[#This Row],[Вартість робіт за одиницю, грн з ПДВ.]])</f>
        <v>0</v>
      </c>
      <c r="Q250" s="5">
        <f>Таблица4[[#This Row],[Загальна вартість матеріалів, грн з ПДВ]]+Таблица4[[#This Row],[Загальна вартість робіт, грн з ПДВ]]</f>
        <v>0</v>
      </c>
    </row>
    <row r="251" spans="1:17" x14ac:dyDescent="0.25">
      <c r="A251">
        <v>250</v>
      </c>
      <c r="B251" s="1" t="s">
        <v>201</v>
      </c>
      <c r="C251" s="1" t="s">
        <v>233</v>
      </c>
      <c r="D251" s="1" t="s">
        <v>247</v>
      </c>
      <c r="E251" s="7" t="s">
        <v>295</v>
      </c>
      <c r="F251" s="1" t="s">
        <v>506</v>
      </c>
      <c r="G251" t="s">
        <v>507</v>
      </c>
      <c r="H251" s="1" t="s">
        <v>1</v>
      </c>
      <c r="I251">
        <v>1.98</v>
      </c>
      <c r="K251" s="6"/>
      <c r="L251" s="6"/>
      <c r="M251" s="6"/>
      <c r="N251" s="6"/>
      <c r="O2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1" s="5">
        <f>(Таблица4[[#This Row],[Тинькування]]*Таблица4[[#This Row],[Вартість робіт за одиницю, грн з ПДВ]])+(Таблица4[[#This Row],[Затирання]]*Таблица4[[#This Row],[Вартість робіт за одиницю, грн з ПДВ.]])</f>
        <v>0</v>
      </c>
      <c r="Q251" s="5">
        <f>Таблица4[[#This Row],[Загальна вартість матеріалів, грн з ПДВ]]+Таблица4[[#This Row],[Загальна вартість робіт, грн з ПДВ]]</f>
        <v>0</v>
      </c>
    </row>
    <row r="252" spans="1:17" x14ac:dyDescent="0.25">
      <c r="A252">
        <v>251</v>
      </c>
      <c r="B252" s="1" t="s">
        <v>201</v>
      </c>
      <c r="C252" s="1" t="s">
        <v>233</v>
      </c>
      <c r="D252" s="1" t="s">
        <v>247</v>
      </c>
      <c r="E252" s="7" t="s">
        <v>295</v>
      </c>
      <c r="F252" s="1" t="s">
        <v>254</v>
      </c>
      <c r="G252" t="s">
        <v>174</v>
      </c>
      <c r="H252" s="1" t="s">
        <v>1</v>
      </c>
      <c r="I252">
        <v>92.41</v>
      </c>
      <c r="J252">
        <v>18.559999999999999</v>
      </c>
      <c r="K252" s="6"/>
      <c r="L252" s="6"/>
      <c r="M252" s="6"/>
      <c r="N252" s="6"/>
      <c r="O2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2" s="5">
        <f>(Таблица4[[#This Row],[Тинькування]]*Таблица4[[#This Row],[Вартість робіт за одиницю, грн з ПДВ]])+(Таблица4[[#This Row],[Затирання]]*Таблица4[[#This Row],[Вартість робіт за одиницю, грн з ПДВ.]])</f>
        <v>0</v>
      </c>
      <c r="Q252" s="5">
        <f>Таблица4[[#This Row],[Загальна вартість матеріалів, грн з ПДВ]]+Таблица4[[#This Row],[Загальна вартість робіт, грн з ПДВ]]</f>
        <v>0</v>
      </c>
    </row>
    <row r="253" spans="1:17" x14ac:dyDescent="0.25">
      <c r="A253">
        <v>252</v>
      </c>
      <c r="B253" s="1" t="s">
        <v>201</v>
      </c>
      <c r="C253" s="1" t="s">
        <v>233</v>
      </c>
      <c r="D253" s="1" t="s">
        <v>247</v>
      </c>
      <c r="E253" s="7" t="s">
        <v>295</v>
      </c>
      <c r="F253" s="1" t="s">
        <v>508</v>
      </c>
      <c r="G253" t="s">
        <v>509</v>
      </c>
      <c r="H253" s="1" t="s">
        <v>1</v>
      </c>
      <c r="I253">
        <v>0.78</v>
      </c>
      <c r="K253" s="6"/>
      <c r="L253" s="6"/>
      <c r="M253" s="6"/>
      <c r="N253" s="6"/>
      <c r="O2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3" s="5">
        <f>(Таблица4[[#This Row],[Тинькування]]*Таблица4[[#This Row],[Вартість робіт за одиницю, грн з ПДВ]])+(Таблица4[[#This Row],[Затирання]]*Таблица4[[#This Row],[Вартість робіт за одиницю, грн з ПДВ.]])</f>
        <v>0</v>
      </c>
      <c r="Q253" s="5">
        <f>Таблица4[[#This Row],[Загальна вартість матеріалів, грн з ПДВ]]+Таблица4[[#This Row],[Загальна вартість робіт, грн з ПДВ]]</f>
        <v>0</v>
      </c>
    </row>
    <row r="254" spans="1:17" x14ac:dyDescent="0.25">
      <c r="A254">
        <v>253</v>
      </c>
      <c r="B254" s="1" t="s">
        <v>201</v>
      </c>
      <c r="C254" s="1" t="s">
        <v>233</v>
      </c>
      <c r="D254" s="1" t="s">
        <v>247</v>
      </c>
      <c r="E254" s="7" t="s">
        <v>295</v>
      </c>
      <c r="F254" s="1" t="s">
        <v>255</v>
      </c>
      <c r="G254" t="s">
        <v>208</v>
      </c>
      <c r="H254" s="1" t="s">
        <v>1</v>
      </c>
      <c r="I254">
        <v>15.4</v>
      </c>
      <c r="J254">
        <v>1.53</v>
      </c>
      <c r="K254" s="6"/>
      <c r="L254" s="6"/>
      <c r="M254" s="6"/>
      <c r="N254" s="6"/>
      <c r="O2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4" s="5">
        <f>(Таблица4[[#This Row],[Тинькування]]*Таблица4[[#This Row],[Вартість робіт за одиницю, грн з ПДВ]])+(Таблица4[[#This Row],[Затирання]]*Таблица4[[#This Row],[Вартість робіт за одиницю, грн з ПДВ.]])</f>
        <v>0</v>
      </c>
      <c r="Q254" s="5">
        <f>Таблица4[[#This Row],[Загальна вартість матеріалів, грн з ПДВ]]+Таблица4[[#This Row],[Загальна вартість робіт, грн з ПДВ]]</f>
        <v>0</v>
      </c>
    </row>
    <row r="255" spans="1:17" x14ac:dyDescent="0.25">
      <c r="A255">
        <v>254</v>
      </c>
      <c r="B255" s="1" t="s">
        <v>201</v>
      </c>
      <c r="C255" s="1" t="s">
        <v>233</v>
      </c>
      <c r="D255" s="1" t="s">
        <v>247</v>
      </c>
      <c r="E255" s="7" t="s">
        <v>295</v>
      </c>
      <c r="F255" s="1" t="s">
        <v>510</v>
      </c>
      <c r="G255" t="s">
        <v>324</v>
      </c>
      <c r="H255" s="1" t="s">
        <v>1</v>
      </c>
      <c r="I255">
        <v>0.31</v>
      </c>
      <c r="K255" s="6"/>
      <c r="L255" s="6"/>
      <c r="M255" s="6"/>
      <c r="N255" s="6"/>
      <c r="O2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5" s="5">
        <f>(Таблица4[[#This Row],[Тинькування]]*Таблица4[[#This Row],[Вартість робіт за одиницю, грн з ПДВ]])+(Таблица4[[#This Row],[Затирання]]*Таблица4[[#This Row],[Вартість робіт за одиницю, грн з ПДВ.]])</f>
        <v>0</v>
      </c>
      <c r="Q255" s="5">
        <f>Таблица4[[#This Row],[Загальна вартість матеріалів, грн з ПДВ]]+Таблица4[[#This Row],[Загальна вартість робіт, грн з ПДВ]]</f>
        <v>0</v>
      </c>
    </row>
    <row r="256" spans="1:17" x14ac:dyDescent="0.25">
      <c r="A256">
        <v>255</v>
      </c>
      <c r="B256" s="1" t="s">
        <v>201</v>
      </c>
      <c r="C256" s="1" t="s">
        <v>233</v>
      </c>
      <c r="D256" s="1" t="s">
        <v>247</v>
      </c>
      <c r="E256" s="7" t="s">
        <v>292</v>
      </c>
      <c r="F256" s="1" t="s">
        <v>256</v>
      </c>
      <c r="G256" t="s">
        <v>5</v>
      </c>
      <c r="H256" s="1" t="s">
        <v>1</v>
      </c>
      <c r="I256">
        <v>84.04</v>
      </c>
      <c r="J256">
        <v>1.78</v>
      </c>
      <c r="K256" s="6"/>
      <c r="L256" s="6"/>
      <c r="M256" s="6"/>
      <c r="N256" s="6"/>
      <c r="O2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6" s="5">
        <f>(Таблица4[[#This Row],[Тинькування]]*Таблица4[[#This Row],[Вартість робіт за одиницю, грн з ПДВ]])+(Таблица4[[#This Row],[Затирання]]*Таблица4[[#This Row],[Вартість робіт за одиницю, грн з ПДВ.]])</f>
        <v>0</v>
      </c>
      <c r="Q256" s="5">
        <f>Таблица4[[#This Row],[Загальна вартість матеріалів, грн з ПДВ]]+Таблица4[[#This Row],[Загальна вартість робіт, грн з ПДВ]]</f>
        <v>0</v>
      </c>
    </row>
    <row r="257" spans="1:17" x14ac:dyDescent="0.25">
      <c r="A257">
        <v>256</v>
      </c>
      <c r="B257" s="1" t="s">
        <v>201</v>
      </c>
      <c r="C257" s="1" t="s">
        <v>233</v>
      </c>
      <c r="D257" s="1" t="s">
        <v>247</v>
      </c>
      <c r="E257" s="7" t="s">
        <v>295</v>
      </c>
      <c r="F257" s="1" t="s">
        <v>511</v>
      </c>
      <c r="G257" t="s">
        <v>314</v>
      </c>
      <c r="H257" s="1" t="s">
        <v>1</v>
      </c>
      <c r="I257">
        <v>1.77</v>
      </c>
      <c r="K257" s="6"/>
      <c r="L257" s="6"/>
      <c r="M257" s="6"/>
      <c r="N257" s="6"/>
      <c r="O2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7" s="5">
        <f>(Таблица4[[#This Row],[Тинькування]]*Таблица4[[#This Row],[Вартість робіт за одиницю, грн з ПДВ]])+(Таблица4[[#This Row],[Затирання]]*Таблица4[[#This Row],[Вартість робіт за одиницю, грн з ПДВ.]])</f>
        <v>0</v>
      </c>
      <c r="Q257" s="5">
        <f>Таблица4[[#This Row],[Загальна вартість матеріалів, грн з ПДВ]]+Таблица4[[#This Row],[Загальна вартість робіт, грн з ПДВ]]</f>
        <v>0</v>
      </c>
    </row>
    <row r="258" spans="1:17" x14ac:dyDescent="0.25">
      <c r="A258">
        <v>257</v>
      </c>
      <c r="B258" s="1" t="s">
        <v>201</v>
      </c>
      <c r="C258" s="1" t="s">
        <v>233</v>
      </c>
      <c r="D258" s="1" t="s">
        <v>247</v>
      </c>
      <c r="E258" s="7" t="s">
        <v>295</v>
      </c>
      <c r="F258" s="1" t="s">
        <v>257</v>
      </c>
      <c r="G258" t="s">
        <v>172</v>
      </c>
      <c r="H258" s="1" t="s">
        <v>1</v>
      </c>
      <c r="I258">
        <v>158.16999999999999</v>
      </c>
      <c r="J258">
        <v>10.41</v>
      </c>
      <c r="K258" s="6"/>
      <c r="L258" s="6"/>
      <c r="M258" s="6"/>
      <c r="N258" s="6"/>
      <c r="O2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8" s="5">
        <f>(Таблица4[[#This Row],[Тинькування]]*Таблица4[[#This Row],[Вартість робіт за одиницю, грн з ПДВ]])+(Таблица4[[#This Row],[Затирання]]*Таблица4[[#This Row],[Вартість робіт за одиницю, грн з ПДВ.]])</f>
        <v>0</v>
      </c>
      <c r="Q258" s="5">
        <f>Таблица4[[#This Row],[Загальна вартість матеріалів, грн з ПДВ]]+Таблица4[[#This Row],[Загальна вартість робіт, грн з ПДВ]]</f>
        <v>0</v>
      </c>
    </row>
    <row r="259" spans="1:17" x14ac:dyDescent="0.25">
      <c r="A259">
        <v>258</v>
      </c>
      <c r="B259" s="1" t="s">
        <v>201</v>
      </c>
      <c r="C259" s="1" t="s">
        <v>233</v>
      </c>
      <c r="D259" s="1" t="s">
        <v>247</v>
      </c>
      <c r="E259" s="7" t="s">
        <v>295</v>
      </c>
      <c r="F259" s="1" t="s">
        <v>512</v>
      </c>
      <c r="G259" t="s">
        <v>497</v>
      </c>
      <c r="H259" s="1" t="s">
        <v>1</v>
      </c>
      <c r="I259">
        <v>13.59</v>
      </c>
      <c r="K259" s="6"/>
      <c r="L259" s="6"/>
      <c r="M259" s="6"/>
      <c r="N259" s="6"/>
      <c r="O2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9" s="5">
        <f>(Таблица4[[#This Row],[Тинькування]]*Таблица4[[#This Row],[Вартість робіт за одиницю, грн з ПДВ]])+(Таблица4[[#This Row],[Затирання]]*Таблица4[[#This Row],[Вартість робіт за одиницю, грн з ПДВ.]])</f>
        <v>0</v>
      </c>
      <c r="Q259" s="5">
        <f>Таблица4[[#This Row],[Загальна вартість матеріалів, грн з ПДВ]]+Таблица4[[#This Row],[Загальна вартість робіт, грн з ПДВ]]</f>
        <v>0</v>
      </c>
    </row>
    <row r="260" spans="1:17" x14ac:dyDescent="0.25">
      <c r="A260">
        <v>259</v>
      </c>
      <c r="B260" s="1" t="s">
        <v>201</v>
      </c>
      <c r="C260" s="1" t="s">
        <v>202</v>
      </c>
      <c r="D260" s="1" t="s">
        <v>258</v>
      </c>
      <c r="E260" s="7" t="s">
        <v>295</v>
      </c>
      <c r="F260" s="1" t="s">
        <v>21</v>
      </c>
      <c r="G260" t="s">
        <v>175</v>
      </c>
      <c r="H260" s="1" t="s">
        <v>1</v>
      </c>
      <c r="I260">
        <v>54.92</v>
      </c>
      <c r="J260">
        <v>18.89</v>
      </c>
      <c r="K260" s="6"/>
      <c r="L260" s="6"/>
      <c r="M260" s="6"/>
      <c r="N260" s="6"/>
      <c r="O2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0" s="5">
        <f>(Таблица4[[#This Row],[Тинькування]]*Таблица4[[#This Row],[Вартість робіт за одиницю, грн з ПДВ]])+(Таблица4[[#This Row],[Затирання]]*Таблица4[[#This Row],[Вартість робіт за одиницю, грн з ПДВ.]])</f>
        <v>0</v>
      </c>
      <c r="Q260" s="5">
        <f>Таблица4[[#This Row],[Загальна вартість матеріалів, грн з ПДВ]]+Таблица4[[#This Row],[Загальна вартість робіт, грн з ПДВ]]</f>
        <v>0</v>
      </c>
    </row>
    <row r="261" spans="1:17" x14ac:dyDescent="0.25">
      <c r="A261">
        <v>260</v>
      </c>
      <c r="B261" s="1" t="s">
        <v>201</v>
      </c>
      <c r="C261" s="1" t="s">
        <v>202</v>
      </c>
      <c r="D261" s="1" t="s">
        <v>258</v>
      </c>
      <c r="E261" s="7" t="s">
        <v>295</v>
      </c>
      <c r="F261" s="1" t="s">
        <v>513</v>
      </c>
      <c r="G261" t="s">
        <v>514</v>
      </c>
      <c r="H261" s="1" t="s">
        <v>1</v>
      </c>
      <c r="I261">
        <v>8.6999999999999993</v>
      </c>
      <c r="K261" s="6"/>
      <c r="L261" s="6"/>
      <c r="M261" s="6"/>
      <c r="N261" s="6"/>
      <c r="O2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1" s="5">
        <f>(Таблица4[[#This Row],[Тинькування]]*Таблица4[[#This Row],[Вартість робіт за одиницю, грн з ПДВ]])+(Таблица4[[#This Row],[Затирання]]*Таблица4[[#This Row],[Вартість робіт за одиницю, грн з ПДВ.]])</f>
        <v>0</v>
      </c>
      <c r="Q261" s="5">
        <f>Таблица4[[#This Row],[Загальна вартість матеріалів, грн з ПДВ]]+Таблица4[[#This Row],[Загальна вартість робіт, грн з ПДВ]]</f>
        <v>0</v>
      </c>
    </row>
    <row r="262" spans="1:17" x14ac:dyDescent="0.25">
      <c r="A262">
        <v>261</v>
      </c>
      <c r="B262" s="1" t="s">
        <v>201</v>
      </c>
      <c r="C262" s="1" t="s">
        <v>202</v>
      </c>
      <c r="D262" s="1" t="s">
        <v>258</v>
      </c>
      <c r="E262" s="7" t="s">
        <v>292</v>
      </c>
      <c r="F262" s="1" t="s">
        <v>259</v>
      </c>
      <c r="G262" t="s">
        <v>5</v>
      </c>
      <c r="H262" s="1" t="s">
        <v>1</v>
      </c>
      <c r="I262">
        <v>112.77</v>
      </c>
      <c r="J262">
        <v>1.71</v>
      </c>
      <c r="K262" s="6"/>
      <c r="L262" s="6"/>
      <c r="M262" s="6"/>
      <c r="N262" s="6"/>
      <c r="O2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2" s="5">
        <f>(Таблица4[[#This Row],[Тинькування]]*Таблица4[[#This Row],[Вартість робіт за одиницю, грн з ПДВ]])+(Таблица4[[#This Row],[Затирання]]*Таблица4[[#This Row],[Вартість робіт за одиницю, грн з ПДВ.]])</f>
        <v>0</v>
      </c>
      <c r="Q262" s="5">
        <f>Таблица4[[#This Row],[Загальна вартість матеріалів, грн з ПДВ]]+Таблица4[[#This Row],[Загальна вартість робіт, грн з ПДВ]]</f>
        <v>0</v>
      </c>
    </row>
    <row r="263" spans="1:17" x14ac:dyDescent="0.25">
      <c r="A263">
        <v>262</v>
      </c>
      <c r="B263" s="1" t="s">
        <v>201</v>
      </c>
      <c r="C263" s="1" t="s">
        <v>202</v>
      </c>
      <c r="D263" s="1" t="s">
        <v>258</v>
      </c>
      <c r="E263" s="7" t="s">
        <v>295</v>
      </c>
      <c r="F263" s="1" t="s">
        <v>515</v>
      </c>
      <c r="G263" t="s">
        <v>314</v>
      </c>
      <c r="H263" s="1" t="s">
        <v>1</v>
      </c>
      <c r="I263">
        <v>2.1</v>
      </c>
      <c r="K263" s="6"/>
      <c r="L263" s="6"/>
      <c r="M263" s="6"/>
      <c r="N263" s="6"/>
      <c r="O2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3" s="5">
        <f>(Таблица4[[#This Row],[Тинькування]]*Таблица4[[#This Row],[Вартість робіт за одиницю, грн з ПДВ]])+(Таблица4[[#This Row],[Затирання]]*Таблица4[[#This Row],[Вартість робіт за одиницю, грн з ПДВ.]])</f>
        <v>0</v>
      </c>
      <c r="Q263" s="5">
        <f>Таблица4[[#This Row],[Загальна вартість матеріалів, грн з ПДВ]]+Таблица4[[#This Row],[Загальна вартість робіт, грн з ПДВ]]</f>
        <v>0</v>
      </c>
    </row>
    <row r="264" spans="1:17" x14ac:dyDescent="0.25">
      <c r="A264">
        <v>263</v>
      </c>
      <c r="B264" s="1" t="s">
        <v>201</v>
      </c>
      <c r="C264" s="1" t="s">
        <v>202</v>
      </c>
      <c r="D264" s="1" t="s">
        <v>258</v>
      </c>
      <c r="E264" s="7" t="s">
        <v>292</v>
      </c>
      <c r="F264" s="1" t="s">
        <v>260</v>
      </c>
      <c r="G264" t="s">
        <v>204</v>
      </c>
      <c r="H264" s="1" t="s">
        <v>1</v>
      </c>
      <c r="I264">
        <v>11.3</v>
      </c>
      <c r="J264">
        <v>4.74</v>
      </c>
      <c r="K264" s="6"/>
      <c r="L264" s="6"/>
      <c r="M264" s="6"/>
      <c r="N264" s="6"/>
      <c r="O2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4" s="5">
        <f>(Таблица4[[#This Row],[Тинькування]]*Таблица4[[#This Row],[Вартість робіт за одиницю, грн з ПДВ]])+(Таблица4[[#This Row],[Затирання]]*Таблица4[[#This Row],[Вартість робіт за одиницю, грн з ПДВ.]])</f>
        <v>0</v>
      </c>
      <c r="Q264" s="5">
        <f>Таблица4[[#This Row],[Загальна вартість матеріалів, грн з ПДВ]]+Таблица4[[#This Row],[Загальна вартість робіт, грн з ПДВ]]</f>
        <v>0</v>
      </c>
    </row>
    <row r="265" spans="1:17" x14ac:dyDescent="0.25">
      <c r="A265">
        <v>264</v>
      </c>
      <c r="B265" s="1" t="s">
        <v>201</v>
      </c>
      <c r="C265" s="1" t="s">
        <v>202</v>
      </c>
      <c r="D265" s="1" t="s">
        <v>258</v>
      </c>
      <c r="E265" s="7" t="s">
        <v>295</v>
      </c>
      <c r="F265" s="1" t="s">
        <v>516</v>
      </c>
      <c r="G265" t="s">
        <v>395</v>
      </c>
      <c r="H265" s="1" t="s">
        <v>1</v>
      </c>
      <c r="I265">
        <v>3.24</v>
      </c>
      <c r="K265" s="6"/>
      <c r="L265" s="6"/>
      <c r="M265" s="6"/>
      <c r="N265" s="6"/>
      <c r="O2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5" s="5">
        <f>(Таблица4[[#This Row],[Тинькування]]*Таблица4[[#This Row],[Вартість робіт за одиницю, грн з ПДВ]])+(Таблица4[[#This Row],[Затирання]]*Таблица4[[#This Row],[Вартість робіт за одиницю, грн з ПДВ.]])</f>
        <v>0</v>
      </c>
      <c r="Q265" s="5">
        <f>Таблица4[[#This Row],[Загальна вартість матеріалів, грн з ПДВ]]+Таблица4[[#This Row],[Загальна вартість робіт, грн з ПДВ]]</f>
        <v>0</v>
      </c>
    </row>
    <row r="266" spans="1:17" x14ac:dyDescent="0.25">
      <c r="A266">
        <v>265</v>
      </c>
      <c r="B266" s="1" t="s">
        <v>201</v>
      </c>
      <c r="C266" s="1" t="s">
        <v>202</v>
      </c>
      <c r="D266" s="1" t="s">
        <v>258</v>
      </c>
      <c r="E266" s="7" t="s">
        <v>295</v>
      </c>
      <c r="F266" s="1" t="s">
        <v>261</v>
      </c>
      <c r="G266" t="s">
        <v>73</v>
      </c>
      <c r="H266" s="1" t="s">
        <v>1</v>
      </c>
      <c r="I266">
        <v>2.4</v>
      </c>
      <c r="J266">
        <v>7.17</v>
      </c>
      <c r="K266" s="6"/>
      <c r="L266" s="6"/>
      <c r="M266" s="6"/>
      <c r="N266" s="6"/>
      <c r="O2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6" s="5">
        <f>(Таблица4[[#This Row],[Тинькування]]*Таблица4[[#This Row],[Вартість робіт за одиницю, грн з ПДВ]])+(Таблица4[[#This Row],[Затирання]]*Таблица4[[#This Row],[Вартість робіт за одиницю, грн з ПДВ.]])</f>
        <v>0</v>
      </c>
      <c r="Q266" s="5">
        <f>Таблица4[[#This Row],[Загальна вартість матеріалів, грн з ПДВ]]+Таблица4[[#This Row],[Загальна вартість робіт, грн з ПДВ]]</f>
        <v>0</v>
      </c>
    </row>
    <row r="267" spans="1:17" x14ac:dyDescent="0.25">
      <c r="A267">
        <v>266</v>
      </c>
      <c r="B267" s="1" t="s">
        <v>201</v>
      </c>
      <c r="C267" s="1" t="s">
        <v>202</v>
      </c>
      <c r="D267" s="1" t="s">
        <v>258</v>
      </c>
      <c r="E267" s="7" t="s">
        <v>295</v>
      </c>
      <c r="F267" s="1" t="s">
        <v>517</v>
      </c>
      <c r="G267" t="s">
        <v>327</v>
      </c>
      <c r="H267" s="1" t="s">
        <v>1</v>
      </c>
      <c r="I267">
        <v>0.33</v>
      </c>
      <c r="K267" s="6"/>
      <c r="L267" s="6"/>
      <c r="M267" s="6"/>
      <c r="N267" s="6"/>
      <c r="O2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7" s="5">
        <f>(Таблица4[[#This Row],[Тинькування]]*Таблица4[[#This Row],[Вартість робіт за одиницю, грн з ПДВ]])+(Таблица4[[#This Row],[Затирання]]*Таблица4[[#This Row],[Вартість робіт за одиницю, грн з ПДВ.]])</f>
        <v>0</v>
      </c>
      <c r="Q267" s="5">
        <f>Таблица4[[#This Row],[Загальна вартість матеріалів, грн з ПДВ]]+Таблица4[[#This Row],[Загальна вартість робіт, грн з ПДВ]]</f>
        <v>0</v>
      </c>
    </row>
    <row r="268" spans="1:17" x14ac:dyDescent="0.25">
      <c r="A268">
        <v>267</v>
      </c>
      <c r="B268" s="1" t="s">
        <v>201</v>
      </c>
      <c r="C268" s="1" t="s">
        <v>202</v>
      </c>
      <c r="D268" s="1" t="s">
        <v>258</v>
      </c>
      <c r="E268" s="7" t="s">
        <v>295</v>
      </c>
      <c r="F268" s="1" t="s">
        <v>262</v>
      </c>
      <c r="G268" t="s">
        <v>206</v>
      </c>
      <c r="H268" s="1" t="s">
        <v>1</v>
      </c>
      <c r="I268">
        <v>6.17</v>
      </c>
      <c r="J268">
        <v>41.98</v>
      </c>
      <c r="K268" s="6"/>
      <c r="L268" s="6"/>
      <c r="M268" s="6"/>
      <c r="N268" s="6"/>
      <c r="O2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8" s="5">
        <f>(Таблица4[[#This Row],[Тинькування]]*Таблица4[[#This Row],[Вартість робіт за одиницю, грн з ПДВ]])+(Таблица4[[#This Row],[Затирання]]*Таблица4[[#This Row],[Вартість робіт за одиницю, грн з ПДВ.]])</f>
        <v>0</v>
      </c>
      <c r="Q268" s="5">
        <f>Таблица4[[#This Row],[Загальна вартість матеріалів, грн з ПДВ]]+Таблица4[[#This Row],[Загальна вартість робіт, грн з ПДВ]]</f>
        <v>0</v>
      </c>
    </row>
    <row r="269" spans="1:17" x14ac:dyDescent="0.25">
      <c r="A269">
        <v>268</v>
      </c>
      <c r="B269" s="1" t="s">
        <v>201</v>
      </c>
      <c r="C269" s="1" t="s">
        <v>202</v>
      </c>
      <c r="D269" s="1" t="s">
        <v>258</v>
      </c>
      <c r="E269" s="7" t="s">
        <v>292</v>
      </c>
      <c r="F269" s="1" t="s">
        <v>263</v>
      </c>
      <c r="G269" t="s">
        <v>205</v>
      </c>
      <c r="H269" s="1" t="s">
        <v>1</v>
      </c>
      <c r="I269">
        <v>4.71</v>
      </c>
      <c r="J269">
        <v>9.98</v>
      </c>
      <c r="K269" s="6"/>
      <c r="L269" s="6"/>
      <c r="M269" s="6"/>
      <c r="N269" s="6"/>
      <c r="O2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9" s="5">
        <f>(Таблица4[[#This Row],[Тинькування]]*Таблица4[[#This Row],[Вартість робіт за одиницю, грн з ПДВ]])+(Таблица4[[#This Row],[Затирання]]*Таблица4[[#This Row],[Вартість робіт за одиницю, грн з ПДВ.]])</f>
        <v>0</v>
      </c>
      <c r="Q269" s="5">
        <f>Таблица4[[#This Row],[Загальна вартість матеріалів, грн з ПДВ]]+Таблица4[[#This Row],[Загальна вартість робіт, грн з ПДВ]]</f>
        <v>0</v>
      </c>
    </row>
    <row r="270" spans="1:17" x14ac:dyDescent="0.25">
      <c r="A270">
        <v>269</v>
      </c>
      <c r="B270" s="1" t="s">
        <v>201</v>
      </c>
      <c r="C270" s="1" t="s">
        <v>202</v>
      </c>
      <c r="D270" s="1" t="s">
        <v>258</v>
      </c>
      <c r="E270" s="7" t="s">
        <v>295</v>
      </c>
      <c r="F270" s="1" t="s">
        <v>518</v>
      </c>
      <c r="G270" t="s">
        <v>393</v>
      </c>
      <c r="H270" s="1" t="s">
        <v>1</v>
      </c>
      <c r="I270">
        <v>1.56</v>
      </c>
      <c r="K270" s="6"/>
      <c r="L270" s="6"/>
      <c r="M270" s="6"/>
      <c r="N270" s="6"/>
      <c r="O2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0" s="5">
        <f>(Таблица4[[#This Row],[Тинькування]]*Таблица4[[#This Row],[Вартість робіт за одиницю, грн з ПДВ]])+(Таблица4[[#This Row],[Затирання]]*Таблица4[[#This Row],[Вартість робіт за одиницю, грн з ПДВ.]])</f>
        <v>0</v>
      </c>
      <c r="Q270" s="5">
        <f>Таблица4[[#This Row],[Загальна вартість матеріалів, грн з ПДВ]]+Таблица4[[#This Row],[Загальна вартість робіт, грн з ПДВ]]</f>
        <v>0</v>
      </c>
    </row>
    <row r="271" spans="1:17" x14ac:dyDescent="0.25">
      <c r="A271">
        <v>270</v>
      </c>
      <c r="B271" s="1" t="s">
        <v>201</v>
      </c>
      <c r="C271" s="1" t="s">
        <v>202</v>
      </c>
      <c r="D271" s="1" t="s">
        <v>258</v>
      </c>
      <c r="E271" s="7" t="s">
        <v>295</v>
      </c>
      <c r="F271" s="1" t="s">
        <v>264</v>
      </c>
      <c r="G271" t="s">
        <v>4</v>
      </c>
      <c r="H271" s="1" t="s">
        <v>1</v>
      </c>
      <c r="I271">
        <v>2.52</v>
      </c>
      <c r="J271">
        <v>12.46</v>
      </c>
      <c r="K271" s="6"/>
      <c r="L271" s="6"/>
      <c r="M271" s="6"/>
      <c r="N271" s="6"/>
      <c r="O2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1" s="5">
        <f>(Таблица4[[#This Row],[Тинькування]]*Таблица4[[#This Row],[Вартість робіт за одиницю, грн з ПДВ]])+(Таблица4[[#This Row],[Затирання]]*Таблица4[[#This Row],[Вартість робіт за одиницю, грн з ПДВ.]])</f>
        <v>0</v>
      </c>
      <c r="Q271" s="5">
        <f>Таблица4[[#This Row],[Загальна вартість матеріалів, грн з ПДВ]]+Таблица4[[#This Row],[Загальна вартість робіт, грн з ПДВ]]</f>
        <v>0</v>
      </c>
    </row>
    <row r="272" spans="1:17" x14ac:dyDescent="0.25">
      <c r="A272">
        <v>271</v>
      </c>
      <c r="B272" s="1" t="s">
        <v>201</v>
      </c>
      <c r="C272" s="1" t="s">
        <v>202</v>
      </c>
      <c r="D272" s="1" t="s">
        <v>258</v>
      </c>
      <c r="E272" s="7" t="s">
        <v>295</v>
      </c>
      <c r="F272" s="1" t="s">
        <v>519</v>
      </c>
      <c r="G272" t="s">
        <v>376</v>
      </c>
      <c r="H272" s="1" t="s">
        <v>1</v>
      </c>
      <c r="I272">
        <v>1.1100000000000001</v>
      </c>
      <c r="K272" s="6"/>
      <c r="L272" s="6"/>
      <c r="M272" s="6"/>
      <c r="N272" s="6"/>
      <c r="O2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2" s="5">
        <f>(Таблица4[[#This Row],[Тинькування]]*Таблица4[[#This Row],[Вартість робіт за одиницю, грн з ПДВ]])+(Таблица4[[#This Row],[Затирання]]*Таблица4[[#This Row],[Вартість робіт за одиницю, грн з ПДВ.]])</f>
        <v>0</v>
      </c>
      <c r="Q272" s="5">
        <f>Таблица4[[#This Row],[Загальна вартість матеріалів, грн з ПДВ]]+Таблица4[[#This Row],[Загальна вартість робіт, грн з ПДВ]]</f>
        <v>0</v>
      </c>
    </row>
    <row r="273" spans="1:17" x14ac:dyDescent="0.25">
      <c r="A273">
        <v>272</v>
      </c>
      <c r="B273" s="1" t="s">
        <v>201</v>
      </c>
      <c r="C273" s="1" t="s">
        <v>202</v>
      </c>
      <c r="D273" s="1" t="s">
        <v>258</v>
      </c>
      <c r="E273" s="7" t="s">
        <v>295</v>
      </c>
      <c r="F273" s="1" t="s">
        <v>265</v>
      </c>
      <c r="G273" t="s">
        <v>207</v>
      </c>
      <c r="H273" s="1" t="s">
        <v>1</v>
      </c>
      <c r="I273" s="17">
        <v>2.06</v>
      </c>
      <c r="J273">
        <v>47.12</v>
      </c>
      <c r="K273" s="6"/>
      <c r="L273" s="6"/>
      <c r="M273" s="6"/>
      <c r="N273" s="6"/>
      <c r="O2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3" s="5">
        <f>(Таблица4[[#This Row],[Тинькування]]*Таблица4[[#This Row],[Вартість робіт за одиницю, грн з ПДВ]])+(Таблица4[[#This Row],[Затирання]]*Таблица4[[#This Row],[Вартість робіт за одиницю, грн з ПДВ.]])</f>
        <v>0</v>
      </c>
      <c r="Q273" s="5">
        <f>Таблица4[[#This Row],[Загальна вартість матеріалів, грн з ПДВ]]+Таблица4[[#This Row],[Загальна вартість робіт, грн з ПДВ]]</f>
        <v>0</v>
      </c>
    </row>
    <row r="274" spans="1:17" x14ac:dyDescent="0.25">
      <c r="A274">
        <v>273</v>
      </c>
      <c r="B274" s="1" t="s">
        <v>201</v>
      </c>
      <c r="C274" s="1" t="s">
        <v>202</v>
      </c>
      <c r="D274" s="1" t="s">
        <v>258</v>
      </c>
      <c r="E274" s="7" t="s">
        <v>295</v>
      </c>
      <c r="F274" s="1" t="s">
        <v>520</v>
      </c>
      <c r="G274" t="s">
        <v>406</v>
      </c>
      <c r="H274" s="1" t="s">
        <v>1</v>
      </c>
      <c r="I274" s="17">
        <v>1.99</v>
      </c>
      <c r="K274" s="6"/>
      <c r="L274" s="6"/>
      <c r="M274" s="6"/>
      <c r="N274" s="6"/>
      <c r="O2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4" s="5">
        <f>(Таблица4[[#This Row],[Тинькування]]*Таблица4[[#This Row],[Вартість робіт за одиницю, грн з ПДВ]])+(Таблица4[[#This Row],[Затирання]]*Таблица4[[#This Row],[Вартість робіт за одиницю, грн з ПДВ.]])</f>
        <v>0</v>
      </c>
      <c r="Q274" s="5">
        <f>Таблица4[[#This Row],[Загальна вартість матеріалів, грн з ПДВ]]+Таблица4[[#This Row],[Загальна вартість робіт, грн з ПДВ]]</f>
        <v>0</v>
      </c>
    </row>
    <row r="275" spans="1:17" x14ac:dyDescent="0.25">
      <c r="A275">
        <v>274</v>
      </c>
      <c r="B275" s="1" t="s">
        <v>201</v>
      </c>
      <c r="C275" s="1" t="s">
        <v>234</v>
      </c>
      <c r="D275" s="1" t="s">
        <v>266</v>
      </c>
      <c r="E275" s="7" t="s">
        <v>292</v>
      </c>
      <c r="F275" s="1" t="s">
        <v>267</v>
      </c>
      <c r="G275" t="s">
        <v>5</v>
      </c>
      <c r="H275" s="1" t="s">
        <v>1</v>
      </c>
      <c r="I275">
        <v>112.92</v>
      </c>
      <c r="J275">
        <v>1.71</v>
      </c>
      <c r="K275" s="6"/>
      <c r="L275" s="6"/>
      <c r="M275" s="6"/>
      <c r="N275" s="6"/>
      <c r="O2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5" s="5">
        <f>(Таблица4[[#This Row],[Тинькування]]*Таблица4[[#This Row],[Вартість робіт за одиницю, грн з ПДВ]])+(Таблица4[[#This Row],[Затирання]]*Таблица4[[#This Row],[Вартість робіт за одиницю, грн з ПДВ.]])</f>
        <v>0</v>
      </c>
      <c r="Q275" s="5">
        <f>Таблица4[[#This Row],[Загальна вартість матеріалів, грн з ПДВ]]+Таблица4[[#This Row],[Загальна вартість робіт, грн з ПДВ]]</f>
        <v>0</v>
      </c>
    </row>
    <row r="276" spans="1:17" x14ac:dyDescent="0.25">
      <c r="A276">
        <v>275</v>
      </c>
      <c r="B276" s="1" t="s">
        <v>201</v>
      </c>
      <c r="C276" s="1" t="s">
        <v>234</v>
      </c>
      <c r="D276" s="1" t="s">
        <v>266</v>
      </c>
      <c r="E276" s="7" t="s">
        <v>295</v>
      </c>
      <c r="F276" s="1" t="s">
        <v>521</v>
      </c>
      <c r="G276" t="s">
        <v>314</v>
      </c>
      <c r="H276" s="1" t="s">
        <v>1</v>
      </c>
      <c r="I276">
        <v>2.1</v>
      </c>
      <c r="K276" s="6"/>
      <c r="L276" s="6"/>
      <c r="M276" s="6"/>
      <c r="N276" s="6"/>
      <c r="O2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6" s="5">
        <f>(Таблица4[[#This Row],[Тинькування]]*Таблица4[[#This Row],[Вартість робіт за одиницю, грн з ПДВ]])+(Таблица4[[#This Row],[Затирання]]*Таблица4[[#This Row],[Вартість робіт за одиницю, грн з ПДВ.]])</f>
        <v>0</v>
      </c>
      <c r="Q276" s="5">
        <f>Таблица4[[#This Row],[Загальна вартість матеріалів, грн з ПДВ]]+Таблица4[[#This Row],[Загальна вартість робіт, грн з ПДВ]]</f>
        <v>0</v>
      </c>
    </row>
    <row r="277" spans="1:17" x14ac:dyDescent="0.25">
      <c r="A277">
        <v>276</v>
      </c>
      <c r="B277" s="1" t="s">
        <v>201</v>
      </c>
      <c r="C277" s="1" t="s">
        <v>234</v>
      </c>
      <c r="D277" s="1" t="s">
        <v>266</v>
      </c>
      <c r="E277" s="7" t="s">
        <v>292</v>
      </c>
      <c r="F277" s="1" t="s">
        <v>268</v>
      </c>
      <c r="G277" t="s">
        <v>204</v>
      </c>
      <c r="H277" s="1" t="s">
        <v>1</v>
      </c>
      <c r="I277">
        <v>11.3</v>
      </c>
      <c r="J277">
        <v>4.74</v>
      </c>
      <c r="K277" s="6"/>
      <c r="L277" s="6"/>
      <c r="M277" s="6"/>
      <c r="N277" s="6"/>
      <c r="O2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7" s="5">
        <f>(Таблица4[[#This Row],[Тинькування]]*Таблица4[[#This Row],[Вартість робіт за одиницю, грн з ПДВ]])+(Таблица4[[#This Row],[Затирання]]*Таблица4[[#This Row],[Вартість робіт за одиницю, грн з ПДВ.]])</f>
        <v>0</v>
      </c>
      <c r="Q277" s="5">
        <f>Таблица4[[#This Row],[Загальна вартість матеріалів, грн з ПДВ]]+Таблица4[[#This Row],[Загальна вартість робіт, грн з ПДВ]]</f>
        <v>0</v>
      </c>
    </row>
    <row r="278" spans="1:17" x14ac:dyDescent="0.25">
      <c r="A278">
        <v>277</v>
      </c>
      <c r="B278" s="1" t="s">
        <v>201</v>
      </c>
      <c r="C278" s="1" t="s">
        <v>234</v>
      </c>
      <c r="D278" s="1" t="s">
        <v>266</v>
      </c>
      <c r="E278" s="7" t="s">
        <v>295</v>
      </c>
      <c r="F278" s="1" t="s">
        <v>543</v>
      </c>
      <c r="G278" t="s">
        <v>395</v>
      </c>
      <c r="H278" s="1" t="s">
        <v>1</v>
      </c>
      <c r="I278">
        <v>3.24</v>
      </c>
      <c r="K278" s="6"/>
      <c r="L278" s="6"/>
      <c r="M278" s="6"/>
      <c r="N278" s="6"/>
      <c r="O2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8" s="5">
        <f>(Таблица4[[#This Row],[Тинькування]]*Таблица4[[#This Row],[Вартість робіт за одиницю, грн з ПДВ]])+(Таблица4[[#This Row],[Затирання]]*Таблица4[[#This Row],[Вартість робіт за одиницю, грн з ПДВ.]])</f>
        <v>0</v>
      </c>
      <c r="Q278" s="5">
        <f>Таблица4[[#This Row],[Загальна вартість матеріалів, грн з ПДВ]]+Таблица4[[#This Row],[Загальна вартість робіт, грн з ПДВ]]</f>
        <v>0</v>
      </c>
    </row>
    <row r="279" spans="1:17" x14ac:dyDescent="0.25">
      <c r="A279">
        <v>278</v>
      </c>
      <c r="B279" s="1" t="s">
        <v>201</v>
      </c>
      <c r="C279" s="1" t="s">
        <v>234</v>
      </c>
      <c r="D279" s="1" t="s">
        <v>266</v>
      </c>
      <c r="E279" s="7" t="s">
        <v>295</v>
      </c>
      <c r="F279" s="1" t="s">
        <v>269</v>
      </c>
      <c r="G279" t="s">
        <v>73</v>
      </c>
      <c r="H279" s="1" t="s">
        <v>1</v>
      </c>
      <c r="I279">
        <v>2.4</v>
      </c>
      <c r="J279">
        <v>6.88</v>
      </c>
      <c r="K279" s="6"/>
      <c r="L279" s="6"/>
      <c r="M279" s="6"/>
      <c r="N279" s="6"/>
      <c r="O2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9" s="5">
        <f>(Таблица4[[#This Row],[Тинькування]]*Таблица4[[#This Row],[Вартість робіт за одиницю, грн з ПДВ]])+(Таблица4[[#This Row],[Затирання]]*Таблица4[[#This Row],[Вартість робіт за одиницю, грн з ПДВ.]])</f>
        <v>0</v>
      </c>
      <c r="Q279" s="5">
        <f>Таблица4[[#This Row],[Загальна вартість матеріалів, грн з ПДВ]]+Таблица4[[#This Row],[Загальна вартість робіт, грн з ПДВ]]</f>
        <v>0</v>
      </c>
    </row>
    <row r="280" spans="1:17" x14ac:dyDescent="0.25">
      <c r="A280">
        <v>279</v>
      </c>
      <c r="B280" s="1" t="s">
        <v>201</v>
      </c>
      <c r="C280" s="1" t="s">
        <v>234</v>
      </c>
      <c r="D280" s="1" t="s">
        <v>266</v>
      </c>
      <c r="E280" s="7" t="s">
        <v>295</v>
      </c>
      <c r="F280" s="1" t="s">
        <v>522</v>
      </c>
      <c r="G280" t="s">
        <v>327</v>
      </c>
      <c r="H280" s="1" t="s">
        <v>1</v>
      </c>
      <c r="I280">
        <v>0.33</v>
      </c>
      <c r="K280" s="6"/>
      <c r="L280" s="6"/>
      <c r="M280" s="6"/>
      <c r="N280" s="6"/>
      <c r="O2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0" s="5">
        <f>(Таблица4[[#This Row],[Тинькування]]*Таблица4[[#This Row],[Вартість робіт за одиницю, грн з ПДВ]])+(Таблица4[[#This Row],[Затирання]]*Таблица4[[#This Row],[Вартість робіт за одиницю, грн з ПДВ.]])</f>
        <v>0</v>
      </c>
      <c r="Q280" s="5">
        <f>Таблица4[[#This Row],[Загальна вартість матеріалів, грн з ПДВ]]+Таблица4[[#This Row],[Загальна вартість робіт, грн з ПДВ]]</f>
        <v>0</v>
      </c>
    </row>
    <row r="281" spans="1:17" x14ac:dyDescent="0.25">
      <c r="A281">
        <v>280</v>
      </c>
      <c r="B281" s="1" t="s">
        <v>201</v>
      </c>
      <c r="C281" s="1" t="s">
        <v>234</v>
      </c>
      <c r="D281" s="1" t="s">
        <v>266</v>
      </c>
      <c r="E281" s="7" t="s">
        <v>295</v>
      </c>
      <c r="F281" s="1" t="s">
        <v>270</v>
      </c>
      <c r="G281" t="s">
        <v>206</v>
      </c>
      <c r="H281" s="1" t="s">
        <v>1</v>
      </c>
      <c r="I281">
        <v>6.17</v>
      </c>
      <c r="J281">
        <v>41.98</v>
      </c>
      <c r="K281" s="6"/>
      <c r="L281" s="6"/>
      <c r="M281" s="6"/>
      <c r="N281" s="6"/>
      <c r="O2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1" s="5">
        <f>(Таблица4[[#This Row],[Тинькування]]*Таблица4[[#This Row],[Вартість робіт за одиницю, грн з ПДВ]])+(Таблица4[[#This Row],[Затирання]]*Таблица4[[#This Row],[Вартість робіт за одиницю, грн з ПДВ.]])</f>
        <v>0</v>
      </c>
      <c r="Q281" s="5">
        <f>Таблица4[[#This Row],[Загальна вартість матеріалів, грн з ПДВ]]+Таблица4[[#This Row],[Загальна вартість робіт, грн з ПДВ]]</f>
        <v>0</v>
      </c>
    </row>
    <row r="282" spans="1:17" x14ac:dyDescent="0.25">
      <c r="A282">
        <v>281</v>
      </c>
      <c r="B282" s="1" t="s">
        <v>201</v>
      </c>
      <c r="C282" s="1" t="s">
        <v>234</v>
      </c>
      <c r="D282" s="1" t="s">
        <v>266</v>
      </c>
      <c r="E282" s="7" t="s">
        <v>292</v>
      </c>
      <c r="F282" s="1" t="s">
        <v>271</v>
      </c>
      <c r="G282" t="s">
        <v>205</v>
      </c>
      <c r="H282" s="1" t="s">
        <v>1</v>
      </c>
      <c r="I282">
        <v>4.71</v>
      </c>
      <c r="J282">
        <v>9.98</v>
      </c>
      <c r="K282" s="6"/>
      <c r="L282" s="6"/>
      <c r="M282" s="6"/>
      <c r="N282" s="6"/>
      <c r="O2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2" s="5">
        <f>(Таблица4[[#This Row],[Тинькування]]*Таблица4[[#This Row],[Вартість робіт за одиницю, грн з ПДВ]])+(Таблица4[[#This Row],[Затирання]]*Таблица4[[#This Row],[Вартість робіт за одиницю, грн з ПДВ.]])</f>
        <v>0</v>
      </c>
      <c r="Q282" s="5">
        <f>Таблица4[[#This Row],[Загальна вартість матеріалів, грн з ПДВ]]+Таблица4[[#This Row],[Загальна вартість робіт, грн з ПДВ]]</f>
        <v>0</v>
      </c>
    </row>
    <row r="283" spans="1:17" x14ac:dyDescent="0.25">
      <c r="A283">
        <v>282</v>
      </c>
      <c r="B283" s="1" t="s">
        <v>201</v>
      </c>
      <c r="C283" s="1" t="s">
        <v>234</v>
      </c>
      <c r="D283" s="1" t="s">
        <v>266</v>
      </c>
      <c r="E283" s="7" t="s">
        <v>295</v>
      </c>
      <c r="F283" s="1" t="s">
        <v>523</v>
      </c>
      <c r="G283" t="s">
        <v>393</v>
      </c>
      <c r="H283" s="1" t="s">
        <v>1</v>
      </c>
      <c r="I283">
        <v>1.56</v>
      </c>
      <c r="K283" s="6"/>
      <c r="L283" s="6"/>
      <c r="M283" s="6"/>
      <c r="N283" s="6"/>
      <c r="O2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3" s="5">
        <f>(Таблица4[[#This Row],[Тинькування]]*Таблица4[[#This Row],[Вартість робіт за одиницю, грн з ПДВ]])+(Таблица4[[#This Row],[Затирання]]*Таблица4[[#This Row],[Вартість робіт за одиницю, грн з ПДВ.]])</f>
        <v>0</v>
      </c>
      <c r="Q283" s="5">
        <f>Таблица4[[#This Row],[Загальна вартість матеріалів, грн з ПДВ]]+Таблица4[[#This Row],[Загальна вартість робіт, грн з ПДВ]]</f>
        <v>0</v>
      </c>
    </row>
    <row r="284" spans="1:17" x14ac:dyDescent="0.25">
      <c r="A284">
        <v>283</v>
      </c>
      <c r="B284" s="1" t="s">
        <v>201</v>
      </c>
      <c r="C284" s="1" t="s">
        <v>234</v>
      </c>
      <c r="D284" s="1" t="s">
        <v>266</v>
      </c>
      <c r="E284" s="7" t="s">
        <v>295</v>
      </c>
      <c r="F284" s="1" t="s">
        <v>272</v>
      </c>
      <c r="G284" t="s">
        <v>4</v>
      </c>
      <c r="H284" s="1" t="s">
        <v>1</v>
      </c>
      <c r="I284">
        <v>2.52</v>
      </c>
      <c r="J284">
        <v>12.46</v>
      </c>
      <c r="K284" s="6"/>
      <c r="L284" s="6"/>
      <c r="M284" s="6"/>
      <c r="N284" s="6"/>
      <c r="O2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4" s="5">
        <f>(Таблица4[[#This Row],[Тинькування]]*Таблица4[[#This Row],[Вартість робіт за одиницю, грн з ПДВ]])+(Таблица4[[#This Row],[Затирання]]*Таблица4[[#This Row],[Вартість робіт за одиницю, грн з ПДВ.]])</f>
        <v>0</v>
      </c>
      <c r="Q284" s="5">
        <f>Таблица4[[#This Row],[Загальна вартість матеріалів, грн з ПДВ]]+Таблица4[[#This Row],[Загальна вартість робіт, грн з ПДВ]]</f>
        <v>0</v>
      </c>
    </row>
    <row r="285" spans="1:17" x14ac:dyDescent="0.25">
      <c r="A285">
        <v>284</v>
      </c>
      <c r="B285" s="1" t="s">
        <v>201</v>
      </c>
      <c r="C285" s="1" t="s">
        <v>234</v>
      </c>
      <c r="D285" s="1" t="s">
        <v>266</v>
      </c>
      <c r="E285" s="7" t="s">
        <v>295</v>
      </c>
      <c r="F285" s="1" t="s">
        <v>524</v>
      </c>
      <c r="G285" t="s">
        <v>376</v>
      </c>
      <c r="H285" s="1" t="s">
        <v>1</v>
      </c>
      <c r="I285">
        <v>1.1100000000000001</v>
      </c>
      <c r="K285" s="6"/>
      <c r="L285" s="6"/>
      <c r="M285" s="6"/>
      <c r="N285" s="6"/>
      <c r="O2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5" s="5">
        <f>(Таблица4[[#This Row],[Тинькування]]*Таблица4[[#This Row],[Вартість робіт за одиницю, грн з ПДВ]])+(Таблица4[[#This Row],[Затирання]]*Таблица4[[#This Row],[Вартість робіт за одиницю, грн з ПДВ.]])</f>
        <v>0</v>
      </c>
      <c r="Q285" s="5">
        <f>Таблица4[[#This Row],[Загальна вартість матеріалів, грн з ПДВ]]+Таблица4[[#This Row],[Загальна вартість робіт, грн з ПДВ]]</f>
        <v>0</v>
      </c>
    </row>
    <row r="286" spans="1:17" x14ac:dyDescent="0.25">
      <c r="A286">
        <v>285</v>
      </c>
      <c r="B286" s="1" t="s">
        <v>201</v>
      </c>
      <c r="C286" s="1" t="s">
        <v>234</v>
      </c>
      <c r="D286" s="1" t="s">
        <v>266</v>
      </c>
      <c r="E286" s="7" t="s">
        <v>295</v>
      </c>
      <c r="F286" s="1" t="s">
        <v>273</v>
      </c>
      <c r="G286" t="s">
        <v>207</v>
      </c>
      <c r="H286" s="1" t="s">
        <v>1</v>
      </c>
      <c r="I286" s="17">
        <v>2.06</v>
      </c>
      <c r="J286">
        <v>47.12</v>
      </c>
      <c r="K286" s="6"/>
      <c r="L286" s="6"/>
      <c r="M286" s="6"/>
      <c r="N286" s="6"/>
      <c r="O2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6" s="5">
        <f>(Таблица4[[#This Row],[Тинькування]]*Таблица4[[#This Row],[Вартість робіт за одиницю, грн з ПДВ]])+(Таблица4[[#This Row],[Затирання]]*Таблица4[[#This Row],[Вартість робіт за одиницю, грн з ПДВ.]])</f>
        <v>0</v>
      </c>
      <c r="Q286" s="5">
        <f>Таблица4[[#This Row],[Загальна вартість матеріалів, грн з ПДВ]]+Таблица4[[#This Row],[Загальна вартість робіт, грн з ПДВ]]</f>
        <v>0</v>
      </c>
    </row>
    <row r="287" spans="1:17" x14ac:dyDescent="0.25">
      <c r="A287">
        <v>286</v>
      </c>
      <c r="B287" s="1" t="s">
        <v>201</v>
      </c>
      <c r="C287" s="1" t="s">
        <v>234</v>
      </c>
      <c r="D287" s="1" t="s">
        <v>266</v>
      </c>
      <c r="E287" s="7" t="s">
        <v>295</v>
      </c>
      <c r="F287" s="1" t="s">
        <v>525</v>
      </c>
      <c r="G287" t="s">
        <v>406</v>
      </c>
      <c r="H287" s="1" t="s">
        <v>1</v>
      </c>
      <c r="I287" s="17">
        <v>1.99</v>
      </c>
      <c r="K287" s="6"/>
      <c r="L287" s="6"/>
      <c r="M287" s="6"/>
      <c r="N287" s="6"/>
      <c r="O2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7" s="5">
        <f>(Таблица4[[#This Row],[Тинькування]]*Таблица4[[#This Row],[Вартість робіт за одиницю, грн з ПДВ]])+(Таблица4[[#This Row],[Затирання]]*Таблица4[[#This Row],[Вартість робіт за одиницю, грн з ПДВ.]])</f>
        <v>0</v>
      </c>
      <c r="Q287" s="5">
        <f>Таблица4[[#This Row],[Загальна вартість матеріалів, грн з ПДВ]]+Таблица4[[#This Row],[Загальна вартість робіт, грн з ПДВ]]</f>
        <v>0</v>
      </c>
    </row>
    <row r="288" spans="1:17" x14ac:dyDescent="0.25">
      <c r="A288">
        <v>287</v>
      </c>
      <c r="B288" s="1" t="s">
        <v>201</v>
      </c>
      <c r="C288" s="1" t="s">
        <v>235</v>
      </c>
      <c r="D288" s="1" t="s">
        <v>274</v>
      </c>
      <c r="E288" s="7" t="s">
        <v>292</v>
      </c>
      <c r="F288" s="1" t="s">
        <v>275</v>
      </c>
      <c r="G288" t="s">
        <v>5</v>
      </c>
      <c r="H288" s="1" t="s">
        <v>1</v>
      </c>
      <c r="I288">
        <v>115.92</v>
      </c>
      <c r="J288">
        <v>1.78</v>
      </c>
      <c r="K288" s="6"/>
      <c r="L288" s="6"/>
      <c r="M288" s="6"/>
      <c r="N288" s="6"/>
      <c r="O2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8" s="5">
        <f>(Таблица4[[#This Row],[Тинькування]]*Таблица4[[#This Row],[Вартість робіт за одиницю, грн з ПДВ]])+(Таблица4[[#This Row],[Затирання]]*Таблица4[[#This Row],[Вартість робіт за одиницю, грн з ПДВ.]])</f>
        <v>0</v>
      </c>
      <c r="Q288" s="5">
        <f>Таблица4[[#This Row],[Загальна вартість матеріалів, грн з ПДВ]]+Таблица4[[#This Row],[Загальна вартість робіт, грн з ПДВ]]</f>
        <v>0</v>
      </c>
    </row>
    <row r="289" spans="1:17" x14ac:dyDescent="0.25">
      <c r="A289">
        <v>288</v>
      </c>
      <c r="B289" s="1" t="s">
        <v>201</v>
      </c>
      <c r="C289" s="1" t="s">
        <v>235</v>
      </c>
      <c r="D289" s="1" t="s">
        <v>274</v>
      </c>
      <c r="E289" s="7" t="s">
        <v>295</v>
      </c>
      <c r="F289" s="1" t="s">
        <v>526</v>
      </c>
      <c r="G289" t="s">
        <v>314</v>
      </c>
      <c r="H289" s="1" t="s">
        <v>1</v>
      </c>
      <c r="I289">
        <v>2.1</v>
      </c>
      <c r="K289" s="6"/>
      <c r="L289" s="6"/>
      <c r="M289" s="6"/>
      <c r="N289" s="6"/>
      <c r="O2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9" s="5">
        <f>(Таблица4[[#This Row],[Тинькування]]*Таблица4[[#This Row],[Вартість робіт за одиницю, грн з ПДВ]])+(Таблица4[[#This Row],[Затирання]]*Таблица4[[#This Row],[Вартість робіт за одиницю, грн з ПДВ.]])</f>
        <v>0</v>
      </c>
      <c r="Q289" s="5">
        <f>Таблица4[[#This Row],[Загальна вартість матеріалів, грн з ПДВ]]+Таблица4[[#This Row],[Загальна вартість робіт, грн з ПДВ]]</f>
        <v>0</v>
      </c>
    </row>
    <row r="290" spans="1:17" x14ac:dyDescent="0.25">
      <c r="A290">
        <v>289</v>
      </c>
      <c r="B290" s="1" t="s">
        <v>201</v>
      </c>
      <c r="C290" s="1" t="s">
        <v>235</v>
      </c>
      <c r="D290" s="1" t="s">
        <v>274</v>
      </c>
      <c r="E290" s="7" t="s">
        <v>292</v>
      </c>
      <c r="F290" s="1" t="s">
        <v>276</v>
      </c>
      <c r="G290" t="s">
        <v>204</v>
      </c>
      <c r="H290" s="1" t="s">
        <v>1</v>
      </c>
      <c r="I290">
        <v>11.38</v>
      </c>
      <c r="J290">
        <v>4.9000000000000004</v>
      </c>
      <c r="K290" s="6"/>
      <c r="L290" s="6"/>
      <c r="M290" s="6"/>
      <c r="N290" s="6"/>
      <c r="O2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0" s="5">
        <f>(Таблица4[[#This Row],[Тинькування]]*Таблица4[[#This Row],[Вартість робіт за одиницю, грн з ПДВ]])+(Таблица4[[#This Row],[Затирання]]*Таблица4[[#This Row],[Вартість робіт за одиницю, грн з ПДВ.]])</f>
        <v>0</v>
      </c>
      <c r="Q290" s="5">
        <f>Таблица4[[#This Row],[Загальна вартість матеріалів, грн з ПДВ]]+Таблица4[[#This Row],[Загальна вартість робіт, грн з ПДВ]]</f>
        <v>0</v>
      </c>
    </row>
    <row r="291" spans="1:17" x14ac:dyDescent="0.25">
      <c r="A291">
        <v>290</v>
      </c>
      <c r="B291" s="1" t="s">
        <v>201</v>
      </c>
      <c r="C291" s="1" t="s">
        <v>235</v>
      </c>
      <c r="D291" s="1" t="s">
        <v>274</v>
      </c>
      <c r="E291" s="7" t="s">
        <v>295</v>
      </c>
      <c r="F291" s="1" t="s">
        <v>527</v>
      </c>
      <c r="G291" t="s">
        <v>395</v>
      </c>
      <c r="H291" s="1" t="s">
        <v>1</v>
      </c>
      <c r="I291">
        <v>3.24</v>
      </c>
      <c r="K291" s="6"/>
      <c r="L291" s="6"/>
      <c r="M291" s="6"/>
      <c r="N291" s="6"/>
      <c r="O2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1" s="5">
        <f>(Таблица4[[#This Row],[Тинькування]]*Таблица4[[#This Row],[Вартість робіт за одиницю, грн з ПДВ]])+(Таблица4[[#This Row],[Затирання]]*Таблица4[[#This Row],[Вартість робіт за одиницю, грн з ПДВ.]])</f>
        <v>0</v>
      </c>
      <c r="Q291" s="5">
        <f>Таблица4[[#This Row],[Загальна вартість матеріалів, грн з ПДВ]]+Таблица4[[#This Row],[Загальна вартість робіт, грн з ПДВ]]</f>
        <v>0</v>
      </c>
    </row>
    <row r="292" spans="1:17" x14ac:dyDescent="0.25">
      <c r="A292">
        <v>291</v>
      </c>
      <c r="B292" s="1" t="s">
        <v>201</v>
      </c>
      <c r="C292" s="1" t="s">
        <v>235</v>
      </c>
      <c r="D292" s="1" t="s">
        <v>274</v>
      </c>
      <c r="E292" s="7" t="s">
        <v>295</v>
      </c>
      <c r="F292" s="1" t="s">
        <v>277</v>
      </c>
      <c r="G292" t="s">
        <v>73</v>
      </c>
      <c r="H292" s="1" t="s">
        <v>1</v>
      </c>
      <c r="I292">
        <v>2.4900000000000002</v>
      </c>
      <c r="J292">
        <v>7.34</v>
      </c>
      <c r="K292" s="6"/>
      <c r="L292" s="6"/>
      <c r="M292" s="6"/>
      <c r="N292" s="6"/>
      <c r="O2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2" s="5">
        <f>(Таблица4[[#This Row],[Тинькування]]*Таблица4[[#This Row],[Вартість робіт за одиницю, грн з ПДВ]])+(Таблица4[[#This Row],[Затирання]]*Таблица4[[#This Row],[Вартість робіт за одиницю, грн з ПДВ.]])</f>
        <v>0</v>
      </c>
      <c r="Q292" s="5">
        <f>Таблица4[[#This Row],[Загальна вартість матеріалів, грн з ПДВ]]+Таблица4[[#This Row],[Загальна вартість робіт, грн з ПДВ]]</f>
        <v>0</v>
      </c>
    </row>
    <row r="293" spans="1:17" x14ac:dyDescent="0.25">
      <c r="A293">
        <v>292</v>
      </c>
      <c r="B293" s="1" t="s">
        <v>201</v>
      </c>
      <c r="C293" s="1" t="s">
        <v>235</v>
      </c>
      <c r="D293" s="1" t="s">
        <v>274</v>
      </c>
      <c r="E293" s="7" t="s">
        <v>295</v>
      </c>
      <c r="F293" s="1" t="s">
        <v>528</v>
      </c>
      <c r="G293" t="s">
        <v>327</v>
      </c>
      <c r="H293" s="1" t="s">
        <v>1</v>
      </c>
      <c r="I293">
        <v>0.33</v>
      </c>
      <c r="K293" s="6"/>
      <c r="L293" s="6"/>
      <c r="M293" s="6"/>
      <c r="N293" s="6"/>
      <c r="O2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3" s="5">
        <f>(Таблица4[[#This Row],[Тинькування]]*Таблица4[[#This Row],[Вартість робіт за одиницю, грн з ПДВ]])+(Таблица4[[#This Row],[Затирання]]*Таблица4[[#This Row],[Вартість робіт за одиницю, грн з ПДВ.]])</f>
        <v>0</v>
      </c>
      <c r="Q293" s="5">
        <f>Таблица4[[#This Row],[Загальна вартість матеріалів, грн з ПДВ]]+Таблица4[[#This Row],[Загальна вартість робіт, грн з ПДВ]]</f>
        <v>0</v>
      </c>
    </row>
    <row r="294" spans="1:17" x14ac:dyDescent="0.25">
      <c r="A294">
        <v>293</v>
      </c>
      <c r="B294" s="1" t="s">
        <v>201</v>
      </c>
      <c r="C294" s="1" t="s">
        <v>235</v>
      </c>
      <c r="D294" s="1" t="s">
        <v>274</v>
      </c>
      <c r="E294" s="7" t="s">
        <v>295</v>
      </c>
      <c r="F294" s="1" t="s">
        <v>278</v>
      </c>
      <c r="G294" t="s">
        <v>206</v>
      </c>
      <c r="H294" s="1" t="s">
        <v>1</v>
      </c>
      <c r="I294">
        <v>6.32</v>
      </c>
      <c r="J294">
        <v>42.69</v>
      </c>
      <c r="K294" s="6"/>
      <c r="L294" s="6"/>
      <c r="M294" s="6"/>
      <c r="N294" s="6"/>
      <c r="O2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4" s="5">
        <f>(Таблица4[[#This Row],[Тинькування]]*Таблица4[[#This Row],[Вартість робіт за одиницю, грн з ПДВ]])+(Таблица4[[#This Row],[Затирання]]*Таблица4[[#This Row],[Вартість робіт за одиницю, грн з ПДВ.]])</f>
        <v>0</v>
      </c>
      <c r="Q294" s="5">
        <f>Таблица4[[#This Row],[Загальна вартість матеріалів, грн з ПДВ]]+Таблица4[[#This Row],[Загальна вартість робіт, грн з ПДВ]]</f>
        <v>0</v>
      </c>
    </row>
    <row r="295" spans="1:17" x14ac:dyDescent="0.25">
      <c r="A295">
        <v>294</v>
      </c>
      <c r="B295" s="1" t="s">
        <v>201</v>
      </c>
      <c r="C295" s="1" t="s">
        <v>235</v>
      </c>
      <c r="D295" s="1" t="s">
        <v>274</v>
      </c>
      <c r="E295" s="7" t="s">
        <v>292</v>
      </c>
      <c r="F295" s="1" t="s">
        <v>279</v>
      </c>
      <c r="G295" t="s">
        <v>205</v>
      </c>
      <c r="H295" s="1" t="s">
        <v>1</v>
      </c>
      <c r="I295">
        <v>4.9800000000000004</v>
      </c>
      <c r="J295">
        <v>10.4</v>
      </c>
      <c r="K295" s="6"/>
      <c r="L295" s="6"/>
      <c r="M295" s="6"/>
      <c r="N295" s="6"/>
      <c r="O2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5" s="5">
        <f>(Таблица4[[#This Row],[Тинькування]]*Таблица4[[#This Row],[Вартість робіт за одиницю, грн з ПДВ]])+(Таблица4[[#This Row],[Затирання]]*Таблица4[[#This Row],[Вартість робіт за одиницю, грн з ПДВ.]])</f>
        <v>0</v>
      </c>
      <c r="Q295" s="5">
        <f>Таблица4[[#This Row],[Загальна вартість матеріалів, грн з ПДВ]]+Таблица4[[#This Row],[Загальна вартість робіт, грн з ПДВ]]</f>
        <v>0</v>
      </c>
    </row>
    <row r="296" spans="1:17" x14ac:dyDescent="0.25">
      <c r="A296">
        <v>295</v>
      </c>
      <c r="B296" s="1" t="s">
        <v>201</v>
      </c>
      <c r="C296" s="1" t="s">
        <v>235</v>
      </c>
      <c r="D296" s="1" t="s">
        <v>274</v>
      </c>
      <c r="E296" s="7" t="s">
        <v>295</v>
      </c>
      <c r="F296" s="1" t="s">
        <v>529</v>
      </c>
      <c r="G296" t="s">
        <v>393</v>
      </c>
      <c r="H296" s="1" t="s">
        <v>1</v>
      </c>
      <c r="I296">
        <v>1.56</v>
      </c>
      <c r="K296" s="6"/>
      <c r="L296" s="6"/>
      <c r="M296" s="6"/>
      <c r="N296" s="6"/>
      <c r="O2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6" s="5">
        <f>(Таблица4[[#This Row],[Тинькування]]*Таблица4[[#This Row],[Вартість робіт за одиницю, грн з ПДВ]])+(Таблица4[[#This Row],[Затирання]]*Таблица4[[#This Row],[Вартість робіт за одиницю, грн з ПДВ.]])</f>
        <v>0</v>
      </c>
      <c r="Q296" s="5">
        <f>Таблица4[[#This Row],[Загальна вартість матеріалів, грн з ПДВ]]+Таблица4[[#This Row],[Загальна вартість робіт, грн з ПДВ]]</f>
        <v>0</v>
      </c>
    </row>
    <row r="297" spans="1:17" x14ac:dyDescent="0.25">
      <c r="A297">
        <v>296</v>
      </c>
      <c r="B297" s="1" t="s">
        <v>201</v>
      </c>
      <c r="C297" s="1" t="s">
        <v>235</v>
      </c>
      <c r="D297" s="1" t="s">
        <v>274</v>
      </c>
      <c r="E297" s="7" t="s">
        <v>295</v>
      </c>
      <c r="F297" s="1" t="s">
        <v>280</v>
      </c>
      <c r="G297" t="s">
        <v>4</v>
      </c>
      <c r="H297" s="1" t="s">
        <v>1</v>
      </c>
      <c r="I297">
        <v>2.6</v>
      </c>
      <c r="J297">
        <v>12.75</v>
      </c>
      <c r="K297" s="6"/>
      <c r="L297" s="6"/>
      <c r="M297" s="6"/>
      <c r="N297" s="6"/>
      <c r="O2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7" s="5">
        <f>(Таблица4[[#This Row],[Тинькування]]*Таблица4[[#This Row],[Вартість робіт за одиницю, грн з ПДВ]])+(Таблица4[[#This Row],[Затирання]]*Таблица4[[#This Row],[Вартість робіт за одиницю, грн з ПДВ.]])</f>
        <v>0</v>
      </c>
      <c r="Q297" s="5">
        <f>Таблица4[[#This Row],[Загальна вартість матеріалів, грн з ПДВ]]+Таблица4[[#This Row],[Загальна вартість робіт, грн з ПДВ]]</f>
        <v>0</v>
      </c>
    </row>
    <row r="298" spans="1:17" x14ac:dyDescent="0.25">
      <c r="A298">
        <v>297</v>
      </c>
      <c r="B298" s="1" t="s">
        <v>201</v>
      </c>
      <c r="C298" s="1" t="s">
        <v>235</v>
      </c>
      <c r="D298" s="1" t="s">
        <v>274</v>
      </c>
      <c r="E298" s="7" t="s">
        <v>295</v>
      </c>
      <c r="F298" s="1" t="s">
        <v>530</v>
      </c>
      <c r="G298" t="s">
        <v>376</v>
      </c>
      <c r="H298" s="1" t="s">
        <v>1</v>
      </c>
      <c r="I298">
        <v>1.1100000000000001</v>
      </c>
      <c r="K298" s="6"/>
      <c r="L298" s="6"/>
      <c r="M298" s="6"/>
      <c r="N298" s="6"/>
      <c r="O2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8" s="5">
        <f>(Таблица4[[#This Row],[Тинькування]]*Таблица4[[#This Row],[Вартість робіт за одиницю, грн з ПДВ]])+(Таблица4[[#This Row],[Затирання]]*Таблица4[[#This Row],[Вартість робіт за одиницю, грн з ПДВ.]])</f>
        <v>0</v>
      </c>
      <c r="Q298" s="5">
        <f>Таблица4[[#This Row],[Загальна вартість матеріалів, грн з ПДВ]]+Таблица4[[#This Row],[Загальна вартість робіт, грн з ПДВ]]</f>
        <v>0</v>
      </c>
    </row>
    <row r="299" spans="1:17" x14ac:dyDescent="0.25">
      <c r="A299">
        <v>298</v>
      </c>
      <c r="B299" s="1" t="s">
        <v>201</v>
      </c>
      <c r="C299" s="1" t="s">
        <v>235</v>
      </c>
      <c r="D299" s="1" t="s">
        <v>274</v>
      </c>
      <c r="E299" s="7" t="s">
        <v>295</v>
      </c>
      <c r="F299" s="1" t="s">
        <v>281</v>
      </c>
      <c r="G299" t="s">
        <v>172</v>
      </c>
      <c r="H299" s="1" t="s">
        <v>1</v>
      </c>
      <c r="I299">
        <v>31.84</v>
      </c>
      <c r="J299">
        <v>6.79</v>
      </c>
      <c r="K299" s="6"/>
      <c r="L299" s="6"/>
      <c r="M299" s="6"/>
      <c r="N299" s="6"/>
      <c r="O2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9" s="5">
        <f>(Таблица4[[#This Row],[Тинькування]]*Таблица4[[#This Row],[Вартість робіт за одиницю, грн з ПДВ]])+(Таблица4[[#This Row],[Затирання]]*Таблица4[[#This Row],[Вартість робіт за одиницю, грн з ПДВ.]])</f>
        <v>0</v>
      </c>
      <c r="Q299" s="5">
        <f>Таблица4[[#This Row],[Загальна вартість матеріалів, грн з ПДВ]]+Таблица4[[#This Row],[Загальна вартість робіт, грн з ПДВ]]</f>
        <v>0</v>
      </c>
    </row>
    <row r="300" spans="1:17" x14ac:dyDescent="0.25">
      <c r="A300">
        <v>299</v>
      </c>
      <c r="B300" s="1" t="s">
        <v>201</v>
      </c>
      <c r="C300" s="1" t="s">
        <v>235</v>
      </c>
      <c r="D300" s="1" t="s">
        <v>274</v>
      </c>
      <c r="E300" s="7" t="s">
        <v>295</v>
      </c>
      <c r="F300" s="1" t="s">
        <v>531</v>
      </c>
      <c r="G300" t="s">
        <v>497</v>
      </c>
      <c r="H300" s="1" t="s">
        <v>1</v>
      </c>
      <c r="I300">
        <v>5.28</v>
      </c>
      <c r="K300" s="6"/>
      <c r="L300" s="6"/>
      <c r="M300" s="6"/>
      <c r="N300" s="6"/>
      <c r="O3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0" s="5">
        <f>(Таблица4[[#This Row],[Тинькування]]*Таблица4[[#This Row],[Вартість робіт за одиницю, грн з ПДВ]])+(Таблица4[[#This Row],[Затирання]]*Таблица4[[#This Row],[Вартість робіт за одиницю, грн з ПДВ.]])</f>
        <v>0</v>
      </c>
      <c r="Q300" s="5">
        <f>Таблица4[[#This Row],[Загальна вартість матеріалів, грн з ПДВ]]+Таблица4[[#This Row],[Загальна вартість робіт, грн з ПДВ]]</f>
        <v>0</v>
      </c>
    </row>
    <row r="301" spans="1:17" x14ac:dyDescent="0.25">
      <c r="A301">
        <v>300</v>
      </c>
      <c r="B301" s="1" t="s">
        <v>201</v>
      </c>
      <c r="C301" s="1" t="s">
        <v>235</v>
      </c>
      <c r="D301" s="1" t="s">
        <v>274</v>
      </c>
      <c r="E301" s="7" t="s">
        <v>295</v>
      </c>
      <c r="F301" s="1" t="s">
        <v>282</v>
      </c>
      <c r="G301" t="s">
        <v>207</v>
      </c>
      <c r="H301" s="1" t="s">
        <v>1</v>
      </c>
      <c r="I301" s="17">
        <v>2.06</v>
      </c>
      <c r="J301">
        <v>47.99</v>
      </c>
      <c r="K301" s="6"/>
      <c r="L301" s="6"/>
      <c r="M301" s="6"/>
      <c r="N301" s="6"/>
      <c r="O3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1" s="5">
        <f>(Таблица4[[#This Row],[Тинькування]]*Таблица4[[#This Row],[Вартість робіт за одиницю, грн з ПДВ]])+(Таблица4[[#This Row],[Затирання]]*Таблица4[[#This Row],[Вартість робіт за одиницю, грн з ПДВ.]])</f>
        <v>0</v>
      </c>
      <c r="Q301" s="5">
        <f>Таблица4[[#This Row],[Загальна вартість матеріалів, грн з ПДВ]]+Таблица4[[#This Row],[Загальна вартість робіт, грн з ПДВ]]</f>
        <v>0</v>
      </c>
    </row>
    <row r="302" spans="1:17" x14ac:dyDescent="0.25">
      <c r="A302">
        <v>301</v>
      </c>
      <c r="B302" s="1" t="s">
        <v>201</v>
      </c>
      <c r="C302" s="1" t="s">
        <v>235</v>
      </c>
      <c r="D302" s="1" t="s">
        <v>274</v>
      </c>
      <c r="E302" s="7" t="s">
        <v>295</v>
      </c>
      <c r="F302" s="1" t="s">
        <v>532</v>
      </c>
      <c r="G302" t="s">
        <v>406</v>
      </c>
      <c r="H302" s="1" t="s">
        <v>1</v>
      </c>
      <c r="I302" s="17">
        <v>1.99</v>
      </c>
      <c r="K302" s="6"/>
      <c r="L302" s="6"/>
      <c r="M302" s="6"/>
      <c r="N302" s="6"/>
      <c r="O3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2" s="5">
        <f>(Таблица4[[#This Row],[Тинькування]]*Таблица4[[#This Row],[Вартість робіт за одиницю, грн з ПДВ]])+(Таблица4[[#This Row],[Затирання]]*Таблица4[[#This Row],[Вартість робіт за одиницю, грн з ПДВ.]])</f>
        <v>0</v>
      </c>
      <c r="Q302" s="5">
        <f>Таблица4[[#This Row],[Загальна вартість матеріалів, грн з ПДВ]]+Таблица4[[#This Row],[Загальна вартість робіт, грн з ПДВ]]</f>
        <v>0</v>
      </c>
    </row>
    <row r="303" spans="1:17" x14ac:dyDescent="0.25">
      <c r="A303">
        <v>302</v>
      </c>
      <c r="B303" s="1" t="s">
        <v>201</v>
      </c>
      <c r="C303" s="1" t="s">
        <v>236</v>
      </c>
      <c r="D303" s="1" t="s">
        <v>190</v>
      </c>
      <c r="E303" s="7" t="s">
        <v>295</v>
      </c>
      <c r="F303" s="1" t="s">
        <v>283</v>
      </c>
      <c r="G303" t="s">
        <v>73</v>
      </c>
      <c r="H303" s="1" t="s">
        <v>1</v>
      </c>
      <c r="I303">
        <v>4.51</v>
      </c>
      <c r="K303" s="6"/>
      <c r="L303" s="6"/>
      <c r="M303" s="6"/>
      <c r="N303" s="6"/>
      <c r="O3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3" s="5">
        <f>(Таблица4[[#This Row],[Тинькування]]*Таблица4[[#This Row],[Вартість робіт за одиницю, грн з ПДВ]])+(Таблица4[[#This Row],[Затирання]]*Таблица4[[#This Row],[Вартість робіт за одиницю, грн з ПДВ.]])</f>
        <v>0</v>
      </c>
      <c r="Q303" s="5">
        <f>Таблица4[[#This Row],[Загальна вартість матеріалів, грн з ПДВ]]+Таблица4[[#This Row],[Загальна вартість робіт, грн з ПДВ]]</f>
        <v>0</v>
      </c>
    </row>
    <row r="304" spans="1:17" x14ac:dyDescent="0.25">
      <c r="A304">
        <v>303</v>
      </c>
      <c r="B304" s="1" t="s">
        <v>201</v>
      </c>
      <c r="C304" s="1" t="s">
        <v>236</v>
      </c>
      <c r="D304" s="1" t="s">
        <v>190</v>
      </c>
      <c r="E304" s="7" t="s">
        <v>295</v>
      </c>
      <c r="F304" s="1" t="s">
        <v>533</v>
      </c>
      <c r="G304" t="s">
        <v>327</v>
      </c>
      <c r="H304" s="1" t="s">
        <v>1</v>
      </c>
      <c r="I304">
        <v>1.31</v>
      </c>
      <c r="K304" s="6"/>
      <c r="L304" s="6"/>
      <c r="M304" s="6"/>
      <c r="N304" s="6"/>
      <c r="O3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4" s="5">
        <f>(Таблица4[[#This Row],[Тинькування]]*Таблица4[[#This Row],[Вартість робіт за одиницю, грн з ПДВ]])+(Таблица4[[#This Row],[Затирання]]*Таблица4[[#This Row],[Вартість робіт за одиницю, грн з ПДВ.]])</f>
        <v>0</v>
      </c>
      <c r="Q304" s="5">
        <f>Таблица4[[#This Row],[Загальна вартість матеріалів, грн з ПДВ]]+Таблица4[[#This Row],[Загальна вартість робіт, грн з ПДВ]]</f>
        <v>0</v>
      </c>
    </row>
    <row r="305" spans="1:17" x14ac:dyDescent="0.25">
      <c r="A305">
        <v>304</v>
      </c>
      <c r="B305" s="1" t="s">
        <v>201</v>
      </c>
      <c r="C305" s="1" t="s">
        <v>236</v>
      </c>
      <c r="D305" s="1" t="s">
        <v>190</v>
      </c>
      <c r="E305" s="7" t="s">
        <v>295</v>
      </c>
      <c r="F305" s="1" t="s">
        <v>284</v>
      </c>
      <c r="G305" t="s">
        <v>206</v>
      </c>
      <c r="H305" s="1" t="s">
        <v>1</v>
      </c>
      <c r="I305">
        <v>4.08</v>
      </c>
      <c r="J305">
        <v>28.63</v>
      </c>
      <c r="K305" s="6"/>
      <c r="L305" s="6"/>
      <c r="M305" s="6"/>
      <c r="N305" s="6"/>
      <c r="O3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5" s="5">
        <f>(Таблица4[[#This Row],[Тинькування]]*Таблица4[[#This Row],[Вартість робіт за одиницю, грн з ПДВ]])+(Таблица4[[#This Row],[Затирання]]*Таблица4[[#This Row],[Вартість робіт за одиницю, грн з ПДВ.]])</f>
        <v>0</v>
      </c>
      <c r="Q305" s="5">
        <f>Таблица4[[#This Row],[Загальна вартість матеріалів, грн з ПДВ]]+Таблица4[[#This Row],[Загальна вартість робіт, грн з ПДВ]]</f>
        <v>0</v>
      </c>
    </row>
    <row r="306" spans="1:17" x14ac:dyDescent="0.25">
      <c r="A306">
        <v>305</v>
      </c>
      <c r="B306" s="1" t="s">
        <v>201</v>
      </c>
      <c r="C306" s="1" t="s">
        <v>236</v>
      </c>
      <c r="D306" s="1" t="s">
        <v>190</v>
      </c>
      <c r="E306" s="7" t="s">
        <v>295</v>
      </c>
      <c r="F306" s="1" t="s">
        <v>285</v>
      </c>
      <c r="G306" t="s">
        <v>207</v>
      </c>
      <c r="H306" s="1" t="s">
        <v>1</v>
      </c>
      <c r="I306" s="17">
        <v>2.06</v>
      </c>
      <c r="J306">
        <v>29.37</v>
      </c>
      <c r="K306" s="6"/>
      <c r="L306" s="6"/>
      <c r="M306" s="6"/>
      <c r="N306" s="6"/>
      <c r="O3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6" s="5">
        <f>(Таблица4[[#This Row],[Тинькування]]*Таблица4[[#This Row],[Вартість робіт за одиницю, грн з ПДВ]])+(Таблица4[[#This Row],[Затирання]]*Таблица4[[#This Row],[Вартість робіт за одиницю, грн з ПДВ.]])</f>
        <v>0</v>
      </c>
      <c r="Q306" s="5">
        <f>Таблица4[[#This Row],[Загальна вартість матеріалів, грн з ПДВ]]+Таблица4[[#This Row],[Загальна вартість робіт, грн з ПДВ]]</f>
        <v>0</v>
      </c>
    </row>
    <row r="307" spans="1:17" x14ac:dyDescent="0.25">
      <c r="A307">
        <v>306</v>
      </c>
      <c r="B307" s="1" t="s">
        <v>201</v>
      </c>
      <c r="C307" s="1" t="s">
        <v>236</v>
      </c>
      <c r="D307" s="1" t="s">
        <v>190</v>
      </c>
      <c r="E307" s="7" t="s">
        <v>295</v>
      </c>
      <c r="F307" s="1" t="s">
        <v>534</v>
      </c>
      <c r="G307" t="s">
        <v>406</v>
      </c>
      <c r="H307" s="1" t="s">
        <v>1</v>
      </c>
      <c r="I307" s="17">
        <v>1.99</v>
      </c>
      <c r="K307" s="6"/>
      <c r="L307" s="6"/>
      <c r="M307" s="6"/>
      <c r="N307" s="6"/>
      <c r="O3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7" s="5">
        <f>(Таблица4[[#This Row],[Тинькування]]*Таблица4[[#This Row],[Вартість робіт за одиницю, грн з ПДВ]])+(Таблица4[[#This Row],[Затирання]]*Таблица4[[#This Row],[Вартість робіт за одиницю, грн з ПДВ.]])</f>
        <v>0</v>
      </c>
      <c r="Q307" s="5">
        <f>Таблица4[[#This Row],[Загальна вартість матеріалів, грн з ПДВ]]+Таблица4[[#This Row],[Загальна вартість робіт, грн з ПДВ]]</f>
        <v>0</v>
      </c>
    </row>
    <row r="308" spans="1:17" x14ac:dyDescent="0.25">
      <c r="A308">
        <v>307</v>
      </c>
      <c r="B308" s="1" t="s">
        <v>201</v>
      </c>
      <c r="C308" s="1" t="s">
        <v>237</v>
      </c>
      <c r="D308" s="1" t="s">
        <v>203</v>
      </c>
      <c r="E308" s="7" t="s">
        <v>295</v>
      </c>
      <c r="F308" s="1" t="s">
        <v>286</v>
      </c>
      <c r="G308" t="s">
        <v>207</v>
      </c>
      <c r="H308" s="1" t="s">
        <v>1</v>
      </c>
      <c r="I308" s="17">
        <v>2.06</v>
      </c>
      <c r="J308" s="16">
        <v>37.69</v>
      </c>
      <c r="K308" s="6"/>
      <c r="L308" s="6"/>
      <c r="M308" s="6"/>
      <c r="N308" s="6"/>
      <c r="O3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8" s="5">
        <f>(Таблица4[[#This Row],[Тинькування]]*Таблица4[[#This Row],[Вартість робіт за одиницю, грн з ПДВ]])+(Таблица4[[#This Row],[Затирання]]*Таблица4[[#This Row],[Вартість робіт за одиницю, грн з ПДВ.]])</f>
        <v>0</v>
      </c>
      <c r="Q308" s="5">
        <f>Таблица4[[#This Row],[Загальна вартість матеріалів, грн з ПДВ]]+Таблица4[[#This Row],[Загальна вартість робіт, грн з ПДВ]]</f>
        <v>0</v>
      </c>
    </row>
    <row r="309" spans="1:17" x14ac:dyDescent="0.25">
      <c r="A309">
        <v>308</v>
      </c>
      <c r="B309" s="1" t="s">
        <v>201</v>
      </c>
      <c r="C309" s="1" t="s">
        <v>237</v>
      </c>
      <c r="D309" s="1" t="s">
        <v>203</v>
      </c>
      <c r="E309" s="7" t="s">
        <v>295</v>
      </c>
      <c r="F309" s="1" t="s">
        <v>535</v>
      </c>
      <c r="G309" t="s">
        <v>406</v>
      </c>
      <c r="H309" s="1" t="s">
        <v>1</v>
      </c>
      <c r="I309" s="17">
        <v>1.99</v>
      </c>
      <c r="J309" s="16"/>
      <c r="K309" s="6"/>
      <c r="L309" s="6"/>
      <c r="M309" s="6"/>
      <c r="N309" s="6"/>
      <c r="O3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9" s="5">
        <f>(Таблица4[[#This Row],[Тинькування]]*Таблица4[[#This Row],[Вартість робіт за одиницю, грн з ПДВ]])+(Таблица4[[#This Row],[Затирання]]*Таблица4[[#This Row],[Вартість робіт за одиницю, грн з ПДВ.]])</f>
        <v>0</v>
      </c>
      <c r="Q309" s="5">
        <f>Таблица4[[#This Row],[Загальна вартість матеріалів, грн з ПДВ]]+Таблица4[[#This Row],[Загальна вартість робіт, грн з ПДВ]]</f>
        <v>0</v>
      </c>
    </row>
    <row r="310" spans="1:17" x14ac:dyDescent="0.25">
      <c r="A310">
        <v>309</v>
      </c>
      <c r="B310" s="1" t="s">
        <v>70</v>
      </c>
      <c r="C310" s="1" t="s">
        <v>202</v>
      </c>
      <c r="D310" s="1" t="s">
        <v>191</v>
      </c>
      <c r="E310" s="7" t="s">
        <v>295</v>
      </c>
      <c r="F310" s="1" t="s">
        <v>287</v>
      </c>
      <c r="G310" t="s">
        <v>177</v>
      </c>
      <c r="H310" s="1" t="s">
        <v>1</v>
      </c>
      <c r="I310" s="16">
        <v>145</v>
      </c>
      <c r="J310" s="16"/>
      <c r="K310" s="6"/>
      <c r="L310" s="6"/>
      <c r="M310" s="6"/>
      <c r="N310" s="6"/>
      <c r="O3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0" s="5">
        <f>(Таблица4[[#This Row],[Тинькування]]*Таблица4[[#This Row],[Вартість робіт за одиницю, грн з ПДВ]])+(Таблица4[[#This Row],[Затирання]]*Таблица4[[#This Row],[Вартість робіт за одиницю, грн з ПДВ.]])</f>
        <v>0</v>
      </c>
      <c r="Q310" s="5">
        <f>Таблица4[[#This Row],[Загальна вартість матеріалів, грн з ПДВ]]+Таблица4[[#This Row],[Загальна вартість робіт, грн з ПДВ]]</f>
        <v>0</v>
      </c>
    </row>
    <row r="311" spans="1:17" x14ac:dyDescent="0.25">
      <c r="A311">
        <v>310</v>
      </c>
      <c r="B311" s="1" t="s">
        <v>70</v>
      </c>
      <c r="C311" s="1" t="s">
        <v>202</v>
      </c>
      <c r="D311" s="1" t="s">
        <v>191</v>
      </c>
      <c r="E311" s="7" t="s">
        <v>295</v>
      </c>
      <c r="F311" s="1" t="s">
        <v>536</v>
      </c>
      <c r="G311" t="s">
        <v>537</v>
      </c>
      <c r="H311" s="1" t="s">
        <v>1</v>
      </c>
      <c r="I311" s="16">
        <v>8</v>
      </c>
      <c r="K311" s="6"/>
      <c r="L311" s="6"/>
      <c r="M311" s="6"/>
      <c r="N311" s="6"/>
      <c r="O3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1" s="5">
        <f>(Таблица4[[#This Row],[Тинькування]]*Таблица4[[#This Row],[Вартість робіт за одиницю, грн з ПДВ]])+(Таблица4[[#This Row],[Затирання]]*Таблица4[[#This Row],[Вартість робіт за одиницю, грн з ПДВ.]])</f>
        <v>0</v>
      </c>
      <c r="Q311" s="5">
        <f>Таблица4[[#This Row],[Загальна вартість матеріалів, грн з ПДВ]]+Таблица4[[#This Row],[Загальна вартість робіт, грн з ПДВ]]</f>
        <v>0</v>
      </c>
    </row>
    <row r="312" spans="1:17" x14ac:dyDescent="0.25">
      <c r="A312">
        <v>311</v>
      </c>
      <c r="B312" s="1" t="s">
        <v>70</v>
      </c>
      <c r="C312" s="1" t="s">
        <v>202</v>
      </c>
      <c r="D312" s="1" t="s">
        <v>191</v>
      </c>
      <c r="E312" s="7" t="s">
        <v>295</v>
      </c>
      <c r="F312" s="1" t="s">
        <v>68</v>
      </c>
      <c r="G312" t="s">
        <v>4</v>
      </c>
      <c r="H312" s="1" t="s">
        <v>1</v>
      </c>
      <c r="I312" s="17">
        <v>25.73</v>
      </c>
      <c r="J312" s="17"/>
      <c r="K312" s="6"/>
      <c r="L312" s="6"/>
      <c r="M312" s="6"/>
      <c r="N312" s="6"/>
      <c r="O3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2" s="5">
        <f>(Таблица4[[#This Row],[Тинькування]]*Таблица4[[#This Row],[Вартість робіт за одиницю, грн з ПДВ]])+(Таблица4[[#This Row],[Затирання]]*Таблица4[[#This Row],[Вартість робіт за одиницю, грн з ПДВ.]])</f>
        <v>0</v>
      </c>
      <c r="Q312" s="5">
        <f>Таблица4[[#This Row],[Загальна вартість матеріалів, грн з ПДВ]]+Таблица4[[#This Row],[Загальна вартість робіт, грн з ПДВ]]</f>
        <v>0</v>
      </c>
    </row>
    <row r="313" spans="1:17" x14ac:dyDescent="0.25">
      <c r="A313">
        <v>312</v>
      </c>
      <c r="B313" s="1" t="s">
        <v>70</v>
      </c>
      <c r="C313" s="1" t="s">
        <v>202</v>
      </c>
      <c r="D313" s="1" t="s">
        <v>191</v>
      </c>
      <c r="E313" s="7" t="s">
        <v>295</v>
      </c>
      <c r="F313" s="1" t="s">
        <v>538</v>
      </c>
      <c r="G313" t="s">
        <v>376</v>
      </c>
      <c r="H313" s="1" t="s">
        <v>1</v>
      </c>
      <c r="I313" s="17">
        <v>1.53</v>
      </c>
      <c r="J313" s="17"/>
      <c r="K313" s="6"/>
      <c r="L313" s="6"/>
      <c r="M313" s="6"/>
      <c r="N313" s="6"/>
      <c r="O3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3" s="5">
        <f>(Таблица4[[#This Row],[Тинькування]]*Таблица4[[#This Row],[Вартість робіт за одиницю, грн з ПДВ]])+(Таблица4[[#This Row],[Затирання]]*Таблица4[[#This Row],[Вартість робіт за одиницю, грн з ПДВ.]])</f>
        <v>0</v>
      </c>
      <c r="Q313" s="5">
        <f>Таблица4[[#This Row],[Загальна вартість матеріалів, грн з ПДВ]]+Таблица4[[#This Row],[Загальна вартість робіт, грн з ПДВ]]</f>
        <v>0</v>
      </c>
    </row>
    <row r="314" spans="1:17" x14ac:dyDescent="0.25">
      <c r="A314">
        <v>313</v>
      </c>
      <c r="B314" s="1" t="s">
        <v>70</v>
      </c>
      <c r="C314" s="1" t="s">
        <v>202</v>
      </c>
      <c r="D314" s="1" t="s">
        <v>191</v>
      </c>
      <c r="E314" s="7" t="s">
        <v>295</v>
      </c>
      <c r="F314" s="1" t="s">
        <v>69</v>
      </c>
      <c r="G314" t="s">
        <v>208</v>
      </c>
      <c r="H314" s="1" t="s">
        <v>1</v>
      </c>
      <c r="I314" s="17">
        <v>21</v>
      </c>
      <c r="J314" s="17"/>
      <c r="K314" s="6"/>
      <c r="L314" s="6"/>
      <c r="M314" s="6"/>
      <c r="N314" s="6"/>
      <c r="O3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4" s="5">
        <f>(Таблица4[[#This Row],[Тинькування]]*Таблица4[[#This Row],[Вартість робіт за одиницю, грн з ПДВ]])+(Таблица4[[#This Row],[Затирання]]*Таблица4[[#This Row],[Вартість робіт за одиницю, грн з ПДВ.]])</f>
        <v>0</v>
      </c>
      <c r="Q314" s="5">
        <f>Таблица4[[#This Row],[Загальна вартість матеріалів, грн з ПДВ]]+Таблица4[[#This Row],[Загальна вартість робіт, грн з ПДВ]]</f>
        <v>0</v>
      </c>
    </row>
    <row r="315" spans="1:17" x14ac:dyDescent="0.25">
      <c r="A315">
        <v>314</v>
      </c>
      <c r="B315" s="1" t="s">
        <v>70</v>
      </c>
      <c r="C315" s="1" t="s">
        <v>202</v>
      </c>
      <c r="D315" s="1" t="s">
        <v>191</v>
      </c>
      <c r="E315" s="7" t="s">
        <v>295</v>
      </c>
      <c r="F315" s="1" t="s">
        <v>539</v>
      </c>
      <c r="G315" t="s">
        <v>324</v>
      </c>
      <c r="H315" s="1" t="s">
        <v>1</v>
      </c>
      <c r="I315" s="17">
        <v>0.76</v>
      </c>
      <c r="J315" s="17"/>
      <c r="K315" s="6"/>
      <c r="L315" s="6"/>
      <c r="M315" s="6"/>
      <c r="N315" s="6"/>
      <c r="O3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5" s="5">
        <f>(Таблица4[[#This Row],[Тинькування]]*Таблица4[[#This Row],[Вартість робіт за одиницю, грн з ПДВ]])+(Таблица4[[#This Row],[Затирання]]*Таблица4[[#This Row],[Вартість робіт за одиницю, грн з ПДВ.]])</f>
        <v>0</v>
      </c>
      <c r="Q315" s="5">
        <f>Таблица4[[#This Row],[Загальна вартість матеріалів, грн з ПДВ]]+Таблица4[[#This Row],[Загальна вартість робіт, грн з ПДВ]]</f>
        <v>0</v>
      </c>
    </row>
    <row r="316" spans="1:17" x14ac:dyDescent="0.25">
      <c r="A316">
        <v>315</v>
      </c>
      <c r="B316" s="1" t="s">
        <v>211</v>
      </c>
      <c r="C316" s="1" t="s">
        <v>212</v>
      </c>
      <c r="D316" s="1" t="s">
        <v>288</v>
      </c>
      <c r="E316" s="7" t="s">
        <v>295</v>
      </c>
      <c r="F316" s="1" t="s">
        <v>46</v>
      </c>
      <c r="G316" t="s">
        <v>214</v>
      </c>
      <c r="H316" s="1" t="s">
        <v>1</v>
      </c>
      <c r="I316" s="16"/>
      <c r="J316">
        <v>21.91</v>
      </c>
      <c r="K316" s="6"/>
      <c r="L316" s="6"/>
      <c r="M316" s="6"/>
      <c r="N316" s="6"/>
      <c r="O3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6" s="5">
        <f>(Таблица4[[#This Row],[Тинькування]]*Таблица4[[#This Row],[Вартість робіт за одиницю, грн з ПДВ]])+(Таблица4[[#This Row],[Затирання]]*Таблица4[[#This Row],[Вартість робіт за одиницю, грн з ПДВ.]])</f>
        <v>0</v>
      </c>
      <c r="Q316" s="5">
        <f>Таблица4[[#This Row],[Загальна вартість матеріалів, грн з ПДВ]]+Таблица4[[#This Row],[Загальна вартість робіт, грн з ПДВ]]</f>
        <v>0</v>
      </c>
    </row>
    <row r="317" spans="1:17" x14ac:dyDescent="0.25">
      <c r="A317">
        <v>316</v>
      </c>
      <c r="B317" s="1" t="s">
        <v>211</v>
      </c>
      <c r="C317" s="1" t="s">
        <v>212</v>
      </c>
      <c r="D317" s="1" t="s">
        <v>288</v>
      </c>
      <c r="E317" s="7" t="s">
        <v>295</v>
      </c>
      <c r="F317" s="1" t="s">
        <v>315</v>
      </c>
      <c r="G317" t="s">
        <v>316</v>
      </c>
      <c r="H317" s="1" t="s">
        <v>1</v>
      </c>
      <c r="I317" s="16">
        <v>1.07</v>
      </c>
      <c r="K317" s="6"/>
      <c r="L317" s="6"/>
      <c r="M317" s="6"/>
      <c r="N317" s="6"/>
      <c r="O3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7" s="5">
        <f>(Таблица4[[#This Row],[Тинькування]]*Таблица4[[#This Row],[Вартість робіт за одиницю, грн з ПДВ]])+(Таблица4[[#This Row],[Затирання]]*Таблица4[[#This Row],[Вартість робіт за одиницю, грн з ПДВ.]])</f>
        <v>0</v>
      </c>
      <c r="Q317" s="5">
        <f>Таблица4[[#This Row],[Загальна вартість матеріалів, грн з ПДВ]]+Таблица4[[#This Row],[Загальна вартість робіт, грн з ПДВ]]</f>
        <v>0</v>
      </c>
    </row>
    <row r="318" spans="1:17" x14ac:dyDescent="0.25">
      <c r="A318">
        <v>317</v>
      </c>
      <c r="B318" s="1" t="s">
        <v>211</v>
      </c>
      <c r="C318" s="1" t="s">
        <v>212</v>
      </c>
      <c r="D318" s="1" t="s">
        <v>288</v>
      </c>
      <c r="E318" s="7" t="s">
        <v>295</v>
      </c>
      <c r="F318" s="1" t="s">
        <v>47</v>
      </c>
      <c r="G318" t="s">
        <v>181</v>
      </c>
      <c r="H318" s="1" t="s">
        <v>1</v>
      </c>
      <c r="I318" s="16"/>
      <c r="J318">
        <v>21.77</v>
      </c>
      <c r="K318" s="6"/>
      <c r="L318" s="6"/>
      <c r="M318" s="6"/>
      <c r="N318" s="6"/>
      <c r="O3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8" s="5">
        <f>(Таблица4[[#This Row],[Тинькування]]*Таблица4[[#This Row],[Вартість робіт за одиницю, грн з ПДВ]])+(Таблица4[[#This Row],[Затирання]]*Таблица4[[#This Row],[Вартість робіт за одиницю, грн з ПДВ.]])</f>
        <v>0</v>
      </c>
      <c r="Q318" s="5">
        <f>Таблица4[[#This Row],[Загальна вартість матеріалів, грн з ПДВ]]+Таблица4[[#This Row],[Загальна вартість робіт, грн з ПДВ]]</f>
        <v>0</v>
      </c>
    </row>
    <row r="319" spans="1:17" x14ac:dyDescent="0.25">
      <c r="A319">
        <v>318</v>
      </c>
      <c r="B319" s="1" t="s">
        <v>211</v>
      </c>
      <c r="C319" s="1" t="s">
        <v>212</v>
      </c>
      <c r="D319" s="1" t="s">
        <v>288</v>
      </c>
      <c r="E319" s="7" t="s">
        <v>295</v>
      </c>
      <c r="F319" s="1" t="s">
        <v>317</v>
      </c>
      <c r="G319" t="s">
        <v>318</v>
      </c>
      <c r="H319" s="1" t="s">
        <v>1</v>
      </c>
      <c r="I319" s="16">
        <v>1.07</v>
      </c>
      <c r="K319" s="6"/>
      <c r="L319" s="6"/>
      <c r="M319" s="6"/>
      <c r="N319" s="6"/>
      <c r="O3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9" s="5">
        <f>(Таблица4[[#This Row],[Тинькування]]*Таблица4[[#This Row],[Вартість робіт за одиницю, грн з ПДВ]])+(Таблица4[[#This Row],[Затирання]]*Таблица4[[#This Row],[Вартість робіт за одиницю, грн з ПДВ.]])</f>
        <v>0</v>
      </c>
      <c r="Q319" s="5">
        <f>Таблица4[[#This Row],[Загальна вартість матеріалів, грн з ПДВ]]+Таблица4[[#This Row],[Загальна вартість робіт, грн з ПДВ]]</f>
        <v>0</v>
      </c>
    </row>
    <row r="320" spans="1:17" x14ac:dyDescent="0.25">
      <c r="A320">
        <v>319</v>
      </c>
      <c r="B320" s="1" t="s">
        <v>211</v>
      </c>
      <c r="C320" s="1" t="s">
        <v>212</v>
      </c>
      <c r="D320" s="1" t="s">
        <v>288</v>
      </c>
      <c r="E320" s="7" t="s">
        <v>295</v>
      </c>
      <c r="F320" s="1" t="s">
        <v>48</v>
      </c>
      <c r="G320" t="s">
        <v>182</v>
      </c>
      <c r="H320" s="1" t="s">
        <v>1</v>
      </c>
      <c r="I320">
        <v>54.2</v>
      </c>
      <c r="K320" s="6"/>
      <c r="L320" s="6"/>
      <c r="M320" s="6"/>
      <c r="N320" s="6"/>
      <c r="O3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0" s="5">
        <f>(Таблица4[[#This Row],[Тинькування]]*Таблица4[[#This Row],[Вартість робіт за одиницю, грн з ПДВ]])+(Таблица4[[#This Row],[Затирання]]*Таблица4[[#This Row],[Вартість робіт за одиницю, грн з ПДВ.]])</f>
        <v>0</v>
      </c>
      <c r="Q320" s="5">
        <f>Таблица4[[#This Row],[Загальна вартість матеріалів, грн з ПДВ]]+Таблица4[[#This Row],[Загальна вартість робіт, грн з ПДВ]]</f>
        <v>0</v>
      </c>
    </row>
    <row r="321" spans="1:17" x14ac:dyDescent="0.25">
      <c r="A321">
        <v>320</v>
      </c>
      <c r="B321" s="1" t="s">
        <v>211</v>
      </c>
      <c r="C321" s="1" t="s">
        <v>212</v>
      </c>
      <c r="D321" s="1" t="s">
        <v>288</v>
      </c>
      <c r="E321" s="7" t="s">
        <v>295</v>
      </c>
      <c r="F321" s="1" t="s">
        <v>319</v>
      </c>
      <c r="G321" t="s">
        <v>320</v>
      </c>
      <c r="H321" s="1" t="s">
        <v>1</v>
      </c>
      <c r="I321">
        <v>1.1000000000000001</v>
      </c>
      <c r="K321" s="6"/>
      <c r="L321" s="6"/>
      <c r="M321" s="6"/>
      <c r="N321" s="6"/>
      <c r="O3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1" s="5">
        <f>(Таблица4[[#This Row],[Тинькування]]*Таблица4[[#This Row],[Вартість робіт за одиницю, грн з ПДВ]])+(Таблица4[[#This Row],[Затирання]]*Таблица4[[#This Row],[Вартість робіт за одиницю, грн з ПДВ.]])</f>
        <v>0</v>
      </c>
      <c r="Q321" s="5">
        <f>Таблица4[[#This Row],[Загальна вартість матеріалів, грн з ПДВ]]+Таблица4[[#This Row],[Загальна вартість робіт, грн з ПДВ]]</f>
        <v>0</v>
      </c>
    </row>
    <row r="322" spans="1:17" x14ac:dyDescent="0.25">
      <c r="A322">
        <v>321</v>
      </c>
      <c r="B322" s="1" t="s">
        <v>211</v>
      </c>
      <c r="C322" s="1" t="s">
        <v>212</v>
      </c>
      <c r="D322" s="1" t="s">
        <v>288</v>
      </c>
      <c r="E322" s="7" t="s">
        <v>295</v>
      </c>
      <c r="F322" s="1" t="s">
        <v>49</v>
      </c>
      <c r="G322" t="s">
        <v>178</v>
      </c>
      <c r="H322" s="1" t="s">
        <v>1</v>
      </c>
      <c r="I322">
        <v>45.2</v>
      </c>
      <c r="K322" s="6"/>
      <c r="L322" s="6"/>
      <c r="M322" s="6"/>
      <c r="N322" s="6"/>
      <c r="O3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2" s="5">
        <f>(Таблица4[[#This Row],[Тинькування]]*Таблица4[[#This Row],[Вартість робіт за одиницю, грн з ПДВ]])+(Таблица4[[#This Row],[Затирання]]*Таблица4[[#This Row],[Вартість робіт за одиницю, грн з ПДВ.]])</f>
        <v>0</v>
      </c>
      <c r="Q322" s="5">
        <f>Таблица4[[#This Row],[Загальна вартість матеріалів, грн з ПДВ]]+Таблица4[[#This Row],[Загальна вартість робіт, грн з ПДВ]]</f>
        <v>0</v>
      </c>
    </row>
    <row r="323" spans="1:17" x14ac:dyDescent="0.25">
      <c r="A323">
        <v>322</v>
      </c>
      <c r="B323" s="1" t="s">
        <v>211</v>
      </c>
      <c r="C323" s="1" t="s">
        <v>212</v>
      </c>
      <c r="D323" s="1" t="s">
        <v>288</v>
      </c>
      <c r="E323" s="7" t="s">
        <v>295</v>
      </c>
      <c r="F323" s="1" t="s">
        <v>321</v>
      </c>
      <c r="G323" t="s">
        <v>322</v>
      </c>
      <c r="H323" s="1" t="s">
        <v>1</v>
      </c>
      <c r="I323">
        <v>1.46</v>
      </c>
      <c r="K323" s="6"/>
      <c r="L323" s="6"/>
      <c r="M323" s="6"/>
      <c r="N323" s="6"/>
      <c r="O3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3" s="5">
        <f>(Таблица4[[#This Row],[Тинькування]]*Таблица4[[#This Row],[Вартість робіт за одиницю, грн з ПДВ]])+(Таблица4[[#This Row],[Затирання]]*Таблица4[[#This Row],[Вартість робіт за одиницю, грн з ПДВ.]])</f>
        <v>0</v>
      </c>
      <c r="Q323" s="5">
        <f>Таблица4[[#This Row],[Загальна вартість матеріалів, грн з ПДВ]]+Таблица4[[#This Row],[Загальна вартість робіт, грн з ПДВ]]</f>
        <v>0</v>
      </c>
    </row>
    <row r="324" spans="1:17" x14ac:dyDescent="0.25">
      <c r="A324">
        <v>323</v>
      </c>
      <c r="B324" s="1" t="s">
        <v>211</v>
      </c>
      <c r="C324" s="1" t="s">
        <v>212</v>
      </c>
      <c r="D324" s="1" t="s">
        <v>288</v>
      </c>
      <c r="E324" s="7" t="s">
        <v>295</v>
      </c>
      <c r="F324" s="1" t="s">
        <v>50</v>
      </c>
      <c r="G324" t="s">
        <v>208</v>
      </c>
      <c r="H324" s="1" t="s">
        <v>1</v>
      </c>
      <c r="I324">
        <v>39.03</v>
      </c>
      <c r="K324" s="6"/>
      <c r="L324" s="6"/>
      <c r="M324" s="6"/>
      <c r="N324" s="6"/>
      <c r="O3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4" s="5">
        <f>(Таблица4[[#This Row],[Тинькування]]*Таблица4[[#This Row],[Вартість робіт за одиницю, грн з ПДВ]])+(Таблица4[[#This Row],[Затирання]]*Таблица4[[#This Row],[Вартість робіт за одиницю, грн з ПДВ.]])</f>
        <v>0</v>
      </c>
      <c r="Q324" s="5">
        <f>Таблица4[[#This Row],[Загальна вартість матеріалів, грн з ПДВ]]+Таблица4[[#This Row],[Загальна вартість робіт, грн з ПДВ]]</f>
        <v>0</v>
      </c>
    </row>
    <row r="325" spans="1:17" x14ac:dyDescent="0.25">
      <c r="A325">
        <v>324</v>
      </c>
      <c r="B325" s="1" t="s">
        <v>211</v>
      </c>
      <c r="C325" s="1" t="s">
        <v>212</v>
      </c>
      <c r="D325" s="1" t="s">
        <v>288</v>
      </c>
      <c r="E325" s="7" t="s">
        <v>295</v>
      </c>
      <c r="F325" s="1" t="s">
        <v>323</v>
      </c>
      <c r="G325" t="s">
        <v>324</v>
      </c>
      <c r="H325" s="1" t="s">
        <v>1</v>
      </c>
      <c r="I325">
        <v>0.8</v>
      </c>
      <c r="K325" s="6"/>
      <c r="L325" s="6"/>
      <c r="M325" s="6"/>
      <c r="N325" s="6"/>
      <c r="O3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5" s="5">
        <f>(Таблица4[[#This Row],[Тинькування]]*Таблица4[[#This Row],[Вартість робіт за одиницю, грн з ПДВ]])+(Таблица4[[#This Row],[Затирання]]*Таблица4[[#This Row],[Вартість робіт за одиницю, грн з ПДВ.]])</f>
        <v>0</v>
      </c>
      <c r="Q325" s="5">
        <f>Таблица4[[#This Row],[Загальна вартість матеріалів, грн з ПДВ]]+Таблица4[[#This Row],[Загальна вартість робіт, грн з ПДВ]]</f>
        <v>0</v>
      </c>
    </row>
    <row r="326" spans="1:17" x14ac:dyDescent="0.25">
      <c r="A326">
        <v>325</v>
      </c>
      <c r="B326" s="1" t="s">
        <v>211</v>
      </c>
      <c r="C326" s="1" t="s">
        <v>212</v>
      </c>
      <c r="D326" s="1" t="s">
        <v>288</v>
      </c>
      <c r="E326" s="7" t="s">
        <v>295</v>
      </c>
      <c r="F326" s="1" t="s">
        <v>51</v>
      </c>
      <c r="G326" t="s">
        <v>206</v>
      </c>
      <c r="H326" s="1" t="s">
        <v>1</v>
      </c>
      <c r="I326" s="17">
        <v>30</v>
      </c>
      <c r="J326">
        <v>39.21</v>
      </c>
      <c r="K326" s="6"/>
      <c r="L326" s="6"/>
      <c r="M326" s="6"/>
      <c r="N326" s="6"/>
      <c r="O3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6" s="5">
        <f>(Таблица4[[#This Row],[Тинькування]]*Таблица4[[#This Row],[Вартість робіт за одиницю, грн з ПДВ]])+(Таблица4[[#This Row],[Затирання]]*Таблица4[[#This Row],[Вартість робіт за одиницю, грн з ПДВ.]])</f>
        <v>0</v>
      </c>
      <c r="Q326" s="5">
        <f>Таблица4[[#This Row],[Загальна вартість матеріалів, грн з ПДВ]]+Таблица4[[#This Row],[Загальна вартість робіт, грн з ПДВ]]</f>
        <v>0</v>
      </c>
    </row>
    <row r="327" spans="1:17" x14ac:dyDescent="0.25">
      <c r="A327">
        <v>326</v>
      </c>
      <c r="B327" s="1" t="s">
        <v>211</v>
      </c>
      <c r="C327" s="1" t="s">
        <v>212</v>
      </c>
      <c r="D327" s="1" t="s">
        <v>288</v>
      </c>
      <c r="E327" s="7" t="s">
        <v>295</v>
      </c>
      <c r="F327" s="1" t="s">
        <v>325</v>
      </c>
      <c r="G327" t="s">
        <v>397</v>
      </c>
      <c r="H327" s="1" t="s">
        <v>1</v>
      </c>
      <c r="I327" s="17">
        <v>1.1000000000000001</v>
      </c>
      <c r="K327" s="6"/>
      <c r="L327" s="6"/>
      <c r="M327" s="6"/>
      <c r="N327" s="6"/>
      <c r="O3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7" s="5">
        <f>(Таблица4[[#This Row],[Тинькування]]*Таблица4[[#This Row],[Вартість робіт за одиницю, грн з ПДВ]])+(Таблица4[[#This Row],[Затирання]]*Таблица4[[#This Row],[Вартість робіт за одиницю, грн з ПДВ.]])</f>
        <v>0</v>
      </c>
      <c r="Q327" s="5">
        <f>Таблица4[[#This Row],[Загальна вартість матеріалів, грн з ПДВ]]+Таблица4[[#This Row],[Загальна вартість робіт, грн з ПДВ]]</f>
        <v>0</v>
      </c>
    </row>
    <row r="328" spans="1:17" x14ac:dyDescent="0.25">
      <c r="A328">
        <v>327</v>
      </c>
      <c r="B328" s="1" t="s">
        <v>211</v>
      </c>
      <c r="C328" s="1" t="s">
        <v>212</v>
      </c>
      <c r="D328" s="1" t="s">
        <v>288</v>
      </c>
      <c r="E328" s="7" t="s">
        <v>295</v>
      </c>
      <c r="F328" s="1" t="s">
        <v>52</v>
      </c>
      <c r="G328" t="s">
        <v>73</v>
      </c>
      <c r="H328" s="1" t="s">
        <v>1</v>
      </c>
      <c r="I328">
        <v>9.23</v>
      </c>
      <c r="J328">
        <v>19.149999999999999</v>
      </c>
      <c r="K328" s="6"/>
      <c r="L328" s="6"/>
      <c r="M328" s="6"/>
      <c r="N328" s="6"/>
      <c r="O3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8" s="5">
        <f>(Таблица4[[#This Row],[Тинькування]]*Таблица4[[#This Row],[Вартість робіт за одиницю, грн з ПДВ]])+(Таблица4[[#This Row],[Затирання]]*Таблица4[[#This Row],[Вартість робіт за одиницю, грн з ПДВ.]])</f>
        <v>0</v>
      </c>
      <c r="Q328" s="5">
        <f>Таблица4[[#This Row],[Загальна вартість матеріалів, грн з ПДВ]]+Таблица4[[#This Row],[Загальна вартість робіт, грн з ПДВ]]</f>
        <v>0</v>
      </c>
    </row>
    <row r="329" spans="1:17" x14ac:dyDescent="0.25">
      <c r="A329">
        <v>328</v>
      </c>
      <c r="B329" s="1" t="s">
        <v>211</v>
      </c>
      <c r="C329" s="1" t="s">
        <v>212</v>
      </c>
      <c r="D329" s="1" t="s">
        <v>288</v>
      </c>
      <c r="E329" s="7" t="s">
        <v>295</v>
      </c>
      <c r="F329" s="1" t="s">
        <v>326</v>
      </c>
      <c r="G329" t="s">
        <v>327</v>
      </c>
      <c r="H329" s="1" t="s">
        <v>1</v>
      </c>
      <c r="I329">
        <v>0.3</v>
      </c>
      <c r="K329" s="6"/>
      <c r="L329" s="6"/>
      <c r="M329" s="6"/>
      <c r="N329" s="6"/>
      <c r="O3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9" s="5">
        <f>(Таблица4[[#This Row],[Тинькування]]*Таблица4[[#This Row],[Вартість робіт за одиницю, грн з ПДВ]])+(Таблица4[[#This Row],[Затирання]]*Таблица4[[#This Row],[Вартість робіт за одиницю, грн з ПДВ.]])</f>
        <v>0</v>
      </c>
      <c r="Q329" s="5">
        <f>Таблица4[[#This Row],[Загальна вартість матеріалів, грн з ПДВ]]+Таблица4[[#This Row],[Загальна вартість робіт, грн з ПДВ]]</f>
        <v>0</v>
      </c>
    </row>
    <row r="330" spans="1:17" x14ac:dyDescent="0.25">
      <c r="A330">
        <v>329</v>
      </c>
      <c r="B330" s="1" t="s">
        <v>211</v>
      </c>
      <c r="C330" s="1" t="s">
        <v>212</v>
      </c>
      <c r="D330" s="1" t="s">
        <v>288</v>
      </c>
      <c r="E330" s="7" t="s">
        <v>295</v>
      </c>
      <c r="F330" s="1" t="s">
        <v>53</v>
      </c>
      <c r="G330" t="s">
        <v>73</v>
      </c>
      <c r="H330" s="1" t="s">
        <v>1</v>
      </c>
      <c r="I330">
        <v>100.55</v>
      </c>
      <c r="J330">
        <v>35.549999999999997</v>
      </c>
      <c r="K330" s="6"/>
      <c r="L330" s="6"/>
      <c r="M330" s="6"/>
      <c r="N330" s="6"/>
      <c r="O3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0" s="5">
        <f>(Таблица4[[#This Row],[Тинькування]]*Таблица4[[#This Row],[Вартість робіт за одиницю, грн з ПДВ]])+(Таблица4[[#This Row],[Затирання]]*Таблица4[[#This Row],[Вартість робіт за одиницю, грн з ПДВ.]])</f>
        <v>0</v>
      </c>
      <c r="Q330" s="5">
        <f>Таблица4[[#This Row],[Загальна вартість матеріалів, грн з ПДВ]]+Таблица4[[#This Row],[Загальна вартість робіт, грн з ПДВ]]</f>
        <v>0</v>
      </c>
    </row>
    <row r="331" spans="1:17" x14ac:dyDescent="0.25">
      <c r="A331">
        <v>330</v>
      </c>
      <c r="B331" s="1" t="s">
        <v>211</v>
      </c>
      <c r="C331" s="1" t="s">
        <v>212</v>
      </c>
      <c r="D331" s="1" t="s">
        <v>288</v>
      </c>
      <c r="E331" s="7" t="s">
        <v>295</v>
      </c>
      <c r="F331" s="1" t="s">
        <v>328</v>
      </c>
      <c r="G331" t="s">
        <v>327</v>
      </c>
      <c r="H331" s="1" t="s">
        <v>1</v>
      </c>
      <c r="I331">
        <v>4.55</v>
      </c>
      <c r="K331" s="6"/>
      <c r="L331" s="6"/>
      <c r="M331" s="6"/>
      <c r="N331" s="6"/>
      <c r="O3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1" s="5">
        <f>(Таблица4[[#This Row],[Тинькування]]*Таблица4[[#This Row],[Вартість робіт за одиницю, грн з ПДВ]])+(Таблица4[[#This Row],[Затирання]]*Таблица4[[#This Row],[Вартість робіт за одиницю, грн з ПДВ.]])</f>
        <v>0</v>
      </c>
      <c r="Q331" s="5">
        <f>Таблица4[[#This Row],[Загальна вартість матеріалів, грн з ПДВ]]+Таблица4[[#This Row],[Загальна вартість робіт, грн з ПДВ]]</f>
        <v>0</v>
      </c>
    </row>
    <row r="332" spans="1:17" x14ac:dyDescent="0.25">
      <c r="A332">
        <v>331</v>
      </c>
      <c r="B332" s="1" t="s">
        <v>211</v>
      </c>
      <c r="C332" s="1" t="s">
        <v>212</v>
      </c>
      <c r="D332" s="1" t="s">
        <v>288</v>
      </c>
      <c r="E332" s="7" t="s">
        <v>295</v>
      </c>
      <c r="F332" s="1" t="s">
        <v>54</v>
      </c>
      <c r="G332" t="s">
        <v>73</v>
      </c>
      <c r="H332" s="1" t="s">
        <v>1</v>
      </c>
      <c r="I332">
        <v>10.050000000000001</v>
      </c>
      <c r="J332">
        <v>1.71</v>
      </c>
      <c r="K332" s="6"/>
      <c r="L332" s="6"/>
      <c r="M332" s="6"/>
      <c r="N332" s="6"/>
      <c r="O3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2" s="5">
        <f>(Таблица4[[#This Row],[Тинькування]]*Таблица4[[#This Row],[Вартість робіт за одиницю, грн з ПДВ]])+(Таблица4[[#This Row],[Затирання]]*Таблица4[[#This Row],[Вартість робіт за одиницю, грн з ПДВ.]])</f>
        <v>0</v>
      </c>
      <c r="Q332" s="5">
        <f>Таблица4[[#This Row],[Загальна вартість матеріалів, грн з ПДВ]]+Таблица4[[#This Row],[Загальна вартість робіт, грн з ПДВ]]</f>
        <v>0</v>
      </c>
    </row>
    <row r="333" spans="1:17" x14ac:dyDescent="0.25">
      <c r="A333">
        <v>332</v>
      </c>
      <c r="B333" s="1" t="s">
        <v>211</v>
      </c>
      <c r="C333" s="1" t="s">
        <v>212</v>
      </c>
      <c r="D333" s="1" t="s">
        <v>288</v>
      </c>
      <c r="E333" s="7" t="s">
        <v>295</v>
      </c>
      <c r="F333" s="1" t="s">
        <v>329</v>
      </c>
      <c r="G333" t="s">
        <v>327</v>
      </c>
      <c r="H333" s="1" t="s">
        <v>1</v>
      </c>
      <c r="I333">
        <v>1.07</v>
      </c>
      <c r="K333" s="6"/>
      <c r="L333" s="6"/>
      <c r="M333" s="6"/>
      <c r="N333" s="6"/>
      <c r="O3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3" s="5">
        <f>(Таблица4[[#This Row],[Тинькування]]*Таблица4[[#This Row],[Вартість робіт за одиницю, грн з ПДВ]])+(Таблица4[[#This Row],[Затирання]]*Таблица4[[#This Row],[Вартість робіт за одиницю, грн з ПДВ.]])</f>
        <v>0</v>
      </c>
      <c r="Q333" s="5">
        <f>Таблица4[[#This Row],[Загальна вартість матеріалів, грн з ПДВ]]+Таблица4[[#This Row],[Загальна вартість робіт, грн з ПДВ]]</f>
        <v>0</v>
      </c>
    </row>
    <row r="334" spans="1:17" x14ac:dyDescent="0.25">
      <c r="A334">
        <v>333</v>
      </c>
      <c r="B334" s="1" t="s">
        <v>211</v>
      </c>
      <c r="C334" s="1" t="s">
        <v>212</v>
      </c>
      <c r="D334" s="1" t="s">
        <v>288</v>
      </c>
      <c r="E334" s="7" t="s">
        <v>295</v>
      </c>
      <c r="F334" s="1" t="s">
        <v>55</v>
      </c>
      <c r="G334" t="s">
        <v>5</v>
      </c>
      <c r="H334" s="1" t="s">
        <v>1</v>
      </c>
      <c r="I334">
        <v>151.35</v>
      </c>
      <c r="K334" s="6"/>
      <c r="L334" s="6"/>
      <c r="M334" s="6"/>
      <c r="N334" s="6"/>
      <c r="O3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4" s="5">
        <f>(Таблица4[[#This Row],[Тинькування]]*Таблица4[[#This Row],[Вартість робіт за одиницю, грн з ПДВ]])+(Таблица4[[#This Row],[Затирання]]*Таблица4[[#This Row],[Вартість робіт за одиницю, грн з ПДВ.]])</f>
        <v>0</v>
      </c>
      <c r="Q334" s="5">
        <f>Таблица4[[#This Row],[Загальна вартість матеріалів, грн з ПДВ]]+Таблица4[[#This Row],[Загальна вартість робіт, грн з ПДВ]]</f>
        <v>0</v>
      </c>
    </row>
    <row r="335" spans="1:17" x14ac:dyDescent="0.25">
      <c r="A335">
        <v>334</v>
      </c>
      <c r="B335" s="1" t="s">
        <v>211</v>
      </c>
      <c r="C335" s="1" t="s">
        <v>212</v>
      </c>
      <c r="D335" s="1" t="s">
        <v>288</v>
      </c>
      <c r="E335" s="7" t="s">
        <v>295</v>
      </c>
      <c r="F335" s="1" t="s">
        <v>330</v>
      </c>
      <c r="G335" t="s">
        <v>314</v>
      </c>
      <c r="H335" s="1" t="s">
        <v>1</v>
      </c>
      <c r="I335">
        <v>5.5</v>
      </c>
      <c r="K335" s="6"/>
      <c r="L335" s="6"/>
      <c r="M335" s="6"/>
      <c r="N335" s="6"/>
      <c r="O3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5" s="5">
        <f>(Таблица4[[#This Row],[Тинькування]]*Таблица4[[#This Row],[Вартість робіт за одиницю, грн з ПДВ]])+(Таблица4[[#This Row],[Затирання]]*Таблица4[[#This Row],[Вартість робіт за одиницю, грн з ПДВ.]])</f>
        <v>0</v>
      </c>
      <c r="Q335" s="5">
        <f>Таблица4[[#This Row],[Загальна вартість матеріалів, грн з ПДВ]]+Таблица4[[#This Row],[Загальна вартість робіт, грн з ПДВ]]</f>
        <v>0</v>
      </c>
    </row>
    <row r="336" spans="1:17" x14ac:dyDescent="0.25">
      <c r="A336">
        <v>335</v>
      </c>
      <c r="B336" s="1" t="s">
        <v>211</v>
      </c>
      <c r="C336" s="1" t="s">
        <v>212</v>
      </c>
      <c r="D336" s="1" t="s">
        <v>288</v>
      </c>
      <c r="E336" s="7" t="s">
        <v>295</v>
      </c>
      <c r="F336" s="1" t="s">
        <v>56</v>
      </c>
      <c r="G336" t="s">
        <v>73</v>
      </c>
      <c r="H336" s="1" t="s">
        <v>1</v>
      </c>
      <c r="I336">
        <v>28.43</v>
      </c>
      <c r="K336" s="6"/>
      <c r="L336" s="6"/>
      <c r="M336" s="6"/>
      <c r="N336" s="6"/>
      <c r="O3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6" s="5">
        <f>(Таблица4[[#This Row],[Тинькування]]*Таблица4[[#This Row],[Вартість робіт за одиницю, грн з ПДВ]])+(Таблица4[[#This Row],[Затирання]]*Таблица4[[#This Row],[Вартість робіт за одиницю, грн з ПДВ.]])</f>
        <v>0</v>
      </c>
      <c r="Q336" s="5">
        <f>Таблица4[[#This Row],[Загальна вартість матеріалів, грн з ПДВ]]+Таблица4[[#This Row],[Загальна вартість робіт, грн з ПДВ]]</f>
        <v>0</v>
      </c>
    </row>
    <row r="337" spans="1:17" x14ac:dyDescent="0.25">
      <c r="A337">
        <v>336</v>
      </c>
      <c r="B337" s="1" t="s">
        <v>211</v>
      </c>
      <c r="C337" s="1" t="s">
        <v>212</v>
      </c>
      <c r="D337" s="1" t="s">
        <v>288</v>
      </c>
      <c r="E337" s="7" t="s">
        <v>295</v>
      </c>
      <c r="F337" s="1" t="s">
        <v>331</v>
      </c>
      <c r="G337" t="s">
        <v>327</v>
      </c>
      <c r="H337" s="1" t="s">
        <v>1</v>
      </c>
      <c r="I337">
        <v>1.1599999999999999</v>
      </c>
      <c r="K337" s="6"/>
      <c r="L337" s="6"/>
      <c r="M337" s="6"/>
      <c r="N337" s="6"/>
      <c r="O3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7" s="5">
        <f>(Таблица4[[#This Row],[Тинькування]]*Таблица4[[#This Row],[Вартість робіт за одиницю, грн з ПДВ]])+(Таблица4[[#This Row],[Затирання]]*Таблица4[[#This Row],[Вартість робіт за одиницю, грн з ПДВ.]])</f>
        <v>0</v>
      </c>
      <c r="Q337" s="5">
        <f>Таблица4[[#This Row],[Загальна вартість матеріалів, грн з ПДВ]]+Таблица4[[#This Row],[Загальна вартість робіт, грн з ПДВ]]</f>
        <v>0</v>
      </c>
    </row>
    <row r="338" spans="1:17" x14ac:dyDescent="0.25">
      <c r="A338">
        <v>337</v>
      </c>
      <c r="B338" s="1" t="s">
        <v>211</v>
      </c>
      <c r="C338" s="1" t="s">
        <v>212</v>
      </c>
      <c r="D338" s="1" t="s">
        <v>288</v>
      </c>
      <c r="E338" s="7" t="s">
        <v>295</v>
      </c>
      <c r="F338" s="1" t="s">
        <v>57</v>
      </c>
      <c r="G338" t="s">
        <v>206</v>
      </c>
      <c r="H338" s="1" t="s">
        <v>1</v>
      </c>
      <c r="I338">
        <v>12.31</v>
      </c>
      <c r="J338">
        <v>96.38</v>
      </c>
      <c r="K338" s="6"/>
      <c r="L338" s="6"/>
      <c r="M338" s="6"/>
      <c r="N338" s="6"/>
      <c r="O3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8" s="5">
        <f>(Таблица4[[#This Row],[Тинькування]]*Таблица4[[#This Row],[Вартість робіт за одиницю, грн з ПДВ]])+(Таблица4[[#This Row],[Затирання]]*Таблица4[[#This Row],[Вартість робіт за одиницю, грн з ПДВ.]])</f>
        <v>0</v>
      </c>
      <c r="Q338" s="5">
        <f>Таблица4[[#This Row],[Загальна вартість матеріалів, грн з ПДВ]]+Таблица4[[#This Row],[Загальна вартість робіт, грн з ПДВ]]</f>
        <v>0</v>
      </c>
    </row>
    <row r="339" spans="1:17" x14ac:dyDescent="0.25">
      <c r="A339">
        <v>338</v>
      </c>
      <c r="B339" s="1" t="s">
        <v>211</v>
      </c>
      <c r="C339" s="1" t="s">
        <v>212</v>
      </c>
      <c r="D339" s="1" t="s">
        <v>288</v>
      </c>
      <c r="E339" s="7" t="s">
        <v>295</v>
      </c>
      <c r="F339" s="1" t="s">
        <v>332</v>
      </c>
      <c r="G339" t="s">
        <v>397</v>
      </c>
      <c r="H339" s="1" t="s">
        <v>1</v>
      </c>
      <c r="I339">
        <v>1.1599999999999999</v>
      </c>
      <c r="K339" s="6"/>
      <c r="L339" s="6"/>
      <c r="M339" s="6"/>
      <c r="N339" s="6"/>
      <c r="O3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9" s="5">
        <f>(Таблица4[[#This Row],[Тинькування]]*Таблица4[[#This Row],[Вартість робіт за одиницю, грн з ПДВ]])+(Таблица4[[#This Row],[Затирання]]*Таблица4[[#This Row],[Вартість робіт за одиницю, грн з ПДВ.]])</f>
        <v>0</v>
      </c>
      <c r="Q339" s="5">
        <f>Таблица4[[#This Row],[Загальна вартість матеріалів, грн з ПДВ]]+Таблица4[[#This Row],[Загальна вартість робіт, грн з ПДВ]]</f>
        <v>0</v>
      </c>
    </row>
    <row r="340" spans="1:17" x14ac:dyDescent="0.25">
      <c r="A340">
        <v>339</v>
      </c>
      <c r="B340" s="1" t="s">
        <v>211</v>
      </c>
      <c r="C340" s="1" t="s">
        <v>212</v>
      </c>
      <c r="D340" s="1" t="s">
        <v>288</v>
      </c>
      <c r="E340" s="7" t="s">
        <v>295</v>
      </c>
      <c r="F340" s="1" t="s">
        <v>58</v>
      </c>
      <c r="G340" t="s">
        <v>215</v>
      </c>
      <c r="H340" s="1" t="s">
        <v>1</v>
      </c>
      <c r="I340">
        <v>3.71</v>
      </c>
      <c r="J340">
        <v>48.34</v>
      </c>
      <c r="K340" s="6"/>
      <c r="L340" s="6"/>
      <c r="M340" s="6"/>
      <c r="N340" s="6"/>
      <c r="O3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0" s="5">
        <f>(Таблица4[[#This Row],[Тинькування]]*Таблица4[[#This Row],[Вартість робіт за одиницю, грн з ПДВ]])+(Таблица4[[#This Row],[Затирання]]*Таблица4[[#This Row],[Вартість робіт за одиницю, грн з ПДВ.]])</f>
        <v>0</v>
      </c>
      <c r="Q340" s="5">
        <f>Таблица4[[#This Row],[Загальна вартість матеріалів, грн з ПДВ]]+Таблица4[[#This Row],[Загальна вартість робіт, грн з ПДВ]]</f>
        <v>0</v>
      </c>
    </row>
    <row r="341" spans="1:17" x14ac:dyDescent="0.25">
      <c r="A341">
        <v>340</v>
      </c>
      <c r="B341" s="1" t="s">
        <v>211</v>
      </c>
      <c r="C341" s="1" t="s">
        <v>212</v>
      </c>
      <c r="D341" s="1" t="s">
        <v>288</v>
      </c>
      <c r="E341" s="7" t="s">
        <v>295</v>
      </c>
      <c r="F341" s="1" t="s">
        <v>333</v>
      </c>
      <c r="G341" t="s">
        <v>334</v>
      </c>
      <c r="H341" s="1" t="s">
        <v>1</v>
      </c>
      <c r="I341">
        <v>1.1599999999999999</v>
      </c>
      <c r="K341" s="6"/>
      <c r="L341" s="6"/>
      <c r="M341" s="6"/>
      <c r="N341" s="6"/>
      <c r="O3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1" s="5">
        <f>(Таблица4[[#This Row],[Тинькування]]*Таблица4[[#This Row],[Вартість робіт за одиницю, грн з ПДВ]])+(Таблица4[[#This Row],[Затирання]]*Таблица4[[#This Row],[Вартість робіт за одиницю, грн з ПДВ.]])</f>
        <v>0</v>
      </c>
      <c r="Q341" s="5">
        <f>Таблица4[[#This Row],[Загальна вартість матеріалів, грн з ПДВ]]+Таблица4[[#This Row],[Загальна вартість робіт, грн з ПДВ]]</f>
        <v>0</v>
      </c>
    </row>
    <row r="342" spans="1:17" x14ac:dyDescent="0.25">
      <c r="A342">
        <v>341</v>
      </c>
      <c r="B342" s="1" t="s">
        <v>211</v>
      </c>
      <c r="C342" s="1" t="s">
        <v>212</v>
      </c>
      <c r="D342" s="1" t="s">
        <v>288</v>
      </c>
      <c r="E342" s="7" t="s">
        <v>295</v>
      </c>
      <c r="F342" s="1" t="s">
        <v>59</v>
      </c>
      <c r="G342" t="s">
        <v>73</v>
      </c>
      <c r="H342" s="1" t="s">
        <v>1</v>
      </c>
      <c r="I342">
        <v>29.16</v>
      </c>
      <c r="J342">
        <v>11.4</v>
      </c>
      <c r="K342" s="6"/>
      <c r="L342" s="6"/>
      <c r="M342" s="6"/>
      <c r="N342" s="6"/>
      <c r="O3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2" s="5">
        <f>(Таблица4[[#This Row],[Тинькування]]*Таблица4[[#This Row],[Вартість робіт за одиницю, грн з ПДВ]])+(Таблица4[[#This Row],[Затирання]]*Таблица4[[#This Row],[Вартість робіт за одиницю, грн з ПДВ.]])</f>
        <v>0</v>
      </c>
      <c r="Q342" s="5">
        <f>Таблица4[[#This Row],[Загальна вартість матеріалів, грн з ПДВ]]+Таблица4[[#This Row],[Загальна вартість робіт, грн з ПДВ]]</f>
        <v>0</v>
      </c>
    </row>
    <row r="343" spans="1:17" x14ac:dyDescent="0.25">
      <c r="A343">
        <v>342</v>
      </c>
      <c r="B343" s="1" t="s">
        <v>211</v>
      </c>
      <c r="C343" s="1" t="s">
        <v>212</v>
      </c>
      <c r="D343" s="1" t="s">
        <v>288</v>
      </c>
      <c r="E343" s="7" t="s">
        <v>295</v>
      </c>
      <c r="F343" s="1" t="s">
        <v>335</v>
      </c>
      <c r="G343" t="s">
        <v>327</v>
      </c>
      <c r="H343" s="1" t="s">
        <v>1</v>
      </c>
      <c r="I343">
        <v>1.1599999999999999</v>
      </c>
      <c r="K343" s="6"/>
      <c r="L343" s="6"/>
      <c r="M343" s="6"/>
      <c r="N343" s="6"/>
      <c r="O3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3" s="5">
        <f>(Таблица4[[#This Row],[Тинькування]]*Таблица4[[#This Row],[Вартість робіт за одиницю, грн з ПДВ]])+(Таблица4[[#This Row],[Затирання]]*Таблица4[[#This Row],[Вартість робіт за одиницю, грн з ПДВ.]])</f>
        <v>0</v>
      </c>
      <c r="Q343" s="5">
        <f>Таблица4[[#This Row],[Загальна вартість матеріалів, грн з ПДВ]]+Таблица4[[#This Row],[Загальна вартість робіт, грн з ПДВ]]</f>
        <v>0</v>
      </c>
    </row>
    <row r="344" spans="1:17" x14ac:dyDescent="0.25">
      <c r="A344">
        <v>343</v>
      </c>
      <c r="B344" s="1" t="s">
        <v>211</v>
      </c>
      <c r="C344" s="1" t="s">
        <v>212</v>
      </c>
      <c r="D344" s="1" t="s">
        <v>288</v>
      </c>
      <c r="E344" s="7" t="s">
        <v>295</v>
      </c>
      <c r="F344" s="1" t="s">
        <v>60</v>
      </c>
      <c r="G344" t="s">
        <v>73</v>
      </c>
      <c r="H344" s="1" t="s">
        <v>1</v>
      </c>
      <c r="I344">
        <v>22.36</v>
      </c>
      <c r="K344" s="6"/>
      <c r="L344" s="6"/>
      <c r="M344" s="6"/>
      <c r="N344" s="6"/>
      <c r="O3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4" s="5">
        <f>(Таблица4[[#This Row],[Тинькування]]*Таблица4[[#This Row],[Вартість робіт за одиницю, грн з ПДВ]])+(Таблица4[[#This Row],[Затирання]]*Таблица4[[#This Row],[Вартість робіт за одиницю, грн з ПДВ.]])</f>
        <v>0</v>
      </c>
      <c r="Q344" s="5">
        <f>Таблица4[[#This Row],[Загальна вартість матеріалів, грн з ПДВ]]+Таблица4[[#This Row],[Загальна вартість робіт, грн з ПДВ]]</f>
        <v>0</v>
      </c>
    </row>
    <row r="345" spans="1:17" x14ac:dyDescent="0.25">
      <c r="A345">
        <v>344</v>
      </c>
      <c r="B345" s="1" t="s">
        <v>211</v>
      </c>
      <c r="C345" s="1" t="s">
        <v>212</v>
      </c>
      <c r="D345" s="1" t="s">
        <v>288</v>
      </c>
      <c r="E345" s="7" t="s">
        <v>295</v>
      </c>
      <c r="F345" s="1" t="s">
        <v>336</v>
      </c>
      <c r="G345" t="s">
        <v>327</v>
      </c>
      <c r="H345" s="1" t="s">
        <v>1</v>
      </c>
      <c r="I345">
        <v>1.1000000000000001</v>
      </c>
      <c r="K345" s="6"/>
      <c r="L345" s="6"/>
      <c r="M345" s="6"/>
      <c r="N345" s="6"/>
      <c r="O3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5" s="5">
        <f>(Таблица4[[#This Row],[Тинькування]]*Таблица4[[#This Row],[Вартість робіт за одиницю, грн з ПДВ]])+(Таблица4[[#This Row],[Затирання]]*Таблица4[[#This Row],[Вартість робіт за одиницю, грн з ПДВ.]])</f>
        <v>0</v>
      </c>
      <c r="Q345" s="5">
        <f>Таблица4[[#This Row],[Загальна вартість матеріалів, грн з ПДВ]]+Таблица4[[#This Row],[Загальна вартість робіт, грн з ПДВ]]</f>
        <v>0</v>
      </c>
    </row>
    <row r="346" spans="1:17" x14ac:dyDescent="0.25">
      <c r="A346">
        <v>345</v>
      </c>
      <c r="B346" s="1" t="s">
        <v>211</v>
      </c>
      <c r="C346" s="1" t="s">
        <v>212</v>
      </c>
      <c r="D346" s="1" t="s">
        <v>288</v>
      </c>
      <c r="E346" s="7" t="s">
        <v>295</v>
      </c>
      <c r="F346" s="1" t="s">
        <v>61</v>
      </c>
      <c r="G346" t="s">
        <v>183</v>
      </c>
      <c r="H346" s="1" t="s">
        <v>1</v>
      </c>
      <c r="I346" s="16">
        <v>375.5</v>
      </c>
      <c r="J346">
        <v>27.96</v>
      </c>
      <c r="K346" s="6"/>
      <c r="L346" s="6"/>
      <c r="M346" s="6"/>
      <c r="N346" s="6"/>
      <c r="O3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6" s="5">
        <f>(Таблица4[[#This Row],[Тинькування]]*Таблица4[[#This Row],[Вартість робіт за одиницю, грн з ПДВ]])+(Таблица4[[#This Row],[Затирання]]*Таблица4[[#This Row],[Вартість робіт за одиницю, грн з ПДВ.]])</f>
        <v>0</v>
      </c>
      <c r="Q346" s="5">
        <f>Таблица4[[#This Row],[Загальна вартість матеріалів, грн з ПДВ]]+Таблица4[[#This Row],[Загальна вартість робіт, грн з ПДВ]]</f>
        <v>0</v>
      </c>
    </row>
    <row r="347" spans="1:17" x14ac:dyDescent="0.25">
      <c r="A347">
        <v>346</v>
      </c>
      <c r="B347" s="1" t="s">
        <v>211</v>
      </c>
      <c r="C347" s="1" t="s">
        <v>212</v>
      </c>
      <c r="D347" s="1" t="s">
        <v>288</v>
      </c>
      <c r="E347" s="7" t="s">
        <v>295</v>
      </c>
      <c r="F347" s="1" t="s">
        <v>337</v>
      </c>
      <c r="G347" t="s">
        <v>338</v>
      </c>
      <c r="H347" s="1" t="s">
        <v>1</v>
      </c>
      <c r="I347" s="16">
        <v>11.8</v>
      </c>
      <c r="K347" s="6"/>
      <c r="L347" s="6"/>
      <c r="M347" s="6"/>
      <c r="N347" s="6"/>
      <c r="O3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7" s="5">
        <f>(Таблица4[[#This Row],[Тинькування]]*Таблица4[[#This Row],[Вартість робіт за одиницю, грн з ПДВ]])+(Таблица4[[#This Row],[Затирання]]*Таблица4[[#This Row],[Вартість робіт за одиницю, грн з ПДВ.]])</f>
        <v>0</v>
      </c>
      <c r="Q347" s="5">
        <f>Таблица4[[#This Row],[Загальна вартість матеріалів, грн з ПДВ]]+Таблица4[[#This Row],[Загальна вартість робіт, грн з ПДВ]]</f>
        <v>0</v>
      </c>
    </row>
    <row r="348" spans="1:17" x14ac:dyDescent="0.25">
      <c r="A348">
        <v>347</v>
      </c>
      <c r="B348" s="1" t="s">
        <v>211</v>
      </c>
      <c r="C348" s="1" t="s">
        <v>212</v>
      </c>
      <c r="D348" s="1" t="s">
        <v>288</v>
      </c>
      <c r="E348" s="7" t="s">
        <v>295</v>
      </c>
      <c r="F348" s="1" t="s">
        <v>62</v>
      </c>
      <c r="G348" t="s">
        <v>5</v>
      </c>
      <c r="H348" s="1" t="s">
        <v>1</v>
      </c>
      <c r="I348">
        <v>52.41</v>
      </c>
      <c r="K348" s="6"/>
      <c r="L348" s="6"/>
      <c r="M348" s="6"/>
      <c r="N348" s="6"/>
      <c r="O3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8" s="5">
        <f>(Таблица4[[#This Row],[Тинькування]]*Таблица4[[#This Row],[Вартість робіт за одиницю, грн з ПДВ]])+(Таблица4[[#This Row],[Затирання]]*Таблица4[[#This Row],[Вартість робіт за одиницю, грн з ПДВ.]])</f>
        <v>0</v>
      </c>
      <c r="Q348" s="5">
        <f>Таблица4[[#This Row],[Загальна вартість матеріалів, грн з ПДВ]]+Таблица4[[#This Row],[Загальна вартість робіт, грн з ПДВ]]</f>
        <v>0</v>
      </c>
    </row>
    <row r="349" spans="1:17" x14ac:dyDescent="0.25">
      <c r="A349">
        <v>348</v>
      </c>
      <c r="B349" s="1" t="s">
        <v>211</v>
      </c>
      <c r="C349" s="1" t="s">
        <v>212</v>
      </c>
      <c r="D349" s="1" t="s">
        <v>288</v>
      </c>
      <c r="E349" s="7" t="s">
        <v>295</v>
      </c>
      <c r="F349" s="1" t="s">
        <v>339</v>
      </c>
      <c r="G349" t="s">
        <v>314</v>
      </c>
      <c r="H349" s="1" t="s">
        <v>1</v>
      </c>
      <c r="I349">
        <v>1.1599999999999999</v>
      </c>
      <c r="K349" s="6"/>
      <c r="L349" s="6"/>
      <c r="M349" s="6"/>
      <c r="N349" s="6"/>
      <c r="O3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9" s="5">
        <f>(Таблица4[[#This Row],[Тинькування]]*Таблица4[[#This Row],[Вартість робіт за одиницю, грн з ПДВ]])+(Таблица4[[#This Row],[Затирання]]*Таблица4[[#This Row],[Вартість робіт за одиницю, грн з ПДВ.]])</f>
        <v>0</v>
      </c>
      <c r="Q349" s="5">
        <f>Таблица4[[#This Row],[Загальна вартість матеріалів, грн з ПДВ]]+Таблица4[[#This Row],[Загальна вартість робіт, грн з ПДВ]]</f>
        <v>0</v>
      </c>
    </row>
    <row r="350" spans="1:17" x14ac:dyDescent="0.25">
      <c r="A350">
        <v>349</v>
      </c>
      <c r="B350" s="1" t="s">
        <v>211</v>
      </c>
      <c r="C350" s="1" t="s">
        <v>212</v>
      </c>
      <c r="D350" s="1" t="s">
        <v>288</v>
      </c>
      <c r="E350" s="7" t="s">
        <v>295</v>
      </c>
      <c r="F350" s="1" t="s">
        <v>63</v>
      </c>
      <c r="G350" t="s">
        <v>73</v>
      </c>
      <c r="H350" s="1" t="s">
        <v>1</v>
      </c>
      <c r="I350">
        <v>21.26</v>
      </c>
      <c r="J350">
        <v>4.1399999999999997</v>
      </c>
      <c r="K350" s="6"/>
      <c r="L350" s="6"/>
      <c r="M350" s="6"/>
      <c r="N350" s="6"/>
      <c r="O3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0" s="5">
        <f>(Таблица4[[#This Row],[Тинькування]]*Таблица4[[#This Row],[Вартість робіт за одиницю, грн з ПДВ]])+(Таблица4[[#This Row],[Затирання]]*Таблица4[[#This Row],[Вартість робіт за одиницю, грн з ПДВ.]])</f>
        <v>0</v>
      </c>
      <c r="Q350" s="5">
        <f>Таблица4[[#This Row],[Загальна вартість матеріалів, грн з ПДВ]]+Таблица4[[#This Row],[Загальна вартість робіт, грн з ПДВ]]</f>
        <v>0</v>
      </c>
    </row>
    <row r="351" spans="1:17" x14ac:dyDescent="0.25">
      <c r="A351">
        <v>350</v>
      </c>
      <c r="B351" s="1" t="s">
        <v>211</v>
      </c>
      <c r="C351" s="1" t="s">
        <v>212</v>
      </c>
      <c r="D351" s="1" t="s">
        <v>288</v>
      </c>
      <c r="E351" s="7" t="s">
        <v>295</v>
      </c>
      <c r="F351" s="1" t="s">
        <v>340</v>
      </c>
      <c r="G351" t="s">
        <v>327</v>
      </c>
      <c r="H351" s="1" t="s">
        <v>1</v>
      </c>
      <c r="I351">
        <v>1.1599999999999999</v>
      </c>
      <c r="K351" s="6"/>
      <c r="L351" s="6"/>
      <c r="M351" s="6"/>
      <c r="N351" s="6"/>
      <c r="O3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1" s="5">
        <f>(Таблица4[[#This Row],[Тинькування]]*Таблица4[[#This Row],[Вартість робіт за одиницю, грн з ПДВ]])+(Таблица4[[#This Row],[Затирання]]*Таблица4[[#This Row],[Вартість робіт за одиницю, грн з ПДВ.]])</f>
        <v>0</v>
      </c>
      <c r="Q351" s="5">
        <f>Таблица4[[#This Row],[Загальна вартість матеріалів, грн з ПДВ]]+Таблица4[[#This Row],[Загальна вартість робіт, грн з ПДВ]]</f>
        <v>0</v>
      </c>
    </row>
    <row r="352" spans="1:17" x14ac:dyDescent="0.25">
      <c r="A352">
        <v>351</v>
      </c>
      <c r="B352" s="1" t="s">
        <v>211</v>
      </c>
      <c r="C352" s="1" t="s">
        <v>213</v>
      </c>
      <c r="D352" s="1" t="s">
        <v>289</v>
      </c>
      <c r="E352" s="7" t="s">
        <v>295</v>
      </c>
      <c r="F352" s="1" t="s">
        <v>22</v>
      </c>
      <c r="G352" t="s">
        <v>178</v>
      </c>
      <c r="H352" s="1" t="s">
        <v>1</v>
      </c>
      <c r="I352">
        <v>25.03</v>
      </c>
      <c r="K352" s="6"/>
      <c r="L352" s="6"/>
      <c r="M352" s="6"/>
      <c r="N352" s="6"/>
      <c r="O3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2" s="5">
        <f>(Таблица4[[#This Row],[Тинькування]]*Таблица4[[#This Row],[Вартість робіт за одиницю, грн з ПДВ]])+(Таблица4[[#This Row],[Затирання]]*Таблица4[[#This Row],[Вартість робіт за одиницю, грн з ПДВ.]])</f>
        <v>0</v>
      </c>
      <c r="Q352" s="5">
        <f>Таблица4[[#This Row],[Загальна вартість матеріалів, грн з ПДВ]]+Таблица4[[#This Row],[Загальна вартість робіт, грн з ПДВ]]</f>
        <v>0</v>
      </c>
    </row>
    <row r="353" spans="1:17" x14ac:dyDescent="0.25">
      <c r="A353">
        <v>352</v>
      </c>
      <c r="B353" s="1" t="s">
        <v>211</v>
      </c>
      <c r="C353" s="1" t="s">
        <v>213</v>
      </c>
      <c r="D353" s="1" t="s">
        <v>289</v>
      </c>
      <c r="E353" s="7" t="s">
        <v>295</v>
      </c>
      <c r="F353" s="1" t="s">
        <v>341</v>
      </c>
      <c r="G353" t="s">
        <v>322</v>
      </c>
      <c r="H353" s="1" t="s">
        <v>1</v>
      </c>
      <c r="I353">
        <v>4.26</v>
      </c>
      <c r="K353" s="6"/>
      <c r="L353" s="6"/>
      <c r="M353" s="6"/>
      <c r="N353" s="6"/>
      <c r="O3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3" s="5">
        <f>(Таблица4[[#This Row],[Тинькування]]*Таблица4[[#This Row],[Вартість робіт за одиницю, грн з ПДВ]])+(Таблица4[[#This Row],[Затирання]]*Таблица4[[#This Row],[Вартість робіт за одиницю, грн з ПДВ.]])</f>
        <v>0</v>
      </c>
      <c r="Q353" s="5">
        <f>Таблица4[[#This Row],[Загальна вартість матеріалів, грн з ПДВ]]+Таблица4[[#This Row],[Загальна вартість робіт, грн з ПДВ]]</f>
        <v>0</v>
      </c>
    </row>
    <row r="354" spans="1:17" x14ac:dyDescent="0.25">
      <c r="A354">
        <v>353</v>
      </c>
      <c r="B354" s="1" t="s">
        <v>211</v>
      </c>
      <c r="C354" s="1" t="s">
        <v>213</v>
      </c>
      <c r="D354" s="1" t="s">
        <v>289</v>
      </c>
      <c r="E354" s="7" t="s">
        <v>295</v>
      </c>
      <c r="F354" s="1" t="s">
        <v>23</v>
      </c>
      <c r="G354" t="s">
        <v>208</v>
      </c>
      <c r="H354" s="1" t="s">
        <v>1</v>
      </c>
      <c r="I354">
        <v>15.51</v>
      </c>
      <c r="K354" s="6"/>
      <c r="L354" s="6"/>
      <c r="M354" s="6"/>
      <c r="N354" s="6"/>
      <c r="O3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4" s="5">
        <f>(Таблица4[[#This Row],[Тинькування]]*Таблица4[[#This Row],[Вартість робіт за одиницю, грн з ПДВ]])+(Таблица4[[#This Row],[Затирання]]*Таблица4[[#This Row],[Вартість робіт за одиницю, грн з ПДВ.]])</f>
        <v>0</v>
      </c>
      <c r="Q354" s="5">
        <f>Таблица4[[#This Row],[Загальна вартість матеріалів, грн з ПДВ]]+Таблица4[[#This Row],[Загальна вартість робіт, грн з ПДВ]]</f>
        <v>0</v>
      </c>
    </row>
    <row r="355" spans="1:17" x14ac:dyDescent="0.25">
      <c r="A355">
        <v>354</v>
      </c>
      <c r="B355" s="1" t="s">
        <v>211</v>
      </c>
      <c r="C355" s="1" t="s">
        <v>213</v>
      </c>
      <c r="D355" s="1" t="s">
        <v>289</v>
      </c>
      <c r="E355" s="7" t="s">
        <v>295</v>
      </c>
      <c r="F355" s="1" t="s">
        <v>342</v>
      </c>
      <c r="G355" t="s">
        <v>324</v>
      </c>
      <c r="H355" s="1" t="s">
        <v>1</v>
      </c>
      <c r="I355">
        <v>0.4</v>
      </c>
      <c r="K355" s="6"/>
      <c r="L355" s="6"/>
      <c r="M355" s="6"/>
      <c r="N355" s="6"/>
      <c r="O3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5" s="5">
        <f>(Таблица4[[#This Row],[Тинькування]]*Таблица4[[#This Row],[Вартість робіт за одиницю, грн з ПДВ]])+(Таблица4[[#This Row],[Затирання]]*Таблица4[[#This Row],[Вартість робіт за одиницю, грн з ПДВ.]])</f>
        <v>0</v>
      </c>
      <c r="Q355" s="5">
        <f>Таблица4[[#This Row],[Загальна вартість матеріалів, грн з ПДВ]]+Таблица4[[#This Row],[Загальна вартість робіт, грн з ПДВ]]</f>
        <v>0</v>
      </c>
    </row>
    <row r="356" spans="1:17" x14ac:dyDescent="0.25">
      <c r="A356">
        <v>355</v>
      </c>
      <c r="B356" s="1" t="s">
        <v>211</v>
      </c>
      <c r="C356" s="1" t="s">
        <v>213</v>
      </c>
      <c r="D356" s="1" t="s">
        <v>289</v>
      </c>
      <c r="E356" s="7" t="s">
        <v>295</v>
      </c>
      <c r="F356" s="1" t="s">
        <v>24</v>
      </c>
      <c r="G356" t="s">
        <v>216</v>
      </c>
      <c r="H356" s="1" t="s">
        <v>1</v>
      </c>
      <c r="I356" s="16"/>
      <c r="J356">
        <v>19.97</v>
      </c>
      <c r="K356" s="6"/>
      <c r="L356" s="6"/>
      <c r="M356" s="6"/>
      <c r="N356" s="6"/>
      <c r="O3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6" s="5">
        <f>(Таблица4[[#This Row],[Тинькування]]*Таблица4[[#This Row],[Вартість робіт за одиницю, грн з ПДВ]])+(Таблица4[[#This Row],[Затирання]]*Таблица4[[#This Row],[Вартість робіт за одиницю, грн з ПДВ.]])</f>
        <v>0</v>
      </c>
      <c r="Q356" s="5">
        <f>Таблица4[[#This Row],[Загальна вартість матеріалів, грн з ПДВ]]+Таблица4[[#This Row],[Загальна вартість робіт, грн з ПДВ]]</f>
        <v>0</v>
      </c>
    </row>
    <row r="357" spans="1:17" x14ac:dyDescent="0.25">
      <c r="A357">
        <v>356</v>
      </c>
      <c r="B357" s="1" t="s">
        <v>211</v>
      </c>
      <c r="C357" s="1" t="s">
        <v>213</v>
      </c>
      <c r="D357" s="1" t="s">
        <v>289</v>
      </c>
      <c r="E357" s="7" t="s">
        <v>295</v>
      </c>
      <c r="F357" s="1" t="s">
        <v>343</v>
      </c>
      <c r="G357" t="s">
        <v>344</v>
      </c>
      <c r="H357" s="1" t="s">
        <v>1</v>
      </c>
      <c r="I357" s="16">
        <v>1.07</v>
      </c>
      <c r="K357" s="6"/>
      <c r="L357" s="6"/>
      <c r="M357" s="6"/>
      <c r="N357" s="6"/>
      <c r="O3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7" s="5">
        <f>(Таблица4[[#This Row],[Тинькування]]*Таблица4[[#This Row],[Вартість робіт за одиницю, грн з ПДВ]])+(Таблица4[[#This Row],[Затирання]]*Таблица4[[#This Row],[Вартість робіт за одиницю, грн з ПДВ.]])</f>
        <v>0</v>
      </c>
      <c r="Q357" s="5">
        <f>Таблица4[[#This Row],[Загальна вартість матеріалів, грн з ПДВ]]+Таблица4[[#This Row],[Загальна вартість робіт, грн з ПДВ]]</f>
        <v>0</v>
      </c>
    </row>
    <row r="358" spans="1:17" x14ac:dyDescent="0.25">
      <c r="A358">
        <v>357</v>
      </c>
      <c r="B358" s="1" t="s">
        <v>211</v>
      </c>
      <c r="C358" s="1" t="s">
        <v>213</v>
      </c>
      <c r="D358" s="1" t="s">
        <v>289</v>
      </c>
      <c r="E358" s="7" t="s">
        <v>295</v>
      </c>
      <c r="F358" s="1" t="s">
        <v>25</v>
      </c>
      <c r="G358" t="s">
        <v>217</v>
      </c>
      <c r="H358" s="1" t="s">
        <v>1</v>
      </c>
      <c r="I358">
        <v>27.14</v>
      </c>
      <c r="J358">
        <v>14.5</v>
      </c>
      <c r="K358" s="6"/>
      <c r="L358" s="6"/>
      <c r="M358" s="6"/>
      <c r="N358" s="6"/>
      <c r="O3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8" s="5">
        <f>(Таблица4[[#This Row],[Тинькування]]*Таблица4[[#This Row],[Вартість робіт за одиницю, грн з ПДВ]])+(Таблица4[[#This Row],[Затирання]]*Таблица4[[#This Row],[Вартість робіт за одиницю, грн з ПДВ.]])</f>
        <v>0</v>
      </c>
      <c r="Q358" s="5">
        <f>Таблица4[[#This Row],[Загальна вартість матеріалів, грн з ПДВ]]+Таблица4[[#This Row],[Загальна вартість робіт, грн з ПДВ]]</f>
        <v>0</v>
      </c>
    </row>
    <row r="359" spans="1:17" x14ac:dyDescent="0.25">
      <c r="A359">
        <v>358</v>
      </c>
      <c r="B359" s="1" t="s">
        <v>211</v>
      </c>
      <c r="C359" s="1" t="s">
        <v>213</v>
      </c>
      <c r="D359" s="1" t="s">
        <v>289</v>
      </c>
      <c r="E359" s="7" t="s">
        <v>295</v>
      </c>
      <c r="F359" s="1" t="s">
        <v>345</v>
      </c>
      <c r="G359" t="s">
        <v>381</v>
      </c>
      <c r="H359" s="1" t="s">
        <v>1</v>
      </c>
      <c r="I359">
        <v>3.1</v>
      </c>
      <c r="K359" s="6"/>
      <c r="L359" s="6"/>
      <c r="M359" s="6"/>
      <c r="N359" s="6"/>
      <c r="O3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9" s="5">
        <f>(Таблица4[[#This Row],[Тинькування]]*Таблица4[[#This Row],[Вартість робіт за одиницю, грн з ПДВ]])+(Таблица4[[#This Row],[Затирання]]*Таблица4[[#This Row],[Вартість робіт за одиницю, грн з ПДВ.]])</f>
        <v>0</v>
      </c>
      <c r="Q359" s="5">
        <f>Таблица4[[#This Row],[Загальна вартість матеріалів, грн з ПДВ]]+Таблица4[[#This Row],[Загальна вартість робіт, грн з ПДВ]]</f>
        <v>0</v>
      </c>
    </row>
    <row r="360" spans="1:17" x14ac:dyDescent="0.25">
      <c r="A360">
        <v>359</v>
      </c>
      <c r="B360" s="1" t="s">
        <v>211</v>
      </c>
      <c r="C360" s="1" t="s">
        <v>213</v>
      </c>
      <c r="D360" s="1" t="s">
        <v>289</v>
      </c>
      <c r="E360" s="7" t="s">
        <v>295</v>
      </c>
      <c r="F360" s="1" t="s">
        <v>26</v>
      </c>
      <c r="G360" t="s">
        <v>178</v>
      </c>
      <c r="H360" s="1" t="s">
        <v>1</v>
      </c>
      <c r="I360">
        <v>42.53</v>
      </c>
      <c r="J360">
        <v>9.5299999999999994</v>
      </c>
      <c r="K360" s="6"/>
      <c r="L360" s="6"/>
      <c r="M360" s="6"/>
      <c r="N360" s="6"/>
      <c r="O3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0" s="5">
        <f>(Таблица4[[#This Row],[Тинькування]]*Таблица4[[#This Row],[Вартість робіт за одиницю, грн з ПДВ]])+(Таблица4[[#This Row],[Затирання]]*Таблица4[[#This Row],[Вартість робіт за одиницю, грн з ПДВ.]])</f>
        <v>0</v>
      </c>
      <c r="Q360" s="5">
        <f>Таблица4[[#This Row],[Загальна вартість матеріалів, грн з ПДВ]]+Таблица4[[#This Row],[Загальна вартість робіт, грн з ПДВ]]</f>
        <v>0</v>
      </c>
    </row>
    <row r="361" spans="1:17" x14ac:dyDescent="0.25">
      <c r="A361">
        <v>360</v>
      </c>
      <c r="B361" s="1" t="s">
        <v>211</v>
      </c>
      <c r="C361" s="1" t="s">
        <v>213</v>
      </c>
      <c r="D361" s="1" t="s">
        <v>289</v>
      </c>
      <c r="E361" s="7" t="s">
        <v>295</v>
      </c>
      <c r="F361" s="1" t="s">
        <v>346</v>
      </c>
      <c r="G361" t="s">
        <v>322</v>
      </c>
      <c r="H361" s="1" t="s">
        <v>1</v>
      </c>
      <c r="I361">
        <v>1.93</v>
      </c>
      <c r="K361" s="6"/>
      <c r="L361" s="6"/>
      <c r="M361" s="6"/>
      <c r="N361" s="6"/>
      <c r="O3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1" s="5">
        <f>(Таблица4[[#This Row],[Тинькування]]*Таблица4[[#This Row],[Вартість робіт за одиницю, грн з ПДВ]])+(Таблица4[[#This Row],[Затирання]]*Таблица4[[#This Row],[Вартість робіт за одиницю, грн з ПДВ.]])</f>
        <v>0</v>
      </c>
      <c r="Q361" s="5">
        <f>Таблица4[[#This Row],[Загальна вартість матеріалів, грн з ПДВ]]+Таблица4[[#This Row],[Загальна вартість робіт, грн з ПДВ]]</f>
        <v>0</v>
      </c>
    </row>
    <row r="362" spans="1:17" x14ac:dyDescent="0.25">
      <c r="A362">
        <v>361</v>
      </c>
      <c r="B362" s="1" t="s">
        <v>211</v>
      </c>
      <c r="C362" s="1" t="s">
        <v>213</v>
      </c>
      <c r="D362" s="1" t="s">
        <v>289</v>
      </c>
      <c r="E362" s="7" t="s">
        <v>295</v>
      </c>
      <c r="F362" s="1" t="s">
        <v>27</v>
      </c>
      <c r="G362" t="s">
        <v>208</v>
      </c>
      <c r="H362" s="1" t="s">
        <v>1</v>
      </c>
      <c r="I362">
        <v>22.28</v>
      </c>
      <c r="J362">
        <v>1.82</v>
      </c>
      <c r="K362" s="6"/>
      <c r="L362" s="6"/>
      <c r="M362" s="6"/>
      <c r="N362" s="6"/>
      <c r="O3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2" s="5">
        <f>(Таблица4[[#This Row],[Тинькування]]*Таблица4[[#This Row],[Вартість робіт за одиницю, грн з ПДВ]])+(Таблица4[[#This Row],[Затирання]]*Таблица4[[#This Row],[Вартість робіт за одиницю, грн з ПДВ.]])</f>
        <v>0</v>
      </c>
      <c r="Q362" s="5">
        <f>Таблица4[[#This Row],[Загальна вартість матеріалів, грн з ПДВ]]+Таблица4[[#This Row],[Загальна вартість робіт, грн з ПДВ]]</f>
        <v>0</v>
      </c>
    </row>
    <row r="363" spans="1:17" x14ac:dyDescent="0.25">
      <c r="A363">
        <v>362</v>
      </c>
      <c r="B363" s="1" t="s">
        <v>211</v>
      </c>
      <c r="C363" s="1" t="s">
        <v>213</v>
      </c>
      <c r="D363" s="1" t="s">
        <v>289</v>
      </c>
      <c r="E363" s="7" t="s">
        <v>295</v>
      </c>
      <c r="F363" s="1" t="s">
        <v>347</v>
      </c>
      <c r="G363" t="s">
        <v>324</v>
      </c>
      <c r="H363" s="1" t="s">
        <v>1</v>
      </c>
      <c r="I363">
        <v>0.84</v>
      </c>
      <c r="K363" s="6"/>
      <c r="L363" s="6"/>
      <c r="M363" s="6"/>
      <c r="N363" s="6"/>
      <c r="O3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3" s="5">
        <f>(Таблица4[[#This Row],[Тинькування]]*Таблица4[[#This Row],[Вартість робіт за одиницю, грн з ПДВ]])+(Таблица4[[#This Row],[Затирання]]*Таблица4[[#This Row],[Вартість робіт за одиницю, грн з ПДВ.]])</f>
        <v>0</v>
      </c>
      <c r="Q363" s="5">
        <f>Таблица4[[#This Row],[Загальна вартість матеріалів, грн з ПДВ]]+Таблица4[[#This Row],[Загальна вартість робіт, грн з ПДВ]]</f>
        <v>0</v>
      </c>
    </row>
    <row r="364" spans="1:17" x14ac:dyDescent="0.25">
      <c r="A364">
        <v>363</v>
      </c>
      <c r="B364" s="1" t="s">
        <v>211</v>
      </c>
      <c r="C364" s="1" t="s">
        <v>213</v>
      </c>
      <c r="D364" s="1" t="s">
        <v>289</v>
      </c>
      <c r="E364" s="7" t="s">
        <v>295</v>
      </c>
      <c r="F364" s="1" t="s">
        <v>28</v>
      </c>
      <c r="G364" t="s">
        <v>5</v>
      </c>
      <c r="H364" s="1" t="s">
        <v>1</v>
      </c>
      <c r="I364">
        <v>21.8</v>
      </c>
      <c r="J364">
        <v>3.06</v>
      </c>
      <c r="K364" s="6"/>
      <c r="L364" s="6"/>
      <c r="M364" s="6"/>
      <c r="N364" s="6"/>
      <c r="O3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4" s="5">
        <f>(Таблица4[[#This Row],[Тинькування]]*Таблица4[[#This Row],[Вартість робіт за одиницю, грн з ПДВ]])+(Таблица4[[#This Row],[Затирання]]*Таблица4[[#This Row],[Вартість робіт за одиницю, грн з ПДВ.]])</f>
        <v>0</v>
      </c>
      <c r="Q364" s="5">
        <f>Таблица4[[#This Row],[Загальна вартість матеріалів, грн з ПДВ]]+Таблица4[[#This Row],[Загальна вартість робіт, грн з ПДВ]]</f>
        <v>0</v>
      </c>
    </row>
    <row r="365" spans="1:17" x14ac:dyDescent="0.25">
      <c r="A365">
        <v>364</v>
      </c>
      <c r="B365" s="1" t="s">
        <v>211</v>
      </c>
      <c r="C365" s="1" t="s">
        <v>213</v>
      </c>
      <c r="D365" s="1" t="s">
        <v>289</v>
      </c>
      <c r="E365" s="7" t="s">
        <v>295</v>
      </c>
      <c r="F365" s="1" t="s">
        <v>348</v>
      </c>
      <c r="G365" t="s">
        <v>314</v>
      </c>
      <c r="H365" s="1" t="s">
        <v>1</v>
      </c>
      <c r="I365">
        <v>1.1000000000000001</v>
      </c>
      <c r="K365" s="6"/>
      <c r="L365" s="6"/>
      <c r="M365" s="6"/>
      <c r="N365" s="6"/>
      <c r="O3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5" s="5">
        <f>(Таблица4[[#This Row],[Тинькування]]*Таблица4[[#This Row],[Вартість робіт за одиницю, грн з ПДВ]])+(Таблица4[[#This Row],[Затирання]]*Таблица4[[#This Row],[Вартість робіт за одиницю, грн з ПДВ.]])</f>
        <v>0</v>
      </c>
      <c r="Q365" s="5">
        <f>Таблица4[[#This Row],[Загальна вартість матеріалів, грн з ПДВ]]+Таблица4[[#This Row],[Загальна вартість робіт, грн з ПДВ]]</f>
        <v>0</v>
      </c>
    </row>
    <row r="366" spans="1:17" x14ac:dyDescent="0.25">
      <c r="A366">
        <v>365</v>
      </c>
      <c r="B366" s="1" t="s">
        <v>211</v>
      </c>
      <c r="C366" s="1" t="s">
        <v>213</v>
      </c>
      <c r="D366" s="1" t="s">
        <v>289</v>
      </c>
      <c r="E366" s="7" t="s">
        <v>295</v>
      </c>
      <c r="F366" s="1" t="s">
        <v>29</v>
      </c>
      <c r="G366" t="s">
        <v>73</v>
      </c>
      <c r="H366" s="1" t="s">
        <v>1</v>
      </c>
      <c r="I366">
        <v>62.07</v>
      </c>
      <c r="K366" s="6"/>
      <c r="L366" s="6"/>
      <c r="M366" s="6"/>
      <c r="N366" s="6"/>
      <c r="O3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6" s="5">
        <f>(Таблица4[[#This Row],[Тинькування]]*Таблица4[[#This Row],[Вартість робіт за одиницю, грн з ПДВ]])+(Таблица4[[#This Row],[Затирання]]*Таблица4[[#This Row],[Вартість робіт за одиницю, грн з ПДВ.]])</f>
        <v>0</v>
      </c>
      <c r="Q366" s="5">
        <f>Таблица4[[#This Row],[Загальна вартість матеріалів, грн з ПДВ]]+Таблица4[[#This Row],[Загальна вартість робіт, грн з ПДВ]]</f>
        <v>0</v>
      </c>
    </row>
    <row r="367" spans="1:17" x14ac:dyDescent="0.25">
      <c r="A367">
        <v>366</v>
      </c>
      <c r="B367" s="1" t="s">
        <v>211</v>
      </c>
      <c r="C367" s="1" t="s">
        <v>213</v>
      </c>
      <c r="D367" s="1" t="s">
        <v>289</v>
      </c>
      <c r="E367" s="7" t="s">
        <v>295</v>
      </c>
      <c r="F367" s="1" t="s">
        <v>349</v>
      </c>
      <c r="G367" t="s">
        <v>327</v>
      </c>
      <c r="H367" s="1" t="s">
        <v>1</v>
      </c>
      <c r="I367">
        <v>3.33</v>
      </c>
      <c r="K367" s="6"/>
      <c r="L367" s="6"/>
      <c r="M367" s="6"/>
      <c r="N367" s="6"/>
      <c r="O3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7" s="5">
        <f>(Таблица4[[#This Row],[Тинькування]]*Таблица4[[#This Row],[Вартість робіт за одиницю, грн з ПДВ]])+(Таблица4[[#This Row],[Затирання]]*Таблица4[[#This Row],[Вартість робіт за одиницю, грн з ПДВ.]])</f>
        <v>0</v>
      </c>
      <c r="Q367" s="5">
        <f>Таблица4[[#This Row],[Загальна вартість матеріалів, грн з ПДВ]]+Таблица4[[#This Row],[Загальна вартість робіт, грн з ПДВ]]</f>
        <v>0</v>
      </c>
    </row>
    <row r="368" spans="1:17" x14ac:dyDescent="0.25">
      <c r="A368">
        <v>367</v>
      </c>
      <c r="B368" s="1" t="s">
        <v>211</v>
      </c>
      <c r="C368" s="1" t="s">
        <v>213</v>
      </c>
      <c r="D368" s="1" t="s">
        <v>289</v>
      </c>
      <c r="E368" s="7" t="s">
        <v>295</v>
      </c>
      <c r="F368" s="1" t="s">
        <v>30</v>
      </c>
      <c r="G368" t="s">
        <v>206</v>
      </c>
      <c r="H368" s="1" t="s">
        <v>1</v>
      </c>
      <c r="I368">
        <v>6.37</v>
      </c>
      <c r="J368">
        <v>45.17</v>
      </c>
      <c r="K368" s="6"/>
      <c r="L368" s="6"/>
      <c r="M368" s="6"/>
      <c r="N368" s="6"/>
      <c r="O3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8" s="5">
        <f>(Таблица4[[#This Row],[Тинькування]]*Таблица4[[#This Row],[Вартість робіт за одиницю, грн з ПДВ]])+(Таблица4[[#This Row],[Затирання]]*Таблица4[[#This Row],[Вартість робіт за одиницю, грн з ПДВ.]])</f>
        <v>0</v>
      </c>
      <c r="Q368" s="5">
        <f>Таблица4[[#This Row],[Загальна вартість матеріалів, грн з ПДВ]]+Таблица4[[#This Row],[Загальна вартість робіт, грн з ПДВ]]</f>
        <v>0</v>
      </c>
    </row>
    <row r="369" spans="1:17" x14ac:dyDescent="0.25">
      <c r="A369">
        <v>368</v>
      </c>
      <c r="B369" s="1" t="s">
        <v>211</v>
      </c>
      <c r="C369" s="1" t="s">
        <v>213</v>
      </c>
      <c r="D369" s="1" t="s">
        <v>289</v>
      </c>
      <c r="E369" s="7" t="s">
        <v>295</v>
      </c>
      <c r="F369" s="1" t="s">
        <v>350</v>
      </c>
      <c r="G369" t="s">
        <v>397</v>
      </c>
      <c r="H369" s="1" t="s">
        <v>1</v>
      </c>
      <c r="I369">
        <v>1.1599999999999999</v>
      </c>
      <c r="K369" s="6"/>
      <c r="L369" s="6"/>
      <c r="M369" s="6"/>
      <c r="N369" s="6"/>
      <c r="O3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9" s="5">
        <f>(Таблица4[[#This Row],[Тинькування]]*Таблица4[[#This Row],[Вартість робіт за одиницю, грн з ПДВ]])+(Таблица4[[#This Row],[Затирання]]*Таблица4[[#This Row],[Вартість робіт за одиницю, грн з ПДВ.]])</f>
        <v>0</v>
      </c>
      <c r="Q369" s="5">
        <f>Таблица4[[#This Row],[Загальна вартість матеріалів, грн з ПДВ]]+Таблица4[[#This Row],[Загальна вартість робіт, грн з ПДВ]]</f>
        <v>0</v>
      </c>
    </row>
    <row r="370" spans="1:17" x14ac:dyDescent="0.25">
      <c r="A370">
        <v>369</v>
      </c>
      <c r="B370" s="1" t="s">
        <v>211</v>
      </c>
      <c r="C370" s="1" t="s">
        <v>213</v>
      </c>
      <c r="D370" s="1" t="s">
        <v>289</v>
      </c>
      <c r="E370" s="7" t="s">
        <v>295</v>
      </c>
      <c r="F370" s="1" t="s">
        <v>31</v>
      </c>
      <c r="G370" t="s">
        <v>73</v>
      </c>
      <c r="H370" s="1" t="s">
        <v>1</v>
      </c>
      <c r="I370">
        <v>16.54</v>
      </c>
      <c r="J370">
        <v>5.09</v>
      </c>
      <c r="K370" s="6"/>
      <c r="L370" s="6"/>
      <c r="M370" s="6"/>
      <c r="N370" s="6"/>
      <c r="O3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0" s="5">
        <f>(Таблица4[[#This Row],[Тинькування]]*Таблица4[[#This Row],[Вартість робіт за одиницю, грн з ПДВ]])+(Таблица4[[#This Row],[Затирання]]*Таблица4[[#This Row],[Вартість робіт за одиницю, грн з ПДВ.]])</f>
        <v>0</v>
      </c>
      <c r="Q370" s="5">
        <f>Таблица4[[#This Row],[Загальна вартість матеріалів, грн з ПДВ]]+Таблица4[[#This Row],[Загальна вартість робіт, грн з ПДВ]]</f>
        <v>0</v>
      </c>
    </row>
    <row r="371" spans="1:17" x14ac:dyDescent="0.25">
      <c r="A371">
        <v>370</v>
      </c>
      <c r="B371" s="1" t="s">
        <v>211</v>
      </c>
      <c r="C371" s="1" t="s">
        <v>213</v>
      </c>
      <c r="D371" s="1" t="s">
        <v>289</v>
      </c>
      <c r="E371" s="7" t="s">
        <v>295</v>
      </c>
      <c r="F371" s="1" t="s">
        <v>351</v>
      </c>
      <c r="G371" t="s">
        <v>327</v>
      </c>
      <c r="H371" s="1" t="s">
        <v>1</v>
      </c>
      <c r="I371">
        <v>1.1599999999999999</v>
      </c>
      <c r="K371" s="6"/>
      <c r="L371" s="6"/>
      <c r="M371" s="6"/>
      <c r="N371" s="6"/>
      <c r="O3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1" s="5">
        <f>(Таблица4[[#This Row],[Тинькування]]*Таблица4[[#This Row],[Вартість робіт за одиницю, грн з ПДВ]])+(Таблица4[[#This Row],[Затирання]]*Таблица4[[#This Row],[Вартість робіт за одиницю, грн з ПДВ.]])</f>
        <v>0</v>
      </c>
      <c r="Q371" s="5">
        <f>Таблица4[[#This Row],[Загальна вартість матеріалів, грн з ПДВ]]+Таблица4[[#This Row],[Загальна вартість робіт, грн з ПДВ]]</f>
        <v>0</v>
      </c>
    </row>
    <row r="372" spans="1:17" x14ac:dyDescent="0.25">
      <c r="A372">
        <v>371</v>
      </c>
      <c r="B372" s="1" t="s">
        <v>211</v>
      </c>
      <c r="C372" s="1" t="s">
        <v>213</v>
      </c>
      <c r="D372" s="1" t="s">
        <v>289</v>
      </c>
      <c r="E372" s="7" t="s">
        <v>295</v>
      </c>
      <c r="F372" s="1" t="s">
        <v>32</v>
      </c>
      <c r="G372" t="s">
        <v>73</v>
      </c>
      <c r="H372" s="1" t="s">
        <v>1</v>
      </c>
      <c r="I372">
        <v>3.21</v>
      </c>
      <c r="J372">
        <v>11.32</v>
      </c>
      <c r="K372" s="6"/>
      <c r="L372" s="6"/>
      <c r="M372" s="6"/>
      <c r="N372" s="6"/>
      <c r="O3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2" s="5">
        <f>(Таблица4[[#This Row],[Тинькування]]*Таблица4[[#This Row],[Вартість робіт за одиницю, грн з ПДВ]])+(Таблица4[[#This Row],[Затирання]]*Таблица4[[#This Row],[Вартість робіт за одиницю, грн з ПДВ.]])</f>
        <v>0</v>
      </c>
      <c r="Q372" s="5">
        <f>Таблица4[[#This Row],[Загальна вартість матеріалів, грн з ПДВ]]+Таблица4[[#This Row],[Загальна вартість робіт, грн з ПДВ]]</f>
        <v>0</v>
      </c>
    </row>
    <row r="373" spans="1:17" x14ac:dyDescent="0.25">
      <c r="A373">
        <v>372</v>
      </c>
      <c r="B373" s="1" t="s">
        <v>211</v>
      </c>
      <c r="C373" s="1" t="s">
        <v>213</v>
      </c>
      <c r="D373" s="1" t="s">
        <v>289</v>
      </c>
      <c r="E373" s="7" t="s">
        <v>295</v>
      </c>
      <c r="F373" s="1" t="s">
        <v>352</v>
      </c>
      <c r="G373" t="s">
        <v>327</v>
      </c>
      <c r="H373" s="1" t="s">
        <v>1</v>
      </c>
      <c r="I373">
        <v>1.1599999999999999</v>
      </c>
      <c r="K373" s="6"/>
      <c r="L373" s="6"/>
      <c r="M373" s="6"/>
      <c r="N373" s="6"/>
      <c r="O3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3" s="5">
        <f>(Таблица4[[#This Row],[Тинькування]]*Таблица4[[#This Row],[Вартість робіт за одиницю, грн з ПДВ]])+(Таблица4[[#This Row],[Затирання]]*Таблица4[[#This Row],[Вартість робіт за одиницю, грн з ПДВ.]])</f>
        <v>0</v>
      </c>
      <c r="Q373" s="5">
        <f>Таблица4[[#This Row],[Загальна вартість матеріалів, грн з ПДВ]]+Таблица4[[#This Row],[Загальна вартість робіт, грн з ПДВ]]</f>
        <v>0</v>
      </c>
    </row>
    <row r="374" spans="1:17" x14ac:dyDescent="0.25">
      <c r="A374">
        <v>373</v>
      </c>
      <c r="B374" s="1" t="s">
        <v>211</v>
      </c>
      <c r="C374" s="1" t="s">
        <v>213</v>
      </c>
      <c r="D374" s="1" t="s">
        <v>289</v>
      </c>
      <c r="E374" s="7" t="s">
        <v>295</v>
      </c>
      <c r="F374" s="1" t="s">
        <v>33</v>
      </c>
      <c r="G374" t="s">
        <v>207</v>
      </c>
      <c r="H374" s="1" t="s">
        <v>1</v>
      </c>
      <c r="I374">
        <v>0.32</v>
      </c>
      <c r="J374">
        <v>50.03</v>
      </c>
      <c r="K374" s="6"/>
      <c r="L374" s="6"/>
      <c r="M374" s="6"/>
      <c r="N374" s="6"/>
      <c r="O3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4" s="5">
        <f>(Таблица4[[#This Row],[Тинькування]]*Таблица4[[#This Row],[Вартість робіт за одиницю, грн з ПДВ]])+(Таблица4[[#This Row],[Затирання]]*Таблица4[[#This Row],[Вартість робіт за одиницю, грн з ПДВ.]])</f>
        <v>0</v>
      </c>
      <c r="Q374" s="5">
        <f>Таблица4[[#This Row],[Загальна вартість матеріалів, грн з ПДВ]]+Таблица4[[#This Row],[Загальна вартість робіт, грн з ПДВ]]</f>
        <v>0</v>
      </c>
    </row>
    <row r="375" spans="1:17" x14ac:dyDescent="0.25">
      <c r="A375">
        <v>374</v>
      </c>
      <c r="B375" s="1" t="s">
        <v>211</v>
      </c>
      <c r="C375" s="1" t="s">
        <v>213</v>
      </c>
      <c r="D375" s="1" t="s">
        <v>289</v>
      </c>
      <c r="E375" s="7" t="s">
        <v>295</v>
      </c>
      <c r="F375" s="1" t="s">
        <v>353</v>
      </c>
      <c r="G375" t="s">
        <v>406</v>
      </c>
      <c r="H375" s="1" t="s">
        <v>1</v>
      </c>
      <c r="I375">
        <v>1.1599999999999999</v>
      </c>
      <c r="K375" s="6"/>
      <c r="L375" s="6"/>
      <c r="M375" s="6"/>
      <c r="N375" s="6"/>
      <c r="O3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5" s="5">
        <f>(Таблица4[[#This Row],[Тинькування]]*Таблица4[[#This Row],[Вартість робіт за одиницю, грн з ПДВ]])+(Таблица4[[#This Row],[Затирання]]*Таблица4[[#This Row],[Вартість робіт за одиницю, грн з ПДВ.]])</f>
        <v>0</v>
      </c>
      <c r="Q375" s="5">
        <f>Таблица4[[#This Row],[Загальна вартість матеріалів, грн з ПДВ]]+Таблица4[[#This Row],[Загальна вартість робіт, грн з ПДВ]]</f>
        <v>0</v>
      </c>
    </row>
    <row r="376" spans="1:17" x14ac:dyDescent="0.25">
      <c r="A376">
        <v>375</v>
      </c>
      <c r="B376" s="1" t="s">
        <v>211</v>
      </c>
      <c r="C376" s="1" t="s">
        <v>213</v>
      </c>
      <c r="D376" s="1" t="s">
        <v>289</v>
      </c>
      <c r="E376" s="7" t="s">
        <v>295</v>
      </c>
      <c r="F376" s="1" t="s">
        <v>34</v>
      </c>
      <c r="G376" t="s">
        <v>73</v>
      </c>
      <c r="H376" s="1" t="s">
        <v>1</v>
      </c>
      <c r="I376">
        <v>15.85</v>
      </c>
      <c r="K376" s="6"/>
      <c r="L376" s="6"/>
      <c r="M376" s="6"/>
      <c r="N376" s="6"/>
      <c r="O3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6" s="5">
        <f>(Таблица4[[#This Row],[Тинькування]]*Таблица4[[#This Row],[Вартість робіт за одиницю, грн з ПДВ]])+(Таблица4[[#This Row],[Затирання]]*Таблица4[[#This Row],[Вартість робіт за одиницю, грн з ПДВ.]])</f>
        <v>0</v>
      </c>
      <c r="Q376" s="5">
        <f>Таблица4[[#This Row],[Загальна вартість матеріалів, грн з ПДВ]]+Таблица4[[#This Row],[Загальна вартість робіт, грн з ПДВ]]</f>
        <v>0</v>
      </c>
    </row>
    <row r="377" spans="1:17" x14ac:dyDescent="0.25">
      <c r="A377">
        <v>376</v>
      </c>
      <c r="B377" s="1" t="s">
        <v>211</v>
      </c>
      <c r="C377" s="1" t="s">
        <v>213</v>
      </c>
      <c r="D377" s="1" t="s">
        <v>289</v>
      </c>
      <c r="E377" s="7" t="s">
        <v>295</v>
      </c>
      <c r="F377" s="1" t="s">
        <v>354</v>
      </c>
      <c r="G377" t="s">
        <v>327</v>
      </c>
      <c r="H377" s="1" t="s">
        <v>1</v>
      </c>
      <c r="I377">
        <v>1.1599999999999999</v>
      </c>
      <c r="K377" s="6"/>
      <c r="L377" s="6"/>
      <c r="M377" s="6"/>
      <c r="N377" s="6"/>
      <c r="O3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7" s="5">
        <f>(Таблица4[[#This Row],[Тинькування]]*Таблица4[[#This Row],[Вартість робіт за одиницю, грн з ПДВ]])+(Таблица4[[#This Row],[Затирання]]*Таблица4[[#This Row],[Вартість робіт за одиницю, грн з ПДВ.]])</f>
        <v>0</v>
      </c>
      <c r="Q377" s="5">
        <f>Таблица4[[#This Row],[Загальна вартість матеріалів, грн з ПДВ]]+Таблица4[[#This Row],[Загальна вартість робіт, грн з ПДВ]]</f>
        <v>0</v>
      </c>
    </row>
    <row r="378" spans="1:17" x14ac:dyDescent="0.25">
      <c r="A378">
        <v>377</v>
      </c>
      <c r="B378" s="1" t="s">
        <v>211</v>
      </c>
      <c r="C378" s="1" t="s">
        <v>213</v>
      </c>
      <c r="D378" s="1" t="s">
        <v>289</v>
      </c>
      <c r="E378" s="7" t="s">
        <v>295</v>
      </c>
      <c r="F378" s="1" t="s">
        <v>35</v>
      </c>
      <c r="G378" t="s">
        <v>218</v>
      </c>
      <c r="H378" s="1" t="s">
        <v>1</v>
      </c>
      <c r="I378" s="16"/>
      <c r="J378">
        <v>34</v>
      </c>
      <c r="K378" s="6"/>
      <c r="L378" s="6"/>
      <c r="M378" s="6"/>
      <c r="N378" s="6"/>
      <c r="O3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8" s="5">
        <f>(Таблица4[[#This Row],[Тинькування]]*Таблица4[[#This Row],[Вартість робіт за одиницю, грн з ПДВ]])+(Таблица4[[#This Row],[Затирання]]*Таблица4[[#This Row],[Вартість робіт за одиницю, грн з ПДВ.]])</f>
        <v>0</v>
      </c>
      <c r="Q378" s="5">
        <f>Таблица4[[#This Row],[Загальна вартість матеріалів, грн з ПДВ]]+Таблица4[[#This Row],[Загальна вартість робіт, грн з ПДВ]]</f>
        <v>0</v>
      </c>
    </row>
    <row r="379" spans="1:17" x14ac:dyDescent="0.25">
      <c r="A379">
        <v>378</v>
      </c>
      <c r="B379" s="1" t="s">
        <v>211</v>
      </c>
      <c r="C379" s="1" t="s">
        <v>213</v>
      </c>
      <c r="D379" s="1" t="s">
        <v>289</v>
      </c>
      <c r="E379" s="7" t="s">
        <v>295</v>
      </c>
      <c r="F379" s="1" t="s">
        <v>355</v>
      </c>
      <c r="G379" t="s">
        <v>356</v>
      </c>
      <c r="H379" s="1" t="s">
        <v>1</v>
      </c>
      <c r="I379" s="16">
        <v>1.1599999999999999</v>
      </c>
      <c r="K379" s="6"/>
      <c r="L379" s="6"/>
      <c r="M379" s="6"/>
      <c r="N379" s="6"/>
      <c r="O3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9" s="5">
        <f>(Таблица4[[#This Row],[Тинькування]]*Таблица4[[#This Row],[Вартість робіт за одиницю, грн з ПДВ]])+(Таблица4[[#This Row],[Затирання]]*Таблица4[[#This Row],[Вартість робіт за одиницю, грн з ПДВ.]])</f>
        <v>0</v>
      </c>
      <c r="Q379" s="5">
        <f>Таблица4[[#This Row],[Загальна вартість матеріалів, грн з ПДВ]]+Таблица4[[#This Row],[Загальна вартість робіт, грн з ПДВ]]</f>
        <v>0</v>
      </c>
    </row>
    <row r="380" spans="1:17" x14ac:dyDescent="0.25">
      <c r="A380">
        <v>379</v>
      </c>
      <c r="B380" s="1" t="s">
        <v>211</v>
      </c>
      <c r="C380" s="1" t="s">
        <v>213</v>
      </c>
      <c r="D380" s="1" t="s">
        <v>289</v>
      </c>
      <c r="E380" s="7" t="s">
        <v>295</v>
      </c>
      <c r="F380" s="1" t="s">
        <v>36</v>
      </c>
      <c r="G380" t="s">
        <v>5</v>
      </c>
      <c r="H380" s="1" t="s">
        <v>1</v>
      </c>
      <c r="I380">
        <v>106.86</v>
      </c>
      <c r="J380">
        <v>24.65</v>
      </c>
      <c r="K380" s="6"/>
      <c r="L380" s="6"/>
      <c r="M380" s="6"/>
      <c r="N380" s="6"/>
      <c r="O3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0" s="5">
        <f>(Таблица4[[#This Row],[Тинькування]]*Таблица4[[#This Row],[Вартість робіт за одиницю, грн з ПДВ]])+(Таблица4[[#This Row],[Затирання]]*Таблица4[[#This Row],[Вартість робіт за одиницю, грн з ПДВ.]])</f>
        <v>0</v>
      </c>
      <c r="Q380" s="5">
        <f>Таблица4[[#This Row],[Загальна вартість матеріалів, грн з ПДВ]]+Таблица4[[#This Row],[Загальна вартість робіт, грн з ПДВ]]</f>
        <v>0</v>
      </c>
    </row>
    <row r="381" spans="1:17" x14ac:dyDescent="0.25">
      <c r="A381">
        <v>380</v>
      </c>
      <c r="B381" s="1" t="s">
        <v>211</v>
      </c>
      <c r="C381" s="1" t="s">
        <v>213</v>
      </c>
      <c r="D381" s="1" t="s">
        <v>289</v>
      </c>
      <c r="E381" s="7" t="s">
        <v>295</v>
      </c>
      <c r="F381" s="1" t="s">
        <v>357</v>
      </c>
      <c r="G381" t="s">
        <v>314</v>
      </c>
      <c r="H381" s="1" t="s">
        <v>1</v>
      </c>
      <c r="I381">
        <v>5.6</v>
      </c>
      <c r="K381" s="6"/>
      <c r="L381" s="6"/>
      <c r="M381" s="6"/>
      <c r="N381" s="6"/>
      <c r="O3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1" s="5">
        <f>(Таблица4[[#This Row],[Тинькування]]*Таблица4[[#This Row],[Вартість робіт за одиницю, грн з ПДВ]])+(Таблица4[[#This Row],[Затирання]]*Таблица4[[#This Row],[Вартість робіт за одиницю, грн з ПДВ.]])</f>
        <v>0</v>
      </c>
      <c r="Q381" s="5">
        <f>Таблица4[[#This Row],[Загальна вартість матеріалів, грн з ПДВ]]+Таблица4[[#This Row],[Загальна вартість робіт, грн з ПДВ]]</f>
        <v>0</v>
      </c>
    </row>
    <row r="382" spans="1:17" x14ac:dyDescent="0.25">
      <c r="A382">
        <v>381</v>
      </c>
      <c r="B382" s="1" t="s">
        <v>211</v>
      </c>
      <c r="C382" s="1" t="s">
        <v>213</v>
      </c>
      <c r="D382" s="1" t="s">
        <v>289</v>
      </c>
      <c r="E382" s="7" t="s">
        <v>295</v>
      </c>
      <c r="F382" s="1" t="s">
        <v>37</v>
      </c>
      <c r="G382" t="s">
        <v>176</v>
      </c>
      <c r="H382" s="1" t="s">
        <v>1</v>
      </c>
      <c r="I382" s="16"/>
      <c r="J382">
        <v>4.57</v>
      </c>
      <c r="K382" s="6"/>
      <c r="L382" s="6"/>
      <c r="M382" s="6"/>
      <c r="N382" s="6"/>
      <c r="O3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2" s="5">
        <f>(Таблица4[[#This Row],[Тинькування]]*Таблица4[[#This Row],[Вартість робіт за одиницю, грн з ПДВ]])+(Таблица4[[#This Row],[Затирання]]*Таблица4[[#This Row],[Вартість робіт за одиницю, грн з ПДВ.]])</f>
        <v>0</v>
      </c>
      <c r="Q382" s="5">
        <f>Таблица4[[#This Row],[Загальна вартість матеріалів, грн з ПДВ]]+Таблица4[[#This Row],[Загальна вартість робіт, грн з ПДВ]]</f>
        <v>0</v>
      </c>
    </row>
    <row r="383" spans="1:17" x14ac:dyDescent="0.25">
      <c r="A383">
        <v>382</v>
      </c>
      <c r="B383" s="1" t="s">
        <v>211</v>
      </c>
      <c r="C383" s="1" t="s">
        <v>213</v>
      </c>
      <c r="D383" s="1" t="s">
        <v>289</v>
      </c>
      <c r="E383" s="7" t="s">
        <v>295</v>
      </c>
      <c r="F383" s="1" t="s">
        <v>358</v>
      </c>
      <c r="G383" t="s">
        <v>359</v>
      </c>
      <c r="H383" s="1" t="s">
        <v>1</v>
      </c>
      <c r="I383" s="16">
        <v>1.1000000000000001</v>
      </c>
      <c r="K383" s="6"/>
      <c r="L383" s="6"/>
      <c r="M383" s="6"/>
      <c r="N383" s="6"/>
      <c r="O3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3" s="5">
        <f>(Таблица4[[#This Row],[Тинькування]]*Таблица4[[#This Row],[Вартість робіт за одиницю, грн з ПДВ]])+(Таблица4[[#This Row],[Затирання]]*Таблица4[[#This Row],[Вартість робіт за одиницю, грн з ПДВ.]])</f>
        <v>0</v>
      </c>
      <c r="Q383" s="5">
        <f>Таблица4[[#This Row],[Загальна вартість матеріалів, грн з ПДВ]]+Таблица4[[#This Row],[Загальна вартість робіт, грн з ПДВ]]</f>
        <v>0</v>
      </c>
    </row>
    <row r="384" spans="1:17" x14ac:dyDescent="0.25">
      <c r="A384">
        <v>383</v>
      </c>
      <c r="B384" s="1" t="s">
        <v>211</v>
      </c>
      <c r="C384" s="1" t="s">
        <v>213</v>
      </c>
      <c r="D384" s="1" t="s">
        <v>289</v>
      </c>
      <c r="E384" s="7" t="s">
        <v>295</v>
      </c>
      <c r="F384" s="1" t="s">
        <v>39</v>
      </c>
      <c r="G384" t="s">
        <v>73</v>
      </c>
      <c r="H384" s="1" t="s">
        <v>1</v>
      </c>
      <c r="I384">
        <v>5.05</v>
      </c>
      <c r="J384">
        <v>11.37</v>
      </c>
      <c r="K384" s="6"/>
      <c r="L384" s="6"/>
      <c r="M384" s="6"/>
      <c r="N384" s="6"/>
      <c r="O3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4" s="5">
        <f>(Таблица4[[#This Row],[Тинькування]]*Таблица4[[#This Row],[Вартість робіт за одиницю, грн з ПДВ]])+(Таблица4[[#This Row],[Затирання]]*Таблица4[[#This Row],[Вартість робіт за одиницю, грн з ПДВ.]])</f>
        <v>0</v>
      </c>
      <c r="Q384" s="5">
        <f>Таблица4[[#This Row],[Загальна вартість матеріалів, грн з ПДВ]]+Таблица4[[#This Row],[Загальна вартість робіт, грн з ПДВ]]</f>
        <v>0</v>
      </c>
    </row>
    <row r="385" spans="1:17" x14ac:dyDescent="0.25">
      <c r="A385">
        <v>384</v>
      </c>
      <c r="B385" s="1" t="s">
        <v>211</v>
      </c>
      <c r="C385" s="1" t="s">
        <v>213</v>
      </c>
      <c r="D385" s="1" t="s">
        <v>289</v>
      </c>
      <c r="E385" s="7" t="s">
        <v>295</v>
      </c>
      <c r="F385" s="1" t="s">
        <v>360</v>
      </c>
      <c r="G385" t="s">
        <v>327</v>
      </c>
      <c r="H385" s="1" t="s">
        <v>1</v>
      </c>
      <c r="I385">
        <v>1.1599999999999999</v>
      </c>
      <c r="K385" s="6"/>
      <c r="L385" s="6"/>
      <c r="M385" s="6"/>
      <c r="N385" s="6"/>
      <c r="O3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5" s="5">
        <f>(Таблица4[[#This Row],[Тинькування]]*Таблица4[[#This Row],[Вартість робіт за одиницю, грн з ПДВ]])+(Таблица4[[#This Row],[Затирання]]*Таблица4[[#This Row],[Вартість робіт за одиницю, грн з ПДВ.]])</f>
        <v>0</v>
      </c>
      <c r="Q385" s="5">
        <f>Таблица4[[#This Row],[Загальна вартість матеріалів, грн з ПДВ]]+Таблица4[[#This Row],[Загальна вартість робіт, грн з ПДВ]]</f>
        <v>0</v>
      </c>
    </row>
    <row r="386" spans="1:17" x14ac:dyDescent="0.25">
      <c r="A386">
        <v>385</v>
      </c>
      <c r="B386" s="1" t="s">
        <v>211</v>
      </c>
      <c r="C386" s="1" t="s">
        <v>213</v>
      </c>
      <c r="D386" s="1" t="s">
        <v>289</v>
      </c>
      <c r="E386" s="7" t="s">
        <v>295</v>
      </c>
      <c r="F386" s="1" t="s">
        <v>40</v>
      </c>
      <c r="G386" t="s">
        <v>0</v>
      </c>
      <c r="H386" s="1" t="s">
        <v>1</v>
      </c>
      <c r="I386">
        <v>13.75</v>
      </c>
      <c r="J386">
        <v>20.37</v>
      </c>
      <c r="K386" s="6"/>
      <c r="L386" s="6"/>
      <c r="M386" s="6"/>
      <c r="N386" s="6"/>
      <c r="O3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6" s="5">
        <f>(Таблица4[[#This Row],[Тинькування]]*Таблица4[[#This Row],[Вартість робіт за одиницю, грн з ПДВ]])+(Таблица4[[#This Row],[Затирання]]*Таблица4[[#This Row],[Вартість робіт за одиницю, грн з ПДВ.]])</f>
        <v>0</v>
      </c>
      <c r="Q386" s="5">
        <f>Таблица4[[#This Row],[Загальна вартість матеріалів, грн з ПДВ]]+Таблица4[[#This Row],[Загальна вартість робіт, грн з ПДВ]]</f>
        <v>0</v>
      </c>
    </row>
    <row r="387" spans="1:17" x14ac:dyDescent="0.25">
      <c r="A387">
        <v>386</v>
      </c>
      <c r="B387" s="1" t="s">
        <v>211</v>
      </c>
      <c r="C387" s="1" t="s">
        <v>213</v>
      </c>
      <c r="D387" s="1" t="s">
        <v>289</v>
      </c>
      <c r="E387" s="7" t="s">
        <v>295</v>
      </c>
      <c r="F387" s="1" t="s">
        <v>361</v>
      </c>
      <c r="G387" t="s">
        <v>362</v>
      </c>
      <c r="H387" s="1" t="s">
        <v>1</v>
      </c>
      <c r="I387">
        <v>1.1599999999999999</v>
      </c>
      <c r="K387" s="6"/>
      <c r="L387" s="6"/>
      <c r="M387" s="6"/>
      <c r="N387" s="6"/>
      <c r="O3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7" s="5">
        <f>(Таблица4[[#This Row],[Тинькування]]*Таблица4[[#This Row],[Вартість робіт за одиницю, грн з ПДВ]])+(Таблица4[[#This Row],[Затирання]]*Таблица4[[#This Row],[Вартість робіт за одиницю, грн з ПДВ.]])</f>
        <v>0</v>
      </c>
      <c r="Q387" s="5">
        <f>Таблица4[[#This Row],[Загальна вартість матеріалів, грн з ПДВ]]+Таблица4[[#This Row],[Загальна вартість робіт, грн з ПДВ]]</f>
        <v>0</v>
      </c>
    </row>
    <row r="388" spans="1:17" x14ac:dyDescent="0.25">
      <c r="A388">
        <v>387</v>
      </c>
      <c r="B388" s="1" t="s">
        <v>211</v>
      </c>
      <c r="C388" s="1" t="s">
        <v>213</v>
      </c>
      <c r="D388" s="1" t="s">
        <v>289</v>
      </c>
      <c r="E388" s="7" t="s">
        <v>295</v>
      </c>
      <c r="F388" s="1" t="s">
        <v>41</v>
      </c>
      <c r="G388" t="s">
        <v>179</v>
      </c>
      <c r="H388" s="1" t="s">
        <v>1</v>
      </c>
      <c r="I388">
        <v>45.97</v>
      </c>
      <c r="J388">
        <v>16.03</v>
      </c>
      <c r="K388" s="6"/>
      <c r="L388" s="6"/>
      <c r="M388" s="6"/>
      <c r="N388" s="6"/>
      <c r="O3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8" s="5">
        <f>(Таблица4[[#This Row],[Тинькування]]*Таблица4[[#This Row],[Вартість робіт за одиницю, грн з ПДВ]])+(Таблица4[[#This Row],[Затирання]]*Таблица4[[#This Row],[Вартість робіт за одиницю, грн з ПДВ.]])</f>
        <v>0</v>
      </c>
      <c r="Q388" s="5">
        <f>Таблица4[[#This Row],[Загальна вартість матеріалів, грн з ПДВ]]+Таблица4[[#This Row],[Загальна вартість робіт, грн з ПДВ]]</f>
        <v>0</v>
      </c>
    </row>
    <row r="389" spans="1:17" x14ac:dyDescent="0.25">
      <c r="A389">
        <v>388</v>
      </c>
      <c r="B389" s="1" t="s">
        <v>211</v>
      </c>
      <c r="C389" s="1" t="s">
        <v>213</v>
      </c>
      <c r="D389" s="1" t="s">
        <v>289</v>
      </c>
      <c r="E389" s="7" t="s">
        <v>295</v>
      </c>
      <c r="F389" s="1" t="s">
        <v>363</v>
      </c>
      <c r="G389" t="s">
        <v>364</v>
      </c>
      <c r="H389" s="1" t="s">
        <v>1</v>
      </c>
      <c r="I389">
        <v>0.42</v>
      </c>
      <c r="K389" s="6"/>
      <c r="L389" s="6"/>
      <c r="M389" s="6"/>
      <c r="N389" s="6"/>
      <c r="O3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9" s="5">
        <f>(Таблица4[[#This Row],[Тинькування]]*Таблица4[[#This Row],[Вартість робіт за одиницю, грн з ПДВ]])+(Таблица4[[#This Row],[Затирання]]*Таблица4[[#This Row],[Вартість робіт за одиницю, грн з ПДВ.]])</f>
        <v>0</v>
      </c>
      <c r="Q389" s="5">
        <f>Таблица4[[#This Row],[Загальна вартість матеріалів, грн з ПДВ]]+Таблица4[[#This Row],[Загальна вартість робіт, грн з ПДВ]]</f>
        <v>0</v>
      </c>
    </row>
    <row r="390" spans="1:17" x14ac:dyDescent="0.25">
      <c r="A390">
        <v>389</v>
      </c>
      <c r="B390" s="1" t="s">
        <v>211</v>
      </c>
      <c r="C390" s="1" t="s">
        <v>213</v>
      </c>
      <c r="D390" s="1" t="s">
        <v>289</v>
      </c>
      <c r="E390" s="7" t="s">
        <v>295</v>
      </c>
      <c r="F390" s="1" t="s">
        <v>42</v>
      </c>
      <c r="G390" t="s">
        <v>180</v>
      </c>
      <c r="H390" s="1" t="s">
        <v>1</v>
      </c>
      <c r="I390">
        <v>31.9</v>
      </c>
      <c r="K390" s="6"/>
      <c r="L390" s="6"/>
      <c r="M390" s="6"/>
      <c r="N390" s="6"/>
      <c r="O3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0" s="5">
        <f>(Таблица4[[#This Row],[Тинькування]]*Таблица4[[#This Row],[Вартість робіт за одиницю, грн з ПДВ]])+(Таблица4[[#This Row],[Затирання]]*Таблица4[[#This Row],[Вартість робіт за одиницю, грн з ПДВ.]])</f>
        <v>0</v>
      </c>
      <c r="Q390" s="5">
        <f>Таблица4[[#This Row],[Загальна вартість матеріалів, грн з ПДВ]]+Таблица4[[#This Row],[Загальна вартість робіт, грн з ПДВ]]</f>
        <v>0</v>
      </c>
    </row>
    <row r="391" spans="1:17" x14ac:dyDescent="0.25">
      <c r="A391">
        <v>390</v>
      </c>
      <c r="B391" s="1" t="s">
        <v>211</v>
      </c>
      <c r="C391" s="1" t="s">
        <v>213</v>
      </c>
      <c r="D391" s="1" t="s">
        <v>289</v>
      </c>
      <c r="E391" s="7" t="s">
        <v>295</v>
      </c>
      <c r="F391" s="1" t="s">
        <v>365</v>
      </c>
      <c r="G391" t="s">
        <v>366</v>
      </c>
      <c r="H391" s="1" t="s">
        <v>1</v>
      </c>
      <c r="I391">
        <v>2.4300000000000002</v>
      </c>
      <c r="K391" s="6"/>
      <c r="L391" s="6"/>
      <c r="M391" s="6"/>
      <c r="N391" s="6"/>
      <c r="O3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1" s="5">
        <f>(Таблица4[[#This Row],[Тинькування]]*Таблица4[[#This Row],[Вартість робіт за одиницю, грн з ПДВ]])+(Таблица4[[#This Row],[Затирання]]*Таблица4[[#This Row],[Вартість робіт за одиницю, грн з ПДВ.]])</f>
        <v>0</v>
      </c>
      <c r="Q391" s="5">
        <f>Таблица4[[#This Row],[Загальна вартість матеріалів, грн з ПДВ]]+Таблица4[[#This Row],[Загальна вартість робіт, грн з ПДВ]]</f>
        <v>0</v>
      </c>
    </row>
    <row r="392" spans="1:17" x14ac:dyDescent="0.25">
      <c r="A392">
        <v>391</v>
      </c>
      <c r="B392" s="1" t="s">
        <v>211</v>
      </c>
      <c r="C392" s="1" t="s">
        <v>213</v>
      </c>
      <c r="D392" s="1" t="s">
        <v>289</v>
      </c>
      <c r="E392" s="7" t="s">
        <v>295</v>
      </c>
      <c r="F392" s="1" t="s">
        <v>43</v>
      </c>
      <c r="G392" t="s">
        <v>208</v>
      </c>
      <c r="H392" s="1" t="s">
        <v>1</v>
      </c>
      <c r="I392">
        <v>16.41</v>
      </c>
      <c r="K392" s="6"/>
      <c r="L392" s="6"/>
      <c r="M392" s="6"/>
      <c r="N392" s="6"/>
      <c r="O3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2" s="5">
        <f>(Таблица4[[#This Row],[Тинькування]]*Таблица4[[#This Row],[Вартість робіт за одиницю, грн з ПДВ]])+(Таблица4[[#This Row],[Затирання]]*Таблица4[[#This Row],[Вартість робіт за одиницю, грн з ПДВ.]])</f>
        <v>0</v>
      </c>
      <c r="Q392" s="5">
        <f>Таблица4[[#This Row],[Загальна вартість матеріалів, грн з ПДВ]]+Таблица4[[#This Row],[Загальна вартість робіт, грн з ПДВ]]</f>
        <v>0</v>
      </c>
    </row>
    <row r="393" spans="1:17" x14ac:dyDescent="0.25">
      <c r="A393">
        <v>392</v>
      </c>
      <c r="B393" s="1" t="s">
        <v>211</v>
      </c>
      <c r="C393" s="1" t="s">
        <v>213</v>
      </c>
      <c r="D393" s="1" t="s">
        <v>289</v>
      </c>
      <c r="E393" s="7" t="s">
        <v>295</v>
      </c>
      <c r="F393" s="1" t="s">
        <v>367</v>
      </c>
      <c r="G393" t="s">
        <v>324</v>
      </c>
      <c r="H393" s="1" t="s">
        <v>1</v>
      </c>
      <c r="I393">
        <v>0.42</v>
      </c>
      <c r="K393" s="6"/>
      <c r="L393" s="6"/>
      <c r="M393" s="6"/>
      <c r="N393" s="6"/>
      <c r="O3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3" s="5">
        <f>(Таблица4[[#This Row],[Тинькування]]*Таблица4[[#This Row],[Вартість робіт за одиницю, грн з ПДВ]])+(Таблица4[[#This Row],[Затирання]]*Таблица4[[#This Row],[Вартість робіт за одиницю, грн з ПДВ.]])</f>
        <v>0</v>
      </c>
      <c r="Q393" s="5">
        <f>Таблица4[[#This Row],[Загальна вартість матеріалів, грн з ПДВ]]+Таблица4[[#This Row],[Загальна вартість робіт, грн з ПДВ]]</f>
        <v>0</v>
      </c>
    </row>
    <row r="394" spans="1:17" x14ac:dyDescent="0.25">
      <c r="A394">
        <v>393</v>
      </c>
      <c r="B394" s="1" t="s">
        <v>211</v>
      </c>
      <c r="C394" s="1" t="s">
        <v>213</v>
      </c>
      <c r="D394" s="1" t="s">
        <v>289</v>
      </c>
      <c r="E394" s="7" t="s">
        <v>295</v>
      </c>
      <c r="F394" s="1" t="s">
        <v>44</v>
      </c>
      <c r="G394" t="s">
        <v>5</v>
      </c>
      <c r="H394" s="1" t="s">
        <v>1</v>
      </c>
      <c r="I394">
        <v>63.6</v>
      </c>
      <c r="K394" s="6"/>
      <c r="L394" s="6"/>
      <c r="M394" s="6"/>
      <c r="N394" s="6"/>
      <c r="O3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4" s="5">
        <f>(Таблица4[[#This Row],[Тинькування]]*Таблица4[[#This Row],[Вартість робіт за одиницю, грн з ПДВ]])+(Таблица4[[#This Row],[Затирання]]*Таблица4[[#This Row],[Вартість робіт за одиницю, грн з ПДВ.]])</f>
        <v>0</v>
      </c>
      <c r="Q394" s="5">
        <f>Таблица4[[#This Row],[Загальна вартість матеріалів, грн з ПДВ]]+Таблица4[[#This Row],[Загальна вартість робіт, грн з ПДВ]]</f>
        <v>0</v>
      </c>
    </row>
    <row r="395" spans="1:17" x14ac:dyDescent="0.25">
      <c r="A395">
        <v>394</v>
      </c>
      <c r="B395" s="1" t="s">
        <v>211</v>
      </c>
      <c r="C395" s="1" t="s">
        <v>213</v>
      </c>
      <c r="D395" s="1" t="s">
        <v>289</v>
      </c>
      <c r="E395" s="7" t="s">
        <v>295</v>
      </c>
      <c r="F395" s="1" t="s">
        <v>368</v>
      </c>
      <c r="G395" t="s">
        <v>314</v>
      </c>
      <c r="H395" s="1" t="s">
        <v>1</v>
      </c>
      <c r="I395">
        <v>1.1599999999999999</v>
      </c>
      <c r="K395" s="6"/>
      <c r="L395" s="6"/>
      <c r="M395" s="6"/>
      <c r="N395" s="6"/>
      <c r="O3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5" s="5">
        <f>(Таблица4[[#This Row],[Тинькування]]*Таблица4[[#This Row],[Вартість робіт за одиницю, грн з ПДВ]])+(Таблица4[[#This Row],[Затирання]]*Таблица4[[#This Row],[Вартість робіт за одиницю, грн з ПДВ.]])</f>
        <v>0</v>
      </c>
      <c r="Q395" s="5">
        <f>Таблица4[[#This Row],[Загальна вартість матеріалів, грн з ПДВ]]+Таблица4[[#This Row],[Загальна вартість робіт, грн з ПДВ]]</f>
        <v>0</v>
      </c>
    </row>
    <row r="396" spans="1:17" x14ac:dyDescent="0.25">
      <c r="A396">
        <v>395</v>
      </c>
      <c r="B396" s="1" t="s">
        <v>211</v>
      </c>
      <c r="C396" s="1" t="s">
        <v>213</v>
      </c>
      <c r="D396" s="1" t="s">
        <v>289</v>
      </c>
      <c r="E396" s="7" t="s">
        <v>295</v>
      </c>
      <c r="F396" s="1" t="s">
        <v>45</v>
      </c>
      <c r="G396" t="s">
        <v>215</v>
      </c>
      <c r="H396" s="1" t="s">
        <v>1</v>
      </c>
      <c r="I396">
        <v>2.37</v>
      </c>
      <c r="J396">
        <v>27.41</v>
      </c>
      <c r="K396" s="6"/>
      <c r="L396" s="6"/>
      <c r="M396" s="6"/>
      <c r="N396" s="6"/>
      <c r="O3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6" s="5">
        <f>(Таблица4[[#This Row],[Тинькування]]*Таблица4[[#This Row],[Вартість робіт за одиницю, грн з ПДВ]])+(Таблица4[[#This Row],[Затирання]]*Таблица4[[#This Row],[Вартість робіт за одиницю, грн з ПДВ.]])</f>
        <v>0</v>
      </c>
      <c r="Q396" s="5">
        <f>Таблица4[[#This Row],[Загальна вартість матеріалів, грн з ПДВ]]+Таблица4[[#This Row],[Загальна вартість робіт, грн з ПДВ]]</f>
        <v>0</v>
      </c>
    </row>
    <row r="397" spans="1:17" x14ac:dyDescent="0.25">
      <c r="A397">
        <v>396</v>
      </c>
      <c r="B397" s="1" t="s">
        <v>211</v>
      </c>
      <c r="C397" s="1" t="s">
        <v>213</v>
      </c>
      <c r="D397" s="1" t="s">
        <v>289</v>
      </c>
      <c r="E397" s="7" t="s">
        <v>295</v>
      </c>
      <c r="F397" s="1" t="s">
        <v>369</v>
      </c>
      <c r="G397" t="s">
        <v>334</v>
      </c>
      <c r="H397" s="1" t="s">
        <v>1</v>
      </c>
      <c r="I397">
        <v>1.1599999999999999</v>
      </c>
      <c r="K397" s="6"/>
      <c r="L397" s="6"/>
      <c r="M397" s="6"/>
      <c r="N397" s="6"/>
      <c r="O3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7" s="5">
        <f>(Таблица4[[#This Row],[Тинькування]]*Таблица4[[#This Row],[Вартість робіт за одиницю, грн з ПДВ]])+(Таблица4[[#This Row],[Затирання]]*Таблица4[[#This Row],[Вартість робіт за одиницю, грн з ПДВ.]])</f>
        <v>0</v>
      </c>
      <c r="Q397" s="5">
        <f>Таблица4[[#This Row],[Загальна вартість матеріалів, грн з ПДВ]]+Таблица4[[#This Row],[Загальна вартість робіт, грн з ПДВ]]</f>
        <v>0</v>
      </c>
    </row>
    <row r="398" spans="1:17" x14ac:dyDescent="0.25">
      <c r="A398">
        <v>397</v>
      </c>
      <c r="B398" s="1" t="s">
        <v>211</v>
      </c>
      <c r="C398" s="1">
        <v>4</v>
      </c>
      <c r="D398" s="8" t="s">
        <v>307</v>
      </c>
      <c r="E398" s="7" t="s">
        <v>295</v>
      </c>
      <c r="F398" s="1" t="s">
        <v>293</v>
      </c>
      <c r="G398" t="s">
        <v>207</v>
      </c>
      <c r="H398" s="1" t="s">
        <v>1</v>
      </c>
      <c r="I398">
        <v>16.28</v>
      </c>
      <c r="J398">
        <v>26.29</v>
      </c>
      <c r="K398" s="6"/>
      <c r="L398" s="6"/>
      <c r="M398" s="6"/>
      <c r="N398" s="6"/>
      <c r="O3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8" s="5">
        <f>(Таблица4[[#This Row],[Тинькування]]*Таблица4[[#This Row],[Вартість робіт за одиницю, грн з ПДВ]])+(Таблица4[[#This Row],[Затирання]]*Таблица4[[#This Row],[Вартість робіт за одиницю, грн з ПДВ.]])</f>
        <v>0</v>
      </c>
      <c r="Q398" s="5">
        <f>Таблица4[[#This Row],[Загальна вартість матеріалів, грн з ПДВ]]+Таблица4[[#This Row],[Загальна вартість робіт, грн з ПДВ]]</f>
        <v>0</v>
      </c>
    </row>
    <row r="399" spans="1:17" x14ac:dyDescent="0.25">
      <c r="A399">
        <v>398</v>
      </c>
      <c r="B399" s="1" t="s">
        <v>211</v>
      </c>
      <c r="C399" s="1">
        <v>4</v>
      </c>
      <c r="D399" s="8" t="s">
        <v>307</v>
      </c>
      <c r="E399" s="7" t="s">
        <v>295</v>
      </c>
      <c r="F399" s="1" t="s">
        <v>370</v>
      </c>
      <c r="G399" t="s">
        <v>406</v>
      </c>
      <c r="H399" s="1" t="s">
        <v>1</v>
      </c>
      <c r="I399">
        <v>0.45</v>
      </c>
      <c r="K399" s="6"/>
      <c r="L399" s="6"/>
      <c r="M399" s="6"/>
      <c r="N399" s="6"/>
      <c r="O3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9" s="5">
        <f>(Таблица4[[#This Row],[Тинькування]]*Таблица4[[#This Row],[Вартість робіт за одиницю, грн з ПДВ]])+(Таблица4[[#This Row],[Затирання]]*Таблица4[[#This Row],[Вартість робіт за одиницю, грн з ПДВ.]])</f>
        <v>0</v>
      </c>
      <c r="Q399" s="5">
        <f>Таблица4[[#This Row],[Загальна вартість матеріалів, грн з ПДВ]]+Таблица4[[#This Row],[Загальна вартість робіт, грн з ПДВ]]</f>
        <v>0</v>
      </c>
    </row>
    <row r="400" spans="1:17" x14ac:dyDescent="0.25">
      <c r="A400">
        <v>399</v>
      </c>
      <c r="B400" s="1" t="s">
        <v>211</v>
      </c>
      <c r="C400" s="1">
        <v>4</v>
      </c>
      <c r="D400" s="8" t="s">
        <v>307</v>
      </c>
      <c r="E400" s="7" t="s">
        <v>295</v>
      </c>
      <c r="F400" s="1" t="s">
        <v>294</v>
      </c>
      <c r="G400" t="s">
        <v>206</v>
      </c>
      <c r="H400" s="1" t="s">
        <v>1</v>
      </c>
      <c r="I400">
        <v>16.28</v>
      </c>
      <c r="J400">
        <v>38.770000000000003</v>
      </c>
      <c r="K400" s="6"/>
      <c r="L400" s="6"/>
      <c r="M400" s="6"/>
      <c r="N400" s="6"/>
      <c r="O4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0" s="5">
        <f>(Таблица4[[#This Row],[Тинькування]]*Таблица4[[#This Row],[Вартість робіт за одиницю, грн з ПДВ]])+(Таблица4[[#This Row],[Затирання]]*Таблица4[[#This Row],[Вартість робіт за одиницю, грн з ПДВ.]])</f>
        <v>0</v>
      </c>
      <c r="Q400" s="5">
        <f>Таблица4[[#This Row],[Загальна вартість матеріалів, грн з ПДВ]]+Таблица4[[#This Row],[Загальна вартість робіт, грн з ПДВ]]</f>
        <v>0</v>
      </c>
    </row>
    <row r="401" spans="1:17" x14ac:dyDescent="0.25">
      <c r="A401">
        <v>400</v>
      </c>
      <c r="B401" s="1" t="s">
        <v>211</v>
      </c>
      <c r="C401" s="1">
        <v>4</v>
      </c>
      <c r="D401" s="8" t="s">
        <v>307</v>
      </c>
      <c r="E401" s="7" t="s">
        <v>295</v>
      </c>
      <c r="F401" s="1" t="s">
        <v>371</v>
      </c>
      <c r="G401" t="s">
        <v>397</v>
      </c>
      <c r="H401" s="1" t="s">
        <v>1</v>
      </c>
      <c r="I401">
        <v>0.45</v>
      </c>
      <c r="K401" s="6"/>
      <c r="L401" s="6"/>
      <c r="M401" s="6"/>
      <c r="N401" s="6"/>
      <c r="O4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1" s="5">
        <f>(Таблица4[[#This Row],[Тинькування]]*Таблица4[[#This Row],[Вартість робіт за одиницю, грн з ПДВ]])+(Таблица4[[#This Row],[Затирання]]*Таблица4[[#This Row],[Вартість робіт за одиницю, грн з ПДВ.]])</f>
        <v>0</v>
      </c>
      <c r="Q401" s="5">
        <f>Таблица4[[#This Row],[Загальна вартість матеріалів, грн з ПДВ]]+Таблица4[[#This Row],[Загальна вартість робіт, грн з ПДВ]]</f>
        <v>0</v>
      </c>
    </row>
    <row r="402" spans="1:17" x14ac:dyDescent="0.25">
      <c r="A402">
        <v>401</v>
      </c>
      <c r="B402" s="1" t="s">
        <v>211</v>
      </c>
      <c r="C402" s="1">
        <v>4</v>
      </c>
      <c r="D402" s="8" t="s">
        <v>307</v>
      </c>
      <c r="E402" s="7" t="s">
        <v>295</v>
      </c>
      <c r="F402" s="1" t="s">
        <v>296</v>
      </c>
      <c r="G402" t="s">
        <v>297</v>
      </c>
      <c r="H402" s="1" t="s">
        <v>1</v>
      </c>
      <c r="I402">
        <v>17.54</v>
      </c>
      <c r="J402">
        <v>15.9</v>
      </c>
      <c r="K402" s="6"/>
      <c r="L402" s="6"/>
      <c r="M402" s="6"/>
      <c r="N402" s="6"/>
      <c r="O4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2" s="5">
        <f>(Таблица4[[#This Row],[Тинькування]]*Таблица4[[#This Row],[Вартість робіт за одиницю, грн з ПДВ]])+(Таблица4[[#This Row],[Затирання]]*Таблица4[[#This Row],[Вартість робіт за одиницю, грн з ПДВ.]])</f>
        <v>0</v>
      </c>
      <c r="Q402" s="5">
        <f>Таблица4[[#This Row],[Загальна вартість матеріалів, грн з ПДВ]]+Таблица4[[#This Row],[Загальна вартість робіт, грн з ПДВ]]</f>
        <v>0</v>
      </c>
    </row>
    <row r="403" spans="1:17" x14ac:dyDescent="0.25">
      <c r="A403">
        <v>402</v>
      </c>
      <c r="B403" s="1" t="s">
        <v>211</v>
      </c>
      <c r="C403" s="1">
        <v>4</v>
      </c>
      <c r="D403" s="8" t="s">
        <v>307</v>
      </c>
      <c r="E403" s="7" t="s">
        <v>295</v>
      </c>
      <c r="F403" s="1" t="s">
        <v>372</v>
      </c>
      <c r="G403" t="s">
        <v>373</v>
      </c>
      <c r="H403" s="1" t="s">
        <v>1</v>
      </c>
      <c r="I403">
        <v>1.1599999999999999</v>
      </c>
      <c r="K403" s="6"/>
      <c r="L403" s="6"/>
      <c r="M403" s="6"/>
      <c r="N403" s="6"/>
      <c r="O4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3" s="5">
        <f>(Таблица4[[#This Row],[Тинькування]]*Таблица4[[#This Row],[Вартість робіт за одиницю, грн з ПДВ]])+(Таблица4[[#This Row],[Затирання]]*Таблица4[[#This Row],[Вартість робіт за одиницю, грн з ПДВ.]])</f>
        <v>0</v>
      </c>
      <c r="Q403" s="5">
        <f>Таблица4[[#This Row],[Загальна вартість матеріалів, грн з ПДВ]]+Таблица4[[#This Row],[Загальна вартість робіт, грн з ПДВ]]</f>
        <v>0</v>
      </c>
    </row>
    <row r="404" spans="1:17" x14ac:dyDescent="0.25">
      <c r="A404">
        <v>403</v>
      </c>
      <c r="B404" s="1" t="s">
        <v>211</v>
      </c>
      <c r="C404" s="1">
        <v>4</v>
      </c>
      <c r="D404" s="8" t="s">
        <v>307</v>
      </c>
      <c r="E404" s="7" t="s">
        <v>295</v>
      </c>
      <c r="F404" s="1" t="s">
        <v>298</v>
      </c>
      <c r="G404" t="s">
        <v>73</v>
      </c>
      <c r="H404" s="1" t="s">
        <v>1</v>
      </c>
      <c r="I404">
        <v>12.31</v>
      </c>
      <c r="J404">
        <v>11.2</v>
      </c>
      <c r="K404" s="6"/>
      <c r="L404" s="6"/>
      <c r="M404" s="6"/>
      <c r="N404" s="6"/>
      <c r="O4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4" s="5">
        <f>(Таблица4[[#This Row],[Тинькування]]*Таблица4[[#This Row],[Вартість робіт за одиницю, грн з ПДВ]])+(Таблица4[[#This Row],[Затирання]]*Таблица4[[#This Row],[Вартість робіт за одиницю, грн з ПДВ.]])</f>
        <v>0</v>
      </c>
      <c r="Q404" s="5">
        <f>Таблица4[[#This Row],[Загальна вартість матеріалів, грн з ПДВ]]+Таблица4[[#This Row],[Загальна вартість робіт, грн з ПДВ]]</f>
        <v>0</v>
      </c>
    </row>
    <row r="405" spans="1:17" x14ac:dyDescent="0.25">
      <c r="A405">
        <v>404</v>
      </c>
      <c r="B405" s="1" t="s">
        <v>211</v>
      </c>
      <c r="C405" s="1">
        <v>4</v>
      </c>
      <c r="D405" s="8" t="s">
        <v>307</v>
      </c>
      <c r="E405" s="7" t="s">
        <v>295</v>
      </c>
      <c r="F405" s="1" t="s">
        <v>374</v>
      </c>
      <c r="G405" t="s">
        <v>327</v>
      </c>
      <c r="H405" s="1" t="s">
        <v>1</v>
      </c>
      <c r="I405">
        <v>1.1599999999999999</v>
      </c>
      <c r="K405" s="6"/>
      <c r="L405" s="6"/>
      <c r="M405" s="6"/>
      <c r="N405" s="6"/>
      <c r="O4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5" s="5">
        <f>(Таблица4[[#This Row],[Тинькування]]*Таблица4[[#This Row],[Вартість робіт за одиницю, грн з ПДВ]])+(Таблица4[[#This Row],[Затирання]]*Таблица4[[#This Row],[Вартість робіт за одиницю, грн з ПДВ.]])</f>
        <v>0</v>
      </c>
      <c r="Q405" s="5">
        <f>Таблица4[[#This Row],[Загальна вартість матеріалів, грн з ПДВ]]+Таблица4[[#This Row],[Загальна вартість робіт, грн з ПДВ]]</f>
        <v>0</v>
      </c>
    </row>
    <row r="406" spans="1:17" x14ac:dyDescent="0.25">
      <c r="A406">
        <v>405</v>
      </c>
      <c r="B406" s="1" t="s">
        <v>211</v>
      </c>
      <c r="C406" s="1">
        <v>4</v>
      </c>
      <c r="D406" s="8" t="s">
        <v>307</v>
      </c>
      <c r="E406" s="7" t="s">
        <v>295</v>
      </c>
      <c r="F406" s="1" t="s">
        <v>299</v>
      </c>
      <c r="G406" t="s">
        <v>5</v>
      </c>
      <c r="H406" s="1" t="s">
        <v>1</v>
      </c>
      <c r="I406" s="16">
        <v>49.28</v>
      </c>
      <c r="J406" s="16">
        <v>6.26</v>
      </c>
      <c r="K406" s="6"/>
      <c r="L406" s="6"/>
      <c r="M406" s="6"/>
      <c r="N406" s="6"/>
      <c r="O4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6" s="5">
        <f>(Таблица4[[#This Row],[Тинькування]]*Таблица4[[#This Row],[Вартість робіт за одиницю, грн з ПДВ]])+(Таблица4[[#This Row],[Затирання]]*Таблица4[[#This Row],[Вартість робіт за одиницю, грн з ПДВ.]])</f>
        <v>0</v>
      </c>
      <c r="Q406" s="5">
        <f>Таблица4[[#This Row],[Загальна вартість матеріалів, грн з ПДВ]]+Таблица4[[#This Row],[Загальна вартість робіт, грн з ПДВ]]</f>
        <v>0</v>
      </c>
    </row>
    <row r="407" spans="1:17" x14ac:dyDescent="0.25">
      <c r="A407">
        <v>406</v>
      </c>
      <c r="B407" s="1" t="s">
        <v>211</v>
      </c>
      <c r="C407" s="1">
        <v>4</v>
      </c>
      <c r="D407" s="8" t="s">
        <v>307</v>
      </c>
      <c r="E407" s="7" t="s">
        <v>295</v>
      </c>
      <c r="F407" s="1" t="s">
        <v>313</v>
      </c>
      <c r="G407" t="s">
        <v>314</v>
      </c>
      <c r="H407" s="1" t="s">
        <v>1</v>
      </c>
      <c r="I407" s="16">
        <v>1.1399999999999999</v>
      </c>
      <c r="J407" s="16"/>
      <c r="K407" s="6"/>
      <c r="L407" s="6"/>
      <c r="M407" s="6"/>
      <c r="N407" s="6"/>
      <c r="O4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7" s="5">
        <f>(Таблица4[[#This Row],[Тинькування]]*Таблица4[[#This Row],[Вартість робіт за одиницю, грн з ПДВ]])+(Таблица4[[#This Row],[Затирання]]*Таблица4[[#This Row],[Вартість робіт за одиницю, грн з ПДВ.]])</f>
        <v>0</v>
      </c>
      <c r="Q407" s="5">
        <f>Таблица4[[#This Row],[Загальна вартість матеріалів, грн з ПДВ]]+Таблица4[[#This Row],[Загальна вартість робіт, грн з ПДВ]]</f>
        <v>0</v>
      </c>
    </row>
    <row r="408" spans="1:17" x14ac:dyDescent="0.25">
      <c r="A408">
        <v>407</v>
      </c>
      <c r="B408" s="1" t="s">
        <v>211</v>
      </c>
      <c r="C408" s="1">
        <v>4</v>
      </c>
      <c r="D408" s="8" t="s">
        <v>308</v>
      </c>
      <c r="E408" s="7" t="s">
        <v>295</v>
      </c>
      <c r="F408" s="1" t="s">
        <v>300</v>
      </c>
      <c r="G408" t="s">
        <v>4</v>
      </c>
      <c r="H408" s="1" t="s">
        <v>1</v>
      </c>
      <c r="I408">
        <v>13.63</v>
      </c>
      <c r="J408">
        <v>0.5</v>
      </c>
      <c r="K408" s="6"/>
      <c r="L408" s="6"/>
      <c r="M408" s="6"/>
      <c r="N408" s="6"/>
      <c r="O4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8" s="5">
        <f>(Таблица4[[#This Row],[Тинькування]]*Таблица4[[#This Row],[Вартість робіт за одиницю, грн з ПДВ]])+(Таблица4[[#This Row],[Затирання]]*Таблица4[[#This Row],[Вартість робіт за одиницю, грн з ПДВ.]])</f>
        <v>0</v>
      </c>
      <c r="Q408" s="5">
        <f>Таблица4[[#This Row],[Загальна вартість матеріалів, грн з ПДВ]]+Таблица4[[#This Row],[Загальна вартість робіт, грн з ПДВ]]</f>
        <v>0</v>
      </c>
    </row>
    <row r="409" spans="1:17" x14ac:dyDescent="0.25">
      <c r="A409">
        <v>408</v>
      </c>
      <c r="B409" s="1" t="s">
        <v>211</v>
      </c>
      <c r="C409" s="1">
        <v>4</v>
      </c>
      <c r="D409" s="8" t="s">
        <v>308</v>
      </c>
      <c r="E409" s="7" t="s">
        <v>295</v>
      </c>
      <c r="F409" s="1" t="s">
        <v>375</v>
      </c>
      <c r="G409" t="s">
        <v>376</v>
      </c>
      <c r="H409" s="1" t="s">
        <v>1</v>
      </c>
      <c r="I409">
        <v>0.42</v>
      </c>
      <c r="K409" s="6"/>
      <c r="L409" s="6"/>
      <c r="M409" s="6"/>
      <c r="N409" s="6"/>
      <c r="O4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9" s="5">
        <f>(Таблица4[[#This Row],[Тинькування]]*Таблица4[[#This Row],[Вартість робіт за одиницю, грн з ПДВ]])+(Таблица4[[#This Row],[Затирання]]*Таблица4[[#This Row],[Вартість робіт за одиницю, грн з ПДВ.]])</f>
        <v>0</v>
      </c>
      <c r="Q409" s="5">
        <f>Таблица4[[#This Row],[Загальна вартість матеріалів, грн з ПДВ]]+Таблица4[[#This Row],[Загальна вартість робіт, грн з ПДВ]]</f>
        <v>0</v>
      </c>
    </row>
    <row r="410" spans="1:17" x14ac:dyDescent="0.25">
      <c r="A410">
        <v>409</v>
      </c>
      <c r="B410" s="1" t="s">
        <v>211</v>
      </c>
      <c r="C410" s="1">
        <v>4</v>
      </c>
      <c r="D410" s="8" t="s">
        <v>308</v>
      </c>
      <c r="E410" s="7" t="s">
        <v>295</v>
      </c>
      <c r="F410" s="1" t="s">
        <v>301</v>
      </c>
      <c r="G410" t="s">
        <v>302</v>
      </c>
      <c r="H410" s="1" t="s">
        <v>1</v>
      </c>
      <c r="I410">
        <v>47.91</v>
      </c>
      <c r="J410">
        <v>0.65</v>
      </c>
      <c r="K410" s="6"/>
      <c r="L410" s="6"/>
      <c r="M410" s="6"/>
      <c r="N410" s="6"/>
      <c r="O4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0" s="5">
        <f>(Таблица4[[#This Row],[Тинькування]]*Таблица4[[#This Row],[Вартість робіт за одиницю, грн з ПДВ]])+(Таблица4[[#This Row],[Затирання]]*Таблица4[[#This Row],[Вартість робіт за одиницю, грн з ПДВ.]])</f>
        <v>0</v>
      </c>
      <c r="Q410" s="5">
        <f>Таблица4[[#This Row],[Загальна вартість матеріалів, грн з ПДВ]]+Таблица4[[#This Row],[Загальна вартість робіт, грн з ПДВ]]</f>
        <v>0</v>
      </c>
    </row>
    <row r="411" spans="1:17" x14ac:dyDescent="0.25">
      <c r="A411">
        <v>410</v>
      </c>
      <c r="B411" s="1" t="s">
        <v>211</v>
      </c>
      <c r="C411" s="1">
        <v>4</v>
      </c>
      <c r="D411" s="8" t="s">
        <v>308</v>
      </c>
      <c r="E411" s="7" t="s">
        <v>295</v>
      </c>
      <c r="F411" s="1" t="s">
        <v>377</v>
      </c>
      <c r="G411" t="s">
        <v>378</v>
      </c>
      <c r="H411" s="1" t="s">
        <v>1</v>
      </c>
      <c r="I411">
        <v>0.4</v>
      </c>
      <c r="K411" s="6"/>
      <c r="L411" s="6"/>
      <c r="M411" s="6"/>
      <c r="N411" s="6"/>
      <c r="O4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1" s="5">
        <f>(Таблица4[[#This Row],[Тинькування]]*Таблица4[[#This Row],[Вартість робіт за одиницю, грн з ПДВ]])+(Таблица4[[#This Row],[Затирання]]*Таблица4[[#This Row],[Вартість робіт за одиницю, грн з ПДВ.]])</f>
        <v>0</v>
      </c>
      <c r="Q411" s="5">
        <f>Таблица4[[#This Row],[Загальна вартість матеріалів, грн з ПДВ]]+Таблица4[[#This Row],[Загальна вартість робіт, грн з ПДВ]]</f>
        <v>0</v>
      </c>
    </row>
    <row r="412" spans="1:17" x14ac:dyDescent="0.25">
      <c r="A412">
        <v>411</v>
      </c>
      <c r="B412" s="1" t="s">
        <v>211</v>
      </c>
      <c r="C412" s="1">
        <v>4</v>
      </c>
      <c r="D412" s="1">
        <v>1</v>
      </c>
      <c r="E412" s="7" t="s">
        <v>295</v>
      </c>
      <c r="F412" s="1" t="s">
        <v>303</v>
      </c>
      <c r="G412" t="s">
        <v>206</v>
      </c>
      <c r="H412" s="1" t="s">
        <v>1</v>
      </c>
      <c r="I412">
        <v>100.2</v>
      </c>
      <c r="J412">
        <v>44.04</v>
      </c>
      <c r="K412" s="6"/>
      <c r="L412" s="6"/>
      <c r="M412" s="6"/>
      <c r="N412" s="6"/>
      <c r="O4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2" s="5">
        <f>(Таблица4[[#This Row],[Тинькування]]*Таблица4[[#This Row],[Вартість робіт за одиницю, грн з ПДВ]])+(Таблица4[[#This Row],[Затирання]]*Таблица4[[#This Row],[Вартість робіт за одиницю, грн з ПДВ.]])</f>
        <v>0</v>
      </c>
      <c r="Q412" s="5">
        <f>Таблица4[[#This Row],[Загальна вартість матеріалів, грн з ПДВ]]+Таблица4[[#This Row],[Загальна вартість робіт, грн з ПДВ]]</f>
        <v>0</v>
      </c>
    </row>
    <row r="413" spans="1:17" x14ac:dyDescent="0.25">
      <c r="A413">
        <v>412</v>
      </c>
      <c r="B413" s="1" t="s">
        <v>211</v>
      </c>
      <c r="C413" s="1">
        <v>4</v>
      </c>
      <c r="D413" s="1">
        <v>1</v>
      </c>
      <c r="E413" s="7" t="s">
        <v>295</v>
      </c>
      <c r="F413" s="1" t="s">
        <v>304</v>
      </c>
      <c r="G413" t="s">
        <v>5</v>
      </c>
      <c r="H413" s="1" t="s">
        <v>1</v>
      </c>
      <c r="I413">
        <v>88.67</v>
      </c>
      <c r="J413">
        <v>22.12</v>
      </c>
      <c r="K413" s="6"/>
      <c r="L413" s="6"/>
      <c r="M413" s="6"/>
      <c r="N413" s="6"/>
      <c r="O4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3" s="5">
        <f>(Таблица4[[#This Row],[Тинькування]]*Таблица4[[#This Row],[Вартість робіт за одиницю, грн з ПДВ]])+(Таблица4[[#This Row],[Затирання]]*Таблица4[[#This Row],[Вартість робіт за одиницю, грн з ПДВ.]])</f>
        <v>0</v>
      </c>
      <c r="Q413" s="5">
        <f>Таблица4[[#This Row],[Загальна вартість матеріалів, грн з ПДВ]]+Таблица4[[#This Row],[Загальна вартість робіт, грн з ПДВ]]</f>
        <v>0</v>
      </c>
    </row>
    <row r="414" spans="1:17" x14ac:dyDescent="0.25">
      <c r="A414">
        <v>413</v>
      </c>
      <c r="B414" s="1" t="s">
        <v>211</v>
      </c>
      <c r="C414" s="1">
        <v>4</v>
      </c>
      <c r="D414" s="1">
        <v>1</v>
      </c>
      <c r="E414" s="7" t="s">
        <v>295</v>
      </c>
      <c r="F414" s="1" t="s">
        <v>540</v>
      </c>
      <c r="G414" t="s">
        <v>314</v>
      </c>
      <c r="H414" s="1" t="s">
        <v>1</v>
      </c>
      <c r="I414">
        <v>2.1</v>
      </c>
      <c r="K414" s="6"/>
      <c r="L414" s="6"/>
      <c r="M414" s="6"/>
      <c r="N414" s="6"/>
      <c r="O4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4" s="5">
        <f>(Таблица4[[#This Row],[Тинькування]]*Таблица4[[#This Row],[Вартість робіт за одиницю, грн з ПДВ]])+(Таблица4[[#This Row],[Затирання]]*Таблица4[[#This Row],[Вартість робіт за одиницю, грн з ПДВ.]])</f>
        <v>0</v>
      </c>
      <c r="Q414" s="5">
        <f>Таблица4[[#This Row],[Загальна вартість матеріалів, грн з ПДВ]]+Таблица4[[#This Row],[Загальна вартість робіт, грн з ПДВ]]</f>
        <v>0</v>
      </c>
    </row>
    <row r="415" spans="1:17" x14ac:dyDescent="0.25">
      <c r="A415">
        <v>414</v>
      </c>
      <c r="B415" s="1" t="s">
        <v>211</v>
      </c>
      <c r="C415" s="1">
        <v>4</v>
      </c>
      <c r="D415" s="1">
        <v>1</v>
      </c>
      <c r="E415" s="7" t="s">
        <v>295</v>
      </c>
      <c r="F415" s="1" t="s">
        <v>305</v>
      </c>
      <c r="G415" t="s">
        <v>215</v>
      </c>
      <c r="H415" s="1" t="s">
        <v>1</v>
      </c>
      <c r="I415">
        <v>2.2799999999999998</v>
      </c>
      <c r="J415">
        <v>34.36</v>
      </c>
      <c r="K415" s="6"/>
      <c r="L415" s="6"/>
      <c r="M415" s="6"/>
      <c r="N415" s="6"/>
      <c r="O4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5" s="5">
        <f>(Таблица4[[#This Row],[Тинькування]]*Таблица4[[#This Row],[Вартість робіт за одиницю, грн з ПДВ]])+(Таблица4[[#This Row],[Затирання]]*Таблица4[[#This Row],[Вартість робіт за одиницю, грн з ПДВ.]])</f>
        <v>0</v>
      </c>
      <c r="Q415" s="5">
        <f>Таблица4[[#This Row],[Загальна вартість матеріалів, грн з ПДВ]]+Таблица4[[#This Row],[Загальна вартість робіт, грн з ПДВ]]</f>
        <v>0</v>
      </c>
    </row>
    <row r="416" spans="1:17" x14ac:dyDescent="0.25">
      <c r="A416">
        <v>415</v>
      </c>
      <c r="B416" s="1" t="s">
        <v>211</v>
      </c>
      <c r="C416" s="1">
        <v>4</v>
      </c>
      <c r="D416" s="1">
        <v>1</v>
      </c>
      <c r="E416" s="7" t="s">
        <v>295</v>
      </c>
      <c r="F416" s="1" t="s">
        <v>541</v>
      </c>
      <c r="G416" t="s">
        <v>334</v>
      </c>
      <c r="H416" s="1" t="s">
        <v>1</v>
      </c>
      <c r="I416">
        <v>1.99</v>
      </c>
      <c r="K416" s="6"/>
      <c r="L416" s="6"/>
      <c r="M416" s="6"/>
      <c r="N416" s="6"/>
      <c r="O4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6" s="5">
        <f>(Таблица4[[#This Row],[Тинькування]]*Таблица4[[#This Row],[Вартість робіт за одиницю, грн з ПДВ]])+(Таблица4[[#This Row],[Затирання]]*Таблица4[[#This Row],[Вартість робіт за одиницю, грн з ПДВ.]])</f>
        <v>0</v>
      </c>
      <c r="Q416" s="5">
        <f>Таблица4[[#This Row],[Загальна вартість матеріалів, грн з ПДВ]]+Таблица4[[#This Row],[Загальна вартість робіт, грн з ПДВ]]</f>
        <v>0</v>
      </c>
    </row>
    <row r="417" spans="1:17" x14ac:dyDescent="0.25">
      <c r="A417">
        <v>416</v>
      </c>
      <c r="B417" s="1" t="s">
        <v>211</v>
      </c>
      <c r="C417" s="1">
        <v>4</v>
      </c>
      <c r="D417" s="1">
        <v>1</v>
      </c>
      <c r="E417" s="7" t="s">
        <v>295</v>
      </c>
      <c r="F417" s="1" t="s">
        <v>306</v>
      </c>
      <c r="G417" t="s">
        <v>73</v>
      </c>
      <c r="H417" s="1" t="s">
        <v>1</v>
      </c>
      <c r="I417">
        <v>11.31</v>
      </c>
      <c r="J417">
        <v>9.02</v>
      </c>
      <c r="K417" s="6"/>
      <c r="L417" s="6"/>
      <c r="M417" s="6"/>
      <c r="N417" s="6"/>
      <c r="O4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7" s="5">
        <f>(Таблица4[[#This Row],[Тинькування]]*Таблица4[[#This Row],[Вартість робіт за одиницю, грн з ПДВ]])+(Таблица4[[#This Row],[Затирання]]*Таблица4[[#This Row],[Вартість робіт за одиницю, грн з ПДВ.]])</f>
        <v>0</v>
      </c>
      <c r="Q417" s="5">
        <f>Таблица4[[#This Row],[Загальна вартість матеріалів, грн з ПДВ]]+Таблица4[[#This Row],[Загальна вартість робіт, грн з ПДВ]]</f>
        <v>0</v>
      </c>
    </row>
    <row r="418" spans="1:17" x14ac:dyDescent="0.25">
      <c r="A418">
        <v>417</v>
      </c>
      <c r="B418" s="1" t="s">
        <v>211</v>
      </c>
      <c r="C418" s="1">
        <v>4</v>
      </c>
      <c r="D418" s="1">
        <v>1</v>
      </c>
      <c r="E418" s="7" t="s">
        <v>295</v>
      </c>
      <c r="F418" s="1" t="s">
        <v>542</v>
      </c>
      <c r="G418" t="s">
        <v>327</v>
      </c>
      <c r="H418" s="1" t="s">
        <v>1</v>
      </c>
      <c r="I418">
        <v>0.33</v>
      </c>
      <c r="K418" s="6"/>
      <c r="L418" s="6"/>
      <c r="M418" s="6"/>
      <c r="N418" s="6"/>
      <c r="O4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8" s="5">
        <f>(Таблица4[[#This Row],[Тинькування]]*Таблица4[[#This Row],[Вартість робіт за одиницю, грн з ПДВ]])+(Таблица4[[#This Row],[Затирання]]*Таблица4[[#This Row],[Вартість робіт за одиницю, грн з ПДВ.]])</f>
        <v>0</v>
      </c>
      <c r="Q418" s="5">
        <f>Таблица4[[#This Row],[Загальна вартість матеріалів, грн з ПДВ]]+Таблица4[[#This Row],[Загальна вартість робіт, грн з ПДВ]]</f>
        <v>0</v>
      </c>
    </row>
    <row r="419" spans="1:17" x14ac:dyDescent="0.25">
      <c r="A419">
        <v>418</v>
      </c>
      <c r="B419" s="1" t="s">
        <v>220</v>
      </c>
      <c r="C419" s="1" t="s">
        <v>213</v>
      </c>
      <c r="D419" s="1" t="s">
        <v>221</v>
      </c>
      <c r="E419" s="7" t="s">
        <v>295</v>
      </c>
      <c r="F419" s="1" t="s">
        <v>38</v>
      </c>
      <c r="G419" t="s">
        <v>219</v>
      </c>
      <c r="H419" s="1" t="s">
        <v>1</v>
      </c>
      <c r="I419" s="16"/>
      <c r="J419">
        <v>85.5</v>
      </c>
      <c r="K419" s="6"/>
      <c r="L419" s="6"/>
      <c r="M419" s="6"/>
      <c r="N419" s="6"/>
      <c r="O4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9" s="5">
        <f>(Таблица4[[#This Row],[Тинькування]]*Таблица4[[#This Row],[Вартість робіт за одиницю, грн з ПДВ]])+(Таблица4[[#This Row],[Затирання]]*Таблица4[[#This Row],[Вартість робіт за одиницю, грн з ПДВ.]])</f>
        <v>0</v>
      </c>
      <c r="Q419" s="5">
        <f>Таблица4[[#This Row],[Загальна вартість матеріалів, грн з ПДВ]]+Таблица4[[#This Row],[Загальна вартість робіт, грн з ПДВ]]</f>
        <v>0</v>
      </c>
    </row>
    <row r="420" spans="1:17" x14ac:dyDescent="0.25">
      <c r="A420">
        <v>419</v>
      </c>
      <c r="B420" s="1" t="s">
        <v>220</v>
      </c>
      <c r="C420" s="1" t="s">
        <v>213</v>
      </c>
      <c r="D420" s="1" t="s">
        <v>221</v>
      </c>
      <c r="E420" s="7" t="s">
        <v>295</v>
      </c>
      <c r="F420" s="8" t="s">
        <v>382</v>
      </c>
      <c r="G420" t="s">
        <v>314</v>
      </c>
      <c r="H420" s="1" t="s">
        <v>1</v>
      </c>
      <c r="I420" s="16">
        <v>9.4</v>
      </c>
      <c r="K420" s="6"/>
      <c r="L420" s="6"/>
      <c r="M420" s="6"/>
      <c r="N420" s="6"/>
      <c r="O4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0" s="5">
        <f>(Таблица4[[#This Row],[Тинькування]]*Таблица4[[#This Row],[Вартість робіт за одиницю, грн з ПДВ]])+(Таблица4[[#This Row],[Затирання]]*Таблица4[[#This Row],[Вартість робіт за одиницю, грн з ПДВ.]])</f>
        <v>0</v>
      </c>
      <c r="Q420" s="5">
        <f>Таблица4[[#This Row],[Загальна вартість матеріалів, грн з ПДВ]]+Таблица4[[#This Row],[Загальна вартість робіт, грн з ПДВ]]</f>
        <v>0</v>
      </c>
    </row>
    <row r="421" spans="1:17" x14ac:dyDescent="0.25">
      <c r="A421">
        <v>420</v>
      </c>
      <c r="B421" s="1" t="s">
        <v>220</v>
      </c>
      <c r="C421" s="1" t="s">
        <v>213</v>
      </c>
      <c r="D421" s="1" t="s">
        <v>221</v>
      </c>
      <c r="E421" s="7" t="s">
        <v>295</v>
      </c>
      <c r="F421" s="1" t="s">
        <v>222</v>
      </c>
      <c r="G421" t="s">
        <v>223</v>
      </c>
      <c r="H421" s="1" t="s">
        <v>1</v>
      </c>
      <c r="I421">
        <v>274.8</v>
      </c>
      <c r="J421">
        <v>34</v>
      </c>
      <c r="K421" s="6"/>
      <c r="L421" s="6"/>
      <c r="M421" s="6"/>
      <c r="N421" s="6"/>
      <c r="O4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1" s="5">
        <f>(Таблица4[[#This Row],[Тинькування]]*Таблица4[[#This Row],[Вартість робіт за одиницю, грн з ПДВ]])+(Таблица4[[#This Row],[Затирання]]*Таблица4[[#This Row],[Вартість робіт за одиницю, грн з ПДВ.]])</f>
        <v>0</v>
      </c>
      <c r="Q421" s="5">
        <f>Таблица4[[#This Row],[Загальна вартість матеріалів, грн з ПДВ]]+Таблица4[[#This Row],[Загальна вартість робіт, грн з ПДВ]]</f>
        <v>0</v>
      </c>
    </row>
    <row r="422" spans="1:17" x14ac:dyDescent="0.25">
      <c r="A422">
        <v>421</v>
      </c>
      <c r="B422" s="1" t="s">
        <v>220</v>
      </c>
      <c r="C422" s="1" t="s">
        <v>213</v>
      </c>
      <c r="D422" s="1" t="s">
        <v>221</v>
      </c>
      <c r="E422" s="7" t="s">
        <v>295</v>
      </c>
      <c r="F422" s="1" t="s">
        <v>379</v>
      </c>
      <c r="G422" t="s">
        <v>380</v>
      </c>
      <c r="H422" s="1" t="s">
        <v>1</v>
      </c>
      <c r="I422">
        <v>2.9</v>
      </c>
      <c r="K422" s="6"/>
      <c r="L422" s="6"/>
      <c r="M422" s="6"/>
      <c r="N422" s="6"/>
      <c r="O4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2" s="5">
        <f>(Таблица4[[#This Row],[Тинькування]]*Таблица4[[#This Row],[Вартість робіт за одиницю, грн з ПДВ]])+(Таблица4[[#This Row],[Затирання]]*Таблица4[[#This Row],[Вартість робіт за одиницю, грн з ПДВ.]])</f>
        <v>0</v>
      </c>
      <c r="Q422" s="5">
        <f>Таблица4[[#This Row],[Загальна вартість матеріалів, грн з ПДВ]]+Таблица4[[#This Row],[Загальна вартість робіт, грн з ПДВ]]</f>
        <v>0</v>
      </c>
    </row>
    <row r="423" spans="1:17" x14ac:dyDescent="0.25">
      <c r="A423" t="s">
        <v>290</v>
      </c>
      <c r="G423">
        <f>SUBTOTAL(103,Таблица4[Найменування приміщення])</f>
        <v>421</v>
      </c>
      <c r="I423">
        <f>SUBTOTAL(109,Таблица4[Тинькування])</f>
        <v>7180.509999999992</v>
      </c>
      <c r="J423">
        <f>SUBTOTAL(109,Таблица4[Затирання])</f>
        <v>3747.5300000000011</v>
      </c>
      <c r="O423" s="5">
        <f>SUBTOTAL(109,Таблица4[Загальна вартість матеріалів, грн з ПДВ])</f>
        <v>0</v>
      </c>
      <c r="P423" s="5">
        <f>SUBTOTAL(109,Таблица4[Загальна вартість робіт, грн з ПДВ])</f>
        <v>0</v>
      </c>
      <c r="Q423" s="5">
        <f>SUBTOTAL(109,Таблица4[Вартість всього, грн з ПДВ])</f>
        <v>0</v>
      </c>
    </row>
  </sheetData>
  <pageMargins left="0.7" right="0.7" top="0.75" bottom="0.75" header="0.3" footer="0.3"/>
  <pageSetup paperSize="9" orientation="portrait" r:id="rId1"/>
  <ignoredErrors>
    <ignoredError sqref="C421:D421 F421 F318 F404 F316 F320 F322 F324 F326 F328 F330 F332 F334 F336 F338 F340 F342 F344 F346 F348 F350 F352 F354 F356 F358 F360 F362 F364 F366 F368 F370 F372 F374 F376 F378 F380 F382 F384 F386 F388 F390 F392 F394 F396 C316:D397 F398 F400 F402 F408 D398:D411 F410 C422 F419 C419:D419 C420 F2 F4 F6 C2:D8 F8 F10 F12 F14 F16 F18 F20 F22 F24 F26 F28 F30 F32 F34 F36 F38 F40 F42 F44:F45 F47 F49 F51 F53 F55 F57:F58 F60 F62 F64 F66 F68 F70:F71 F73 F75 F77 F79 F81 F83:F84 F86 F88 F90 F92 C94:D94 F94 F96:F97 F99 F101 F103 F105 F107 F109:F110 F112 F114 F116 F118 F120 F122:F123 F125 F127 F129 F131 F133 F135:F136 C138:D138 F138 F140 F142 F144 F146 F148:F149 F151 F153 F155 F157 F159 F161:F162 F164 F166 F168 F170 F172 C174:D175 F174:F175 F177 F179 F181 F183 F185 F187:F188 F190 F192 F194 F196 F198 F200:F201 F203 F205 F207 F209 C211:D211 F211 F213:F214 F216 F218 F220 F222 F224 F226:F227 F229 F231 F233 F237 F235 F239 F241 C243:D244 F243:F244 F246 F248 F250 F252 F254 F256 F258 F260 F262 F264 F266 F268:F269 F271 F273 C275:D275 F275 F277 F279 F281:F282 F284 F286 F288 F290 F292 F294:F295 F297 F299 F301 F303 F305:F306 F308 F310 F312 C314:D314 F314 F412:F413 F415 F417 C92:D92 C90:D90 C88:D88 C86:D86 C83:D84 C81:D81 C79:D79 C77:D77 C75:D75 C73:D73 C70:D71 C68:D68 C66:D66 C64:D64 C62:D62 C60:D60 C57:D58 C55:D55 C53:D53 C51:D51 C49:D49 C47:D47 C44:D45 C42:D42 C40:D40 C38:D38 C36:D36 C34:D34 C32:D32 C30:D30 C28:D28 C26:D26 C24:D24 C22:D22 C20:D20 C18:D18 C16:D16 C14:D14 C12:D12 C10:D10 C9:D9 C11:D11 C13:D13 C15:D15 C17:D17 C19:D19 C21:D21 C23:D23 C25:D25 C27:D27 C29:D29 C31:D31 C33:D33 C35:D35 C37:D37 C39:D39 C41:D41 C43:D43 C46:D46 C48:D48 C50:D50 C52:D52 C54:D54 C56:D56 C59:D59 C61:D61 C63:D63 C65:D65 C67:D67 C69:D69 C72:D72 C74:D74 C76:D76 C78:D78 C80:D80 C82:D82 C85:D85 C87:D87 C89:D89 C91:D91 C93:D93 C135:D136 C133:D133 C131:D131 C129:D129 C127:D127 C125:D125 C122:D123 C120:D120 C118:D118 C116:D116 C114:D114 C112:D112 C109:D110 C107:D107 C105:D105 C103:D103 C101:D101 C99:D99 C96:D97 C95:D95 C98:D98 C100:D100 C102:D102 C104:D104 C106:D106 C108:D108 C111:D111 C113:D113 C115:D115 C117:D117 C119:D119 C121:D121 C124:D124 C126:D126 C128:D128 C130:D130 C132:D132 C134:D134 C137:D137 C172:D172 C170:D170 C168:D168 C166:D166 C164:D164 C161:D162 C159:D159 C157:D157 C155:D155 C153:D153 C151:D151 C148:D149 C146:D146 C144:D144 C142:D142 C140:D140 C139:D139 C141:D141 C143:D143 C145:D145 C147:D147 C150:D150 C152:D152 C154:D154 C156:D156 C158:D158 C160:D160 C163:D163 C165:D165 C167:D167 C169:D169 C171:D171 C173:D173 C209:D209 C207:D207 C205:D205 C203:D203 C200:D201 C198:D198 C196:D196 C194:D194 C192:D192 C190:D190 C187:D188 C185:D185 C183:D183 C181:D181 C179:D179 C177:D177 C176:D176 C178:D178 C180:D180 C182:D182 C184:D184 C186:D186 C189:D189 C191:D191 C193:D193 C195:D195 C197:D197 C199:D199 C202:D202 C204:D204 C206:D206 C208:D208 C210:D210 C241:D241 C239:D239 C235:D235 C237:D237 C233:D233 C231:D231 C229:D229 C226:D227 C224:D224 C222:D222 C220:D220 C218:D218 C216:D216 C213:D214 C212:D212 C215:D215 C217:D217 C219:D219 C221:D221 C223:D223 C225:D225 C228:D228 C230:D230 C232:D232 C234:D234 C238:D238 C236:D236 C240:D240 C242:D242 C273:D273 C271:D271 C268:D269 C266:D266 C264:D264 C262:D262 C260:D260 C258:D258 C256:D256 C254:D254 C252:D252 C250:D250 C248:D248 C246:D246 C245:D245 C247:D247 C249:D249 C251:D251 C253:D253 C255:D255 C257:D257 C259:D259 C261:D261 C263:D263 C265:D265 C267:D267 C270:D270 C272:D272 C274:D274 C312:D312 C310:D310 C308:D308 C305:D306 C303:D303 C301:D301 C299:D299 C297:D297 C294:D295 C292:D292 C290:D290 C288:D288 C286:D286 C284:D284 C281:D282 C279:D279 C277:D277 C276:D276 C278:D278 C280:D280 C283:D283 C285:D285 C287:D287 C289:D289 C291:D291 C293:D293 C296:D296 C298:D298 C300:D300 C302:D302 C304:D304 C307:D307 C309:D309 C311:D311 C313:D313 C315"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9"/>
  <sheetViews>
    <sheetView tabSelected="1" zoomScale="55" zoomScaleNormal="55" workbookViewId="0">
      <pane ySplit="6" topLeftCell="A7" activePane="bottomLeft" state="frozen"/>
      <selection pane="bottomLeft" activeCell="K11" sqref="K11"/>
    </sheetView>
  </sheetViews>
  <sheetFormatPr defaultRowHeight="15" x14ac:dyDescent="0.25"/>
  <cols>
    <col min="1" max="1" width="4.85546875" customWidth="1"/>
    <col min="2" max="2" width="14.140625" customWidth="1"/>
    <col min="3" max="3" width="48.140625" customWidth="1"/>
    <col min="4" max="4" width="8.5703125" customWidth="1"/>
    <col min="5" max="5" width="18.140625" bestFit="1" customWidth="1"/>
    <col min="6" max="6" width="8" customWidth="1"/>
    <col min="7" max="7" width="12.7109375" customWidth="1"/>
    <col min="8" max="8" width="10" customWidth="1"/>
    <col min="9" max="9" width="22.5703125" customWidth="1"/>
    <col min="10" max="10" width="22.28515625" customWidth="1"/>
    <col min="11" max="11" width="21" customWidth="1"/>
    <col min="12" max="12" width="23" customWidth="1"/>
    <col min="13" max="13" width="23.5703125" customWidth="1"/>
    <col min="14" max="14" width="22.7109375" customWidth="1"/>
    <col min="15" max="15" width="19.42578125" customWidth="1"/>
    <col min="16" max="16" width="17.7109375" bestFit="1" customWidth="1"/>
    <col min="17" max="17" width="27.85546875" bestFit="1" customWidth="1"/>
    <col min="18" max="18" width="255.5703125" customWidth="1"/>
    <col min="19" max="20" width="8" bestFit="1" customWidth="1"/>
  </cols>
  <sheetData>
    <row r="1" spans="1:17" ht="15.75" x14ac:dyDescent="0.25">
      <c r="A1" s="11" t="s">
        <v>310</v>
      </c>
    </row>
    <row r="2" spans="1:17" ht="15.75" x14ac:dyDescent="0.25">
      <c r="A2" s="11"/>
    </row>
    <row r="3" spans="1:17" ht="15.75" x14ac:dyDescent="0.25">
      <c r="A3" s="11" t="s">
        <v>311</v>
      </c>
    </row>
    <row r="4" spans="1:17" ht="16.5" thickBot="1" x14ac:dyDescent="0.3">
      <c r="A4" s="12" t="s">
        <v>312</v>
      </c>
    </row>
    <row r="5" spans="1:17" ht="32.25" thickBot="1" x14ac:dyDescent="0.55000000000000004">
      <c r="I5" s="28" t="s">
        <v>186</v>
      </c>
      <c r="J5" s="28"/>
      <c r="K5" s="29" t="s">
        <v>72</v>
      </c>
      <c r="L5" s="30"/>
      <c r="M5" s="31"/>
      <c r="N5" s="32"/>
      <c r="O5" s="33"/>
      <c r="Q5" s="26" t="s">
        <v>566</v>
      </c>
    </row>
    <row r="6" spans="1:17" ht="45" x14ac:dyDescent="0.25">
      <c r="A6" s="18" t="s">
        <v>309</v>
      </c>
      <c r="B6" s="18" t="s">
        <v>187</v>
      </c>
      <c r="C6" s="19" t="s">
        <v>192</v>
      </c>
      <c r="D6" s="18" t="s">
        <v>555</v>
      </c>
      <c r="E6" s="19" t="s">
        <v>291</v>
      </c>
      <c r="F6" s="18" t="s">
        <v>185</v>
      </c>
      <c r="G6" s="18" t="s">
        <v>186</v>
      </c>
      <c r="H6" s="18" t="s">
        <v>72</v>
      </c>
      <c r="I6" s="9" t="s">
        <v>193</v>
      </c>
      <c r="J6" s="9" t="s">
        <v>194</v>
      </c>
      <c r="K6" s="10" t="s">
        <v>198</v>
      </c>
      <c r="L6" s="10" t="s">
        <v>199</v>
      </c>
      <c r="M6" s="9" t="s">
        <v>195</v>
      </c>
      <c r="N6" s="9" t="s">
        <v>196</v>
      </c>
      <c r="O6" s="9" t="s">
        <v>197</v>
      </c>
    </row>
    <row r="7" spans="1:17" ht="30" x14ac:dyDescent="0.25">
      <c r="A7" s="20">
        <v>1</v>
      </c>
      <c r="B7" s="21" t="s">
        <v>2</v>
      </c>
      <c r="C7" s="22" t="s">
        <v>544</v>
      </c>
      <c r="D7" s="23"/>
      <c r="E7" s="23" t="s">
        <v>295</v>
      </c>
      <c r="F7" s="21" t="s">
        <v>1</v>
      </c>
      <c r="G7" s="20">
        <v>200.07999999999998</v>
      </c>
      <c r="H7" s="20">
        <v>301.3</v>
      </c>
      <c r="I7" s="13"/>
      <c r="J7" s="13"/>
      <c r="K7" s="13"/>
      <c r="L7" s="13"/>
      <c r="M7"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7" s="24">
        <f>(_15строк[[#This Row],[Тинькування]]*_15строк[[#This Row],[Вартість робіт за одиницю, грн з ПДВ]])+(_15строк[[#This Row],[Затирання]]*_15строк[[#This Row],[Вартість робіт за одиницю, грн з ПДВ.]])</f>
        <v>0</v>
      </c>
      <c r="O7" s="24">
        <f>_15строк[[#This Row],[Загальна вартість матеріалів, грн з ПДВ]]+_15строк[[#This Row],[Загальна вартість робіт, грн з ПДВ]]</f>
        <v>0</v>
      </c>
    </row>
    <row r="8" spans="1:17" ht="45" x14ac:dyDescent="0.25">
      <c r="A8" s="20">
        <v>2</v>
      </c>
      <c r="B8" s="21" t="s">
        <v>2</v>
      </c>
      <c r="C8" s="22" t="s">
        <v>557</v>
      </c>
      <c r="D8" s="23" t="s">
        <v>556</v>
      </c>
      <c r="E8" s="23" t="s">
        <v>295</v>
      </c>
      <c r="F8" s="21" t="s">
        <v>1</v>
      </c>
      <c r="G8" s="20">
        <v>42.690000000000005</v>
      </c>
      <c r="H8" s="20"/>
      <c r="I8" s="13"/>
      <c r="J8" s="13"/>
      <c r="K8" s="13"/>
      <c r="L8" s="13"/>
      <c r="M8"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8" s="24">
        <f>(_15строк[[#This Row],[Тинькування]]*_15строк[[#This Row],[Вартість робіт за одиницю, грн з ПДВ]])+(_15строк[[#This Row],[Затирання]]*_15строк[[#This Row],[Вартість робіт за одиницю, грн з ПДВ.]])</f>
        <v>0</v>
      </c>
      <c r="O8" s="24">
        <f>_15строк[[#This Row],[Загальна вартість матеріалів, грн з ПДВ]]+_15строк[[#This Row],[Загальна вартість робіт, грн з ПДВ]]</f>
        <v>0</v>
      </c>
    </row>
    <row r="9" spans="1:17" x14ac:dyDescent="0.25">
      <c r="A9" s="20">
        <v>3</v>
      </c>
      <c r="B9" s="21" t="s">
        <v>2</v>
      </c>
      <c r="C9" s="22" t="s">
        <v>545</v>
      </c>
      <c r="D9" s="23"/>
      <c r="E9" s="23" t="s">
        <v>292</v>
      </c>
      <c r="F9" s="21" t="s">
        <v>1</v>
      </c>
      <c r="G9" s="20">
        <v>498.98</v>
      </c>
      <c r="H9" s="20">
        <v>50.999999999999993</v>
      </c>
      <c r="I9" s="13"/>
      <c r="J9" s="13"/>
      <c r="K9" s="13"/>
      <c r="L9" s="13"/>
      <c r="M9"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9" s="24">
        <f>(_15строк[[#This Row],[Тинькування]]*_15строк[[#This Row],[Вартість робіт за одиницю, грн з ПДВ]])+(_15строк[[#This Row],[Затирання]]*_15строк[[#This Row],[Вартість робіт за одиницю, грн з ПДВ.]])</f>
        <v>0</v>
      </c>
      <c r="O9" s="24">
        <f>_15строк[[#This Row],[Загальна вартість матеріалів, грн з ПДВ]]+_15строк[[#This Row],[Загальна вартість робіт, грн з ПДВ]]</f>
        <v>0</v>
      </c>
    </row>
    <row r="10" spans="1:17" ht="60" x14ac:dyDescent="0.25">
      <c r="A10" s="20">
        <v>4</v>
      </c>
      <c r="B10" s="21" t="s">
        <v>200</v>
      </c>
      <c r="C10" s="22" t="s">
        <v>546</v>
      </c>
      <c r="D10" s="23"/>
      <c r="E10" s="23" t="s">
        <v>292</v>
      </c>
      <c r="F10" s="21" t="s">
        <v>1</v>
      </c>
      <c r="G10" s="20">
        <v>1927.4399999999994</v>
      </c>
      <c r="H10" s="20">
        <v>202.56000000000003</v>
      </c>
      <c r="I10" s="13"/>
      <c r="J10" s="13"/>
      <c r="K10" s="13"/>
      <c r="L10" s="13"/>
      <c r="M10"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0" s="24">
        <f>(_15строк[[#This Row],[Тинькування]]*_15строк[[#This Row],[Вартість робіт за одиницю, грн з ПДВ]])+(_15строк[[#This Row],[Затирання]]*_15строк[[#This Row],[Вартість робіт за одиницю, грн з ПДВ.]])</f>
        <v>0</v>
      </c>
      <c r="O10" s="24">
        <f>_15строк[[#This Row],[Загальна вартість матеріалів, грн з ПДВ]]+_15строк[[#This Row],[Загальна вартість робіт, грн з ПДВ]]</f>
        <v>0</v>
      </c>
    </row>
    <row r="11" spans="1:17" ht="120" x14ac:dyDescent="0.25">
      <c r="A11" s="20">
        <v>5</v>
      </c>
      <c r="B11" s="21" t="s">
        <v>200</v>
      </c>
      <c r="C11" s="22" t="s">
        <v>558</v>
      </c>
      <c r="D11" s="23" t="s">
        <v>556</v>
      </c>
      <c r="E11" s="23" t="s">
        <v>295</v>
      </c>
      <c r="F11" s="21" t="s">
        <v>1</v>
      </c>
      <c r="G11" s="20">
        <v>123.95999999999992</v>
      </c>
      <c r="H11" s="20"/>
      <c r="I11" s="13"/>
      <c r="J11" s="13"/>
      <c r="K11" s="13"/>
      <c r="L11" s="13"/>
      <c r="M11"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1" s="24">
        <f>(_15строк[[#This Row],[Тинькування]]*_15строк[[#This Row],[Вартість робіт за одиницю, грн з ПДВ]])+(_15строк[[#This Row],[Затирання]]*_15строк[[#This Row],[Вартість робіт за одиницю, грн з ПДВ.]])</f>
        <v>0</v>
      </c>
      <c r="O11" s="24">
        <f>_15строк[[#This Row],[Загальна вартість матеріалів, грн з ПДВ]]+_15строк[[#This Row],[Загальна вартість робіт, грн з ПДВ]]</f>
        <v>0</v>
      </c>
    </row>
    <row r="12" spans="1:17" ht="75" x14ac:dyDescent="0.25">
      <c r="A12" s="20">
        <v>6</v>
      </c>
      <c r="B12" s="21" t="s">
        <v>200</v>
      </c>
      <c r="C12" s="22" t="s">
        <v>547</v>
      </c>
      <c r="D12" s="23"/>
      <c r="E12" s="23" t="s">
        <v>295</v>
      </c>
      <c r="F12" s="21" t="s">
        <v>1</v>
      </c>
      <c r="G12" s="20">
        <v>161.16000000000003</v>
      </c>
      <c r="H12" s="20">
        <v>1320.4799999999993</v>
      </c>
      <c r="I12" s="13"/>
      <c r="J12" s="13"/>
      <c r="K12" s="13"/>
      <c r="L12" s="13"/>
      <c r="M12"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2" s="24">
        <f>(_15строк[[#This Row],[Тинькування]]*_15строк[[#This Row],[Вартість робіт за одиницю, грн з ПДВ]])+(_15строк[[#This Row],[Затирання]]*_15строк[[#This Row],[Вартість робіт за одиницю, грн з ПДВ.]])</f>
        <v>0</v>
      </c>
      <c r="O12" s="24">
        <f>_15строк[[#This Row],[Загальна вартість матеріалів, грн з ПДВ]]+_15строк[[#This Row],[Загальна вартість робіт, грн з ПДВ]]</f>
        <v>0</v>
      </c>
    </row>
    <row r="13" spans="1:17" ht="45" x14ac:dyDescent="0.25">
      <c r="A13" s="20">
        <v>7</v>
      </c>
      <c r="B13" s="21" t="s">
        <v>201</v>
      </c>
      <c r="C13" s="22" t="s">
        <v>548</v>
      </c>
      <c r="D13" s="23"/>
      <c r="E13" s="23" t="s">
        <v>292</v>
      </c>
      <c r="F13" s="21" t="s">
        <v>1</v>
      </c>
      <c r="G13" s="20">
        <v>851.29</v>
      </c>
      <c r="H13" s="20">
        <v>99.990000000000009</v>
      </c>
      <c r="I13" s="13"/>
      <c r="J13" s="13"/>
      <c r="K13" s="13"/>
      <c r="L13" s="13"/>
      <c r="M13"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3" s="24">
        <f>(_15строк[[#This Row],[Тинькування]]*_15строк[[#This Row],[Вартість робіт за одиницю, грн з ПДВ]])+(_15строк[[#This Row],[Затирання]]*_15строк[[#This Row],[Вартість робіт за одиницю, грн з ПДВ.]])</f>
        <v>0</v>
      </c>
      <c r="O13" s="24">
        <f>_15строк[[#This Row],[Загальна вартість матеріалів, грн з ПДВ]]+_15строк[[#This Row],[Загальна вартість робіт, грн з ПДВ]]</f>
        <v>0</v>
      </c>
    </row>
    <row r="14" spans="1:17" ht="90" x14ac:dyDescent="0.25">
      <c r="A14" s="20">
        <v>8</v>
      </c>
      <c r="B14" s="21" t="s">
        <v>201</v>
      </c>
      <c r="C14" s="22" t="s">
        <v>559</v>
      </c>
      <c r="D14" s="23" t="s">
        <v>556</v>
      </c>
      <c r="E14" s="23" t="s">
        <v>295</v>
      </c>
      <c r="F14" s="21" t="s">
        <v>1</v>
      </c>
      <c r="G14" s="20">
        <v>127.19999999999995</v>
      </c>
      <c r="H14" s="20"/>
      <c r="I14" s="13"/>
      <c r="J14" s="13"/>
      <c r="K14" s="13"/>
      <c r="L14" s="13"/>
      <c r="M14"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4" s="24">
        <f>(_15строк[[#This Row],[Тинькування]]*_15строк[[#This Row],[Вартість робіт за одиницю, грн з ПДВ]])+(_15строк[[#This Row],[Затирання]]*_15строк[[#This Row],[Вартість робіт за одиницю, грн з ПДВ.]])</f>
        <v>0</v>
      </c>
      <c r="O14" s="24">
        <f>_15строк[[#This Row],[Загальна вартість матеріалів, грн з ПДВ]]+_15строк[[#This Row],[Загальна вартість робіт, грн з ПДВ]]</f>
        <v>0</v>
      </c>
    </row>
    <row r="15" spans="1:17" ht="60" x14ac:dyDescent="0.25">
      <c r="A15" s="20">
        <v>9</v>
      </c>
      <c r="B15" s="21" t="s">
        <v>201</v>
      </c>
      <c r="C15" s="22" t="s">
        <v>549</v>
      </c>
      <c r="D15" s="23"/>
      <c r="E15" s="23" t="s">
        <v>295</v>
      </c>
      <c r="F15" s="21" t="s">
        <v>1</v>
      </c>
      <c r="G15" s="20">
        <v>768.50999999999954</v>
      </c>
      <c r="H15" s="20">
        <v>817.18000000000006</v>
      </c>
      <c r="I15" s="13"/>
      <c r="J15" s="13"/>
      <c r="K15" s="13"/>
      <c r="L15" s="13"/>
      <c r="M15"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5" s="24">
        <f>(_15строк[[#This Row],[Тинькування]]*_15строк[[#This Row],[Вартість робіт за одиницю, грн з ПДВ]])+(_15строк[[#This Row],[Затирання]]*_15строк[[#This Row],[Вартість робіт за одиницю, грн з ПДВ.]])</f>
        <v>0</v>
      </c>
      <c r="O15" s="24">
        <f>_15строк[[#This Row],[Загальна вартість матеріалів, грн з ПДВ]]+_15строк[[#This Row],[Загальна вартість робіт, грн з ПДВ]]</f>
        <v>0</v>
      </c>
    </row>
    <row r="16" spans="1:17" x14ac:dyDescent="0.25">
      <c r="A16" s="20">
        <v>10</v>
      </c>
      <c r="B16" s="21" t="s">
        <v>70</v>
      </c>
      <c r="C16" s="22" t="s">
        <v>550</v>
      </c>
      <c r="D16" s="23"/>
      <c r="E16" s="23" t="s">
        <v>295</v>
      </c>
      <c r="F16" s="21" t="s">
        <v>1</v>
      </c>
      <c r="G16" s="20">
        <v>191.73</v>
      </c>
      <c r="H16" s="20"/>
      <c r="I16" s="13"/>
      <c r="J16" s="13"/>
      <c r="K16" s="13"/>
      <c r="L16" s="13"/>
      <c r="M16"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6" s="24">
        <f>(_15строк[[#This Row],[Тинькування]]*_15строк[[#This Row],[Вартість робіт за одиницю, грн з ПДВ]])+(_15строк[[#This Row],[Затирання]]*_15строк[[#This Row],[Вартість робіт за одиницю, грн з ПДВ.]])</f>
        <v>0</v>
      </c>
      <c r="O16" s="24">
        <f>_15строк[[#This Row],[Загальна вартість матеріалів, грн з ПДВ]]+_15строк[[#This Row],[Загальна вартість робіт, грн з ПДВ]]</f>
        <v>0</v>
      </c>
    </row>
    <row r="17" spans="1:16" x14ac:dyDescent="0.25">
      <c r="A17" s="20">
        <v>11</v>
      </c>
      <c r="B17" s="21" t="s">
        <v>70</v>
      </c>
      <c r="C17" s="22" t="s">
        <v>550</v>
      </c>
      <c r="D17" s="23" t="s">
        <v>556</v>
      </c>
      <c r="E17" s="23" t="s">
        <v>295</v>
      </c>
      <c r="F17" s="21" t="s">
        <v>1</v>
      </c>
      <c r="G17" s="20">
        <v>10.29</v>
      </c>
      <c r="H17" s="20"/>
      <c r="I17" s="13"/>
      <c r="J17" s="13"/>
      <c r="K17" s="13"/>
      <c r="L17" s="13"/>
      <c r="M17"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7" s="24">
        <f>(_15строк[[#This Row],[Тинькування]]*_15строк[[#This Row],[Вартість робіт за одиницю, грн з ПДВ]])+(_15строк[[#This Row],[Затирання]]*_15строк[[#This Row],[Вартість робіт за одиницю, грн з ПДВ.]])</f>
        <v>0</v>
      </c>
      <c r="O17" s="24">
        <f>_15строк[[#This Row],[Загальна вартість матеріалів, грн з ПДВ]]+_15строк[[#This Row],[Загальна вартість робіт, грн з ПДВ]]</f>
        <v>0</v>
      </c>
    </row>
    <row r="18" spans="1:16" ht="90" x14ac:dyDescent="0.25">
      <c r="A18" s="20">
        <v>12</v>
      </c>
      <c r="B18" s="21" t="s">
        <v>211</v>
      </c>
      <c r="C18" s="22" t="s">
        <v>551</v>
      </c>
      <c r="D18" s="23"/>
      <c r="E18" s="23" t="s">
        <v>295</v>
      </c>
      <c r="F18" s="21" t="s">
        <v>1</v>
      </c>
      <c r="G18" s="20">
        <v>1904.9999999999995</v>
      </c>
      <c r="H18" s="20">
        <v>835.51999999999975</v>
      </c>
      <c r="I18" s="13"/>
      <c r="J18" s="13"/>
      <c r="K18" s="13"/>
      <c r="L18" s="13"/>
      <c r="M18"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8" s="24">
        <f>(_15строк[[#This Row],[Тинькування]]*_15строк[[#This Row],[Вартість робіт за одиницю, грн з ПДВ]])+(_15строк[[#This Row],[Затирання]]*_15строк[[#This Row],[Вартість робіт за одиницю, грн з ПДВ.]])</f>
        <v>0</v>
      </c>
      <c r="O18" s="24">
        <f>_15строк[[#This Row],[Загальна вартість матеріалів, грн з ПДВ]]+_15строк[[#This Row],[Загальна вартість робіт, грн з ПДВ]]</f>
        <v>0</v>
      </c>
    </row>
    <row r="19" spans="1:16" ht="90" x14ac:dyDescent="0.25">
      <c r="A19" s="20">
        <v>13</v>
      </c>
      <c r="B19" s="21" t="s">
        <v>211</v>
      </c>
      <c r="C19" s="22" t="s">
        <v>552</v>
      </c>
      <c r="D19" s="23" t="s">
        <v>556</v>
      </c>
      <c r="E19" s="23" t="s">
        <v>295</v>
      </c>
      <c r="F19" s="21" t="s">
        <v>1</v>
      </c>
      <c r="G19" s="20">
        <v>85.079999999999956</v>
      </c>
      <c r="H19" s="20"/>
      <c r="I19" s="13"/>
      <c r="J19" s="13"/>
      <c r="K19" s="13"/>
      <c r="L19" s="13"/>
      <c r="M19"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19" s="24">
        <f>(_15строк[[#This Row],[Тинькування]]*_15строк[[#This Row],[Вартість робіт за одиницю, грн з ПДВ]])+(_15строк[[#This Row],[Затирання]]*_15строк[[#This Row],[Вартість робіт за одиницю, грн з ПДВ.]])</f>
        <v>0</v>
      </c>
      <c r="O19" s="24">
        <f>_15строк[[#This Row],[Загальна вартість матеріалів, грн з ПДВ]]+_15строк[[#This Row],[Загальна вартість робіт, грн з ПДВ]]</f>
        <v>0</v>
      </c>
    </row>
    <row r="20" spans="1:16" x14ac:dyDescent="0.25">
      <c r="A20" s="20">
        <v>14</v>
      </c>
      <c r="B20" s="21" t="s">
        <v>220</v>
      </c>
      <c r="C20" s="22" t="s">
        <v>553</v>
      </c>
      <c r="D20" s="23"/>
      <c r="E20" s="23" t="s">
        <v>295</v>
      </c>
      <c r="F20" s="21" t="s">
        <v>1</v>
      </c>
      <c r="G20" s="20">
        <v>274.8</v>
      </c>
      <c r="H20" s="20">
        <v>119.5</v>
      </c>
      <c r="I20" s="13"/>
      <c r="J20" s="13"/>
      <c r="K20" s="13"/>
      <c r="L20" s="13"/>
      <c r="M20"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20" s="24">
        <f>(_15строк[[#This Row],[Тинькування]]*_15строк[[#This Row],[Вартість робіт за одиницю, грн з ПДВ]])+(_15строк[[#This Row],[Затирання]]*_15строк[[#This Row],[Вартість робіт за одиницю, грн з ПДВ.]])</f>
        <v>0</v>
      </c>
      <c r="O20" s="24">
        <f>_15строк[[#This Row],[Загальна вартість матеріалів, грн з ПДВ]]+_15строк[[#This Row],[Загальна вартість робіт, грн з ПДВ]]</f>
        <v>0</v>
      </c>
    </row>
    <row r="21" spans="1:16" x14ac:dyDescent="0.25">
      <c r="A21" s="20">
        <v>15</v>
      </c>
      <c r="B21" s="21" t="s">
        <v>220</v>
      </c>
      <c r="C21" s="22" t="s">
        <v>554</v>
      </c>
      <c r="D21" s="23" t="s">
        <v>556</v>
      </c>
      <c r="E21" s="23" t="s">
        <v>295</v>
      </c>
      <c r="F21" s="21" t="s">
        <v>1</v>
      </c>
      <c r="G21" s="20">
        <v>12.3</v>
      </c>
      <c r="H21" s="20"/>
      <c r="I21" s="13"/>
      <c r="J21" s="13"/>
      <c r="K21" s="13"/>
      <c r="L21" s="13"/>
      <c r="M21"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0</v>
      </c>
      <c r="N21" s="24">
        <f>(_15строк[[#This Row],[Тинькування]]*_15строк[[#This Row],[Вартість робіт за одиницю, грн з ПДВ]])+(_15строк[[#This Row],[Затирання]]*_15строк[[#This Row],[Вартість робіт за одиницю, грн з ПДВ.]])</f>
        <v>0</v>
      </c>
      <c r="O21" s="24">
        <f>_15строк[[#This Row],[Загальна вартість матеріалів, грн з ПДВ]]+_15строк[[#This Row],[Загальна вартість робіт, грн з ПДВ]]</f>
        <v>0</v>
      </c>
    </row>
    <row r="22" spans="1:16" x14ac:dyDescent="0.25">
      <c r="B22" t="s">
        <v>290</v>
      </c>
      <c r="G22">
        <f>SUBTOTAL(109,_15строк[Тинькування])</f>
        <v>7180.5099999999984</v>
      </c>
      <c r="H22">
        <f>SUBTOTAL(109,_15строк[Затирання])</f>
        <v>3747.5299999999988</v>
      </c>
      <c r="M22" s="5">
        <f>SUBTOTAL(109,_15строк[Загальна вартість матеріалів, грн з ПДВ])</f>
        <v>0</v>
      </c>
      <c r="N22" s="5">
        <f>SUBTOTAL(109,_15строк[Загальна вартість робіт, грн з ПДВ])</f>
        <v>0</v>
      </c>
      <c r="O22" s="5">
        <f>SUBTOTAL(109,_15строк[Вартість всього, грн з ПДВ])</f>
        <v>0</v>
      </c>
    </row>
    <row r="28" spans="1:16" ht="31.5" x14ac:dyDescent="0.5">
      <c r="I28" s="27" t="s">
        <v>565</v>
      </c>
      <c r="J28" s="27"/>
      <c r="K28" s="27"/>
      <c r="L28" s="27"/>
    </row>
    <row r="29" spans="1:16" x14ac:dyDescent="0.25">
      <c r="P29" s="5"/>
    </row>
  </sheetData>
  <sheetProtection autoFilter="0"/>
  <mergeCells count="4">
    <mergeCell ref="I28:L28"/>
    <mergeCell ref="I5:J5"/>
    <mergeCell ref="K5:L5"/>
    <mergeCell ref="M5:O5"/>
  </mergeCells>
  <phoneticPr fontId="4" type="noConversion"/>
  <pageMargins left="0.7" right="0.7" top="0.75" bottom="0.75" header="0.3" footer="0.3"/>
  <pageSetup paperSize="9" orientation="portrait" horizontalDpi="0"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workbookViewId="0">
      <selection activeCell="C25" sqref="C25"/>
    </sheetView>
  </sheetViews>
  <sheetFormatPr defaultRowHeight="15" x14ac:dyDescent="0.25"/>
  <cols>
    <col min="1" max="1" width="27.85546875" bestFit="1" customWidth="1"/>
    <col min="2" max="2" width="13.140625" bestFit="1" customWidth="1"/>
    <col min="3" max="3" width="9.7109375" bestFit="1" customWidth="1"/>
    <col min="4" max="4" width="9.28515625" bestFit="1" customWidth="1"/>
  </cols>
  <sheetData>
    <row r="1" spans="1:4" ht="15.75" x14ac:dyDescent="0.25">
      <c r="A1" s="11" t="s">
        <v>310</v>
      </c>
    </row>
    <row r="2" spans="1:4" ht="15.75" x14ac:dyDescent="0.25">
      <c r="A2" s="11"/>
    </row>
    <row r="3" spans="1:4" ht="15.75" x14ac:dyDescent="0.25">
      <c r="A3" s="11" t="s">
        <v>311</v>
      </c>
    </row>
    <row r="4" spans="1:4" ht="15.75" x14ac:dyDescent="0.25">
      <c r="A4" s="12" t="s">
        <v>563</v>
      </c>
    </row>
    <row r="6" spans="1:4" ht="15.75" x14ac:dyDescent="0.25">
      <c r="A6" s="25" t="s">
        <v>291</v>
      </c>
      <c r="B6" t="s">
        <v>560</v>
      </c>
      <c r="C6" t="s">
        <v>561</v>
      </c>
      <c r="D6" t="s">
        <v>562</v>
      </c>
    </row>
    <row r="7" spans="1:4" x14ac:dyDescent="0.25">
      <c r="A7" s="2" t="s">
        <v>295</v>
      </c>
      <c r="B7" s="5">
        <v>0</v>
      </c>
      <c r="C7" s="5">
        <v>0</v>
      </c>
      <c r="D7" s="5">
        <v>0</v>
      </c>
    </row>
    <row r="8" spans="1:4" x14ac:dyDescent="0.25">
      <c r="A8" s="2" t="s">
        <v>292</v>
      </c>
      <c r="B8" s="5">
        <v>0</v>
      </c>
      <c r="C8" s="5">
        <v>0</v>
      </c>
      <c r="D8" s="5">
        <v>0</v>
      </c>
    </row>
    <row r="9" spans="1:4" x14ac:dyDescent="0.25">
      <c r="A9" t="s">
        <v>562</v>
      </c>
      <c r="D9" s="5">
        <f>SUBTOTAL(109,Зведена[Всього])</f>
        <v>0</v>
      </c>
    </row>
    <row r="16" spans="1:4" x14ac:dyDescent="0.25">
      <c r="A16" t="s">
        <v>567</v>
      </c>
    </row>
    <row r="17" spans="1:1" x14ac:dyDescent="0.25">
      <c r="A17" t="s">
        <v>568</v>
      </c>
    </row>
    <row r="18" spans="1:1" x14ac:dyDescent="0.25">
      <c r="A18" t="s">
        <v>564</v>
      </c>
    </row>
  </sheetData>
  <pageMargins left="0.7" right="0.7" top="0.75" bottom="0.75" header="0.3" footer="0.3"/>
  <pageSetup paperSize="9" orientation="portrait" horizontalDpi="0"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5 5 3 2 d f 9 - c f 6 7 - 4 f 6 8 - 8 6 3 9 - 2 5 b f a d 2 b c 0 6 3 "   x m l n s = " h t t p : / / s c h e m a s . m i c r o s o f t . c o m / D a t a M a s h u p " > A A A A A C o H A A B Q S w M E F A A C A A g A B H X K V L v k p 7 e l A A A A 9 g A A A B I A H A B D b 2 5 m a W c v U G F j a 2 F n Z S 5 4 b W w g o h g A K K A U A A A A A A A A A A A A A A A A A A A A A A A A A A A A h Y + 9 D o I w A I R f h X S n L U U T Q 0 o Z X C U x G o 1 r U y o 0 Q j H 9 s b y b g 4 / k K 4 h R 1 M 3 x 7 r 5 L 7 u 7 X G y 2 G r o 0 u 0 l j V 6 x w k E I N I a t F X S t c 5 8 O 4 Y L 0 D B 6 J q L E 6 9 l N M L a Z o N V O W i c O 2 c I h R B g S G F v a k Q w T t C h X G 1 F I z s e K 2 0 d 1 0 K C T 6 v 6 3 w K M 7 l 9 j G I E J n s N 0 R i C m a D J p q f Q X I O P e Z / p j 0 q V v n T e S G R 9 v d h R N k q L 3 B / Y A U E s D B B Q A A g A I A A R 1 y l R 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E d c p U n w V 6 c y w E A A C R E A A A E w A c A E Z v c m 1 1 b G F z L 1 N l Y 3 R p b 2 4 x L m 0 g o h g A K K A U A A A A A A A A A A A A A A A A A A A A A A A A A A A A t V d d a x t X E H 0 3 + D 9 c r l 8 k W A S C N C + J C 6 1 a S q A U E p v 0 w Q g j W 7 d E Z L V r V q v U R g g c 2 X V b I u J i g u K H 5 q P J S x / l D 2 F F d u S / c O 9 f y C / J u b O S d 1 d e r V d S Y o S 1 H 7 M z Z 8 6 Z m R 1 V x L p b s i 2 2 5 H 1 n 7 8 z P z c 9 V H h U c U W Q L P P u N e q o a a l v 2 Z Y + z R W Y K d 3 6 O 4 U 8 e 6 h u y r / 6 U H 2 V X 9 n D v x 8 1 1 Y W Z y V c c R l v u r 7 T x e s + 3 H q X R t 5 Z d C W S x y + U 6 2 5 Z E 8 l 1 2 1 J 9 u 3 e L 6 + k r M t F 7 Z 5 w / O 5 w O V 7 e Q q r c 9 m B 1 4 / q m e w w L w w u H a k 9 9 U x j W C 6 s m S L z Q J T t J y J n m 9 W y V U m N w j F q X B 7 i 8 B S e e u o p r 6 f 9 G P 8 N E 5 J d e G f y E m d d e U E x h 3 E v m N r F x X P V H B h f + J G X h A m u H t i / V 1 J J E B t M F N Y f s d S K / B + p 7 6 p t L 2 K f k D X U T p 7 d / Z Z Z V d N M p 5 P z k B 1 H x P T 5 a c r + w X F P 7 a i / g J r L N 7 h + L D t q W / 1 B 5 6 8 A 6 Y P n S O 3 g T p u c 7 V 9 F U C 3 1 9 y D C f o j x l z A N x N e 5 M 3 m G g z b 0 6 p B i n W B C G 2 Z h X T w s m F W R h O E s N z i U b 5 D Q B l + V B 6 q F R 3 q 4 h v O B N 2 f o d l l s u j r V f x G c k p 0 k k b c w P a O i 0 m X c U M 0 A F B C 1 B w + y z + A k Z K a / 1 f N A A W 2 Y J d c T L J W U H c 1 / Y s g G o x A u s q Y D n f P 3 W z 8 I s 1 Q u 4 W K K r 8 L k f t V 2 x Z K 7 B U C 5 y p O 0 w S Y h h c p D F w 6 K o w W w 3 X C H y R N c 3 w E Z l 8 h / m 8 q o H V J v W K A + K T 8 5 d n U j N S v H l E V 0 n 0 V g H p L a o C J v 6 S p j O O k C a D P M A p m + l q c Z X A I X v I 5 A N T 3 S o m 2 p 4 3 8 u V d z M U r W M z o + 0 y 4 N z d 2 t D o P n L a 8 K p E / a X B K d L 6 Y 3 z d s 0 m 4 M k 0 N Z s h l x O I S p F 0 t W R y d n m t Z A l E S / p 4 H h T h c w 2 K C 3 f 1 Y H W 8 g C Z H c H X s 9 T T T 3 F w N 6 q t 6 + K 5 Y v G c V x a b f J x N U l V Y r O P 4 N l q X P P c u 9 f S u z D H w B P G + 0 + j A c z s j r f q P f P x Z e a 4 G x G 5 u W U a u N I u K f d l s 8 R M w A C K W o i 3 Q f 1 v 3 B D L g J j O 0 U h R N A M 1 F S m I c a j G Y t p n d m G A 7 T N 5 o + H d d l U d 1 S T 8 / P l a z p K Q 2 u P 3 C P 1 x 9 J h m H s b T 9 T L j + r o U U q u P o M k R 6 C q P A 7 + o N H 0 a U v 8 7 J T s C q / 2 U 7 Z E 1 r X c d T q M 1 T T r / Z 6 / F y k h q U + v R o Y i Z Q a e S 4 k 2 8 i 9 c R o m G o B B I z T M 1 1 n k Y g R I t M L B A 1 X S C U / 7 E K f d Z 2 d b 4 w 5 0 p + J K i 2 q u y f B U S F H 8 P 9 Y r R p v h k V M a V F j K 1 X O D 6 R G r Z 9 c Z Q + u 8 k A f U Z a P u K N I R T h s z O J k e U + a L g M r w Q C W N 1 z 5 7 Q / c l + g V Q 8 + p a n l C i T Z o m u g t u J C S S y 6 i W i X f t c 5 P M 4 T W t j n H Q 1 L U t + z d 6 C D b o L H t g n C a T j K n B q j Z i T S + l k c V q 4 c u p F L + R v a V V Q f 9 k a U + H I l b Q + N g H v p S R s S f U f m y w e h r v 4 S k K 4 c 5 n U E s B A i 0 A F A A C A A g A B H X K V L v k p 7 e l A A A A 9 g A A A B I A A A A A A A A A A A A A A A A A A A A A A E N v b m Z p Z y 9 Q Y W N r Y W d l L n h t b F B L A Q I t A B Q A A g A I A A R 1 y l R T c j g s m w A A A O E A A A A T A A A A A A A A A A A A A A A A A P E A A A B b Q 2 9 u d G V u d F 9 U e X B l c 1 0 u e G 1 s U E s B A i 0 A F A A C A A g A B H X K V J 8 F e n M s B A A A k R A A A B M A A A A A A A A A A A A A A A A A 2 Q E A A E Z v c m 1 1 b G F z L 1 N l Y 3 R p b 2 4 x L m 1 Q S w U G A A A A A A M A A w D C A A A A U g Y 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K y o A A A A A A A A J K 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E l 0 Z W 0 + P E l 0 Z W 1 M b 2 N h d G l v b j 4 8 S X R l b V R 5 c G U + R m 9 y b X V s Y T w v S X R l b V R 5 c G U + P E l 0 Z W 1 Q Y X R o P l N l Y 3 R p b 2 4 x L z E 1 J U Q x J T g x J U Q x J T g y J U Q x J T g w J U Q w J U J F J U Q w J U J B 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P Q n d C w 0 L L Q u N C z 0 L D R h t C 4 0 Y 8 i I C 8 + P E V u d H J 5 I F R 5 c G U 9 I k Z p b G x U Y X J n Z X Q i I F Z h b H V l P S J z X z E 1 0 Y H R g t G A 0 L 7 Q u i I g L z 4 8 R W 5 0 c n k g V H l w Z T 0 i R m l s b G V k Q 2 9 t c G x l d G V S Z X N 1 b H R U b 1 d v c m t z a G V l d C I g V m F s d W U 9 I m w x I i A v P j x F b n R y e S B U e X B l P S J G a W x s Q 2 9 1 b n Q i I F Z h b H V l P S J s M T U i I C 8 + P E V u d H J 5 I F R 5 c G U 9 I k Z p b G x F c n J v c k N v Z G U i I F Z h b H V l P S J z V W 5 r b m 9 3 b i I g L z 4 8 R W 5 0 c n k g V H l w Z T 0 i R m l s b E V y c m 9 y Q 2 9 1 b n Q i I F Z h b H V l P S J s M C I g L z 4 8 R W 5 0 c n k g V H l w Z T 0 i R m l s b E x h c 3 R V c G R h d G V k I i B W Y W x 1 Z T 0 i Z D I w M j I t M D Y t M D h U M T E 6 N T I 6 N T c u M j g 3 N z Q w M l o i I C 8 + P E V u d H J 5 I F R 5 c G U 9 I k Z p b G x D b 2 x 1 b W 5 U e X B l c y I g V m F s d W U 9 I n N B d 0 F H Q m d B Q U J R V T 0 i I C 8 + P E V u d H J 5 I F R 5 c G U 9 I k Z p b G x D b 2 x 1 b W 5 O Y W 1 l c y I g V m F s d W U 9 I n N b J n F 1 b 3 Q 7 4 o S W J n F 1 b 3 Q 7 L C Z x d W 9 0 O 9 C o 0 L j R h N G A I N C / 0 Y D Q v t C 1 0 L r R g t G D J n F 1 b 3 Q 7 L C Z x d W 9 0 O 9 C c 0 L D R g N C 6 0 Y P Q s t C w 0 L 3 Q v d G P I N C / 0 Y D Q u N C 8 0 Z b R i d C 1 0 L 3 Q v d G P J n F 1 b 3 Q 7 L C Z x d W 9 0 O 9 C f 0 Y D Q v t G A 0 Z b Q t 9 C 4 J n F 1 b 3 Q 7 L C Z x d W 9 0 O 9 C c 0 L D R g t C 1 0 Y D R l t C w 0 L s g 0 Y L Q u N C 9 0 Y z Q u t G D 0 L L Q s N C 9 0 L 3 R j y Z x d W 9 0 O y w m c X V v d D v Q n t C 0 L t C y 0 L j Q v C Z x d W 9 0 O y w m c X V v d D v Q o t C 4 0 L 3 R j N C 6 0 Y P Q s t C w 0 L 3 Q v d G P J n F 1 b 3 Q 7 L C Z x d W 9 0 O 9 C X 0 L D R g t C 4 0 Y D Q s N C 9 0 L 3 R j y Z x d W 9 0 O 1 0 i I C 8 + P E V u d H J 5 I F R 5 c G U 9 I l F 1 Z X J 5 S U Q i I F Z h b H V l P S J z Z T A x Z D Z i M j c t Z m U 3 M S 0 0 M T l k L W E z M 2 Y t M z M x Z T g y N 2 Y 3 N W Y x I i A v P j x F b n R y e S B U e X B l P S J G a W x s U 3 R h d H V z I i B W Y W x 1 Z T 0 i c 0 N v b X B s Z X R l I i A v P j x F b n R y e S B U e X B l P S J B Z G R l Z F R v R G F 0 Y U 1 v Z G V s I i B W Y W x 1 Z T 0 i b D A i I C 8 + P E V u d H J 5 I F R 5 c G U 9 I l J l b G F 0 a W 9 u c 2 h p c E l u Z m 9 D b 2 5 0 Y W l u Z X I i I F Z h b H V l P S J z e y Z x d W 9 0 O 2 N v b H V t b k N v d W 5 0 J n F 1 b 3 Q 7 O j g s J n F 1 b 3 Q 7 a 2 V 5 Q 2 9 s d W 1 u T m F t Z X M m c X V v d D s 6 W y Z x d W 9 0 O 9 C o 0 L j R h N G A I N C / 0 Y D Q v t C 1 0 L r R g t G D J n F 1 b 3 Q 7 L C Z x d W 9 0 O 9 C f 0 Y D Q v t G A 0 Z b Q t 9 C 4 J n F 1 b 3 Q 7 L C Z x d W 9 0 O 9 C c 0 L D R g t C 1 0 Y D R l t C w 0 L s g 0 Y L Q u N C 9 0 Y z Q u t G D 0 L L Q s N C 9 0 L 3 R j y Z x d W 9 0 O y w m c X V v d D v Q n t C 0 L t C y 0 L j Q v C Z x d W 9 0 O 1 0 s J n F 1 b 3 Q 7 c X V l c n l S Z W x h d G l v b n N o a X B z J n F 1 b 3 Q 7 O l t d L C Z x d W 9 0 O 2 N v b H V t b k l k Z W 5 0 a X R p Z X M m c X V v d D s 6 W y Z x d W 9 0 O 1 N l Y 3 R p b 2 4 x L z E 4 0 Y H R g t G A 0 L 7 Q u i / Q l N C + 0 L H Q s N C y 0 L v Q t d C 9 I N C 4 0 L 3 Q t N C 1 0 L r R g S 5 7 0 J j Q v d C 0 0 L X Q u t G B L D d 9 J n F 1 b 3 Q 7 L C Z x d W 9 0 O 1 N l Y 3 R p b 2 4 x L z E 4 0 Y H R g t G A 0 L 7 Q u i / Q l N C + 0 L H Q s N C y 0 L v Q t d C 9 I N C 4 0 L 3 Q t N C 1 0 L r R g S 5 7 0 K j Q u N G E 0 Y A g 0 L / R g N C + 0 L X Q u t G C 0 Y M s M H 0 m c X V v d D s s J n F 1 b 3 Q 7 U 2 V j d G l v b j E v M T j R g d G C 0 Y D Q v t C 6 L 9 C U 0 L 7 Q s d C w 0 L L Q u 9 C 1 0 L 0 g 0 L j Q v d C 0 0 L X Q u t G B L n v Q n N C w 0 Y D Q u t G D 0 L L Q s N C 9 0 L 3 R j y D Q v 9 G A 0 L j Q v N G W 0 Y n Q t d C 9 0 L 3 R j y w 2 f S Z x d W 9 0 O y w m c X V v d D t T Z W N 0 a W 9 u M S 8 x O N G B 0 Y L R g N C + 0 L o v 0 J T Q v t C x 0 L D Q s t C 7 0 L X Q v S D Q u N C 9 0 L T Q t d C 6 0 Y E u e 9 C f 0 Y D Q v t G A 0 Z b Q t 9 C 4 L D F 9 J n F 1 b 3 Q 7 L C Z x d W 9 0 O 1 N l Y 3 R p b 2 4 x L z E 4 0 Y H R g t G A 0 L 7 Q u i / Q l N C + 0 L H Q s N C y 0 L v Q t d C 9 I N C 4 0 L 3 Q t N C 1 0 L r R g S 5 7 0 J z Q s N G C 0 L X R g N G W 0 L D Q u y D R g t C 4 0 L 3 R j N C 6 0 Y P Q s t C w 0 L 3 Q v d G P L D J 9 J n F 1 b 3 Q 7 L C Z x d W 9 0 O 1 N l Y 3 R p b 2 4 x L z E 4 0 Y H R g t G A 0 L 7 Q u i / Q l N C + 0 L H Q s N C y 0 L v Q t d C 9 I N C 4 0 L 3 Q t N C 1 0 L r R g S 5 7 0 J 7 Q t C 7 Q s t C 4 0 L w s M 3 0 m c X V v d D s s J n F 1 b 3 Q 7 U 2 V j d G l v b j E v M T j R g d G C 0 Y D Q v t C 6 L 9 C U 0 L 7 Q s d C w 0 L L Q u 9 C 1 0 L 0 g 0 L j Q v d C 0 0 L X Q u t G B L n v Q o t C 4 0 L 3 R j N C 6 0 Y P Q s t C w 0 L 3 Q v d G P L D R 9 J n F 1 b 3 Q 7 L C Z x d W 9 0 O 1 N l Y 3 R p b 2 4 x L z E 4 0 Y H R g t G A 0 L 7 Q u i / Q l N C + 0 L H Q s N C y 0 L v Q t d C 9 I N C 4 0 L 3 Q t N C 1 0 L r R g S 5 7 0 J f Q s N G C 0 L j R g N C w 0 L 3 Q v d G P L D V 9 J n F 1 b 3 Q 7 X S w m c X V v d D t D b 2 x 1 b W 5 D b 3 V u d C Z x d W 9 0 O z o 4 L C Z x d W 9 0 O 0 t l e U N v b H V t b k 5 h b W V z J n F 1 b 3 Q 7 O l s m c X V v d D v Q q N C 4 0 Y T R g C D Q v 9 G A 0 L 7 Q t d C 6 0 Y L R g y Z x d W 9 0 O y w m c X V v d D v Q n 9 G A 0 L 7 R g N G W 0 L f Q u C Z x d W 9 0 O y w m c X V v d D v Q n N C w 0 Y L Q t d G A 0 Z b Q s N C 7 I N G C 0 L j Q v d G M 0 L r R g 9 C y 0 L D Q v d C 9 0 Y 8 m c X V v d D s s J n F 1 b 3 Q 7 0 J 7 Q t C 7 Q s t C 4 0 L w m c X V v d D t d L C Z x d W 9 0 O 0 N v b H V t b k l k Z W 5 0 a X R p Z X M m c X V v d D s 6 W y Z x d W 9 0 O 1 N l Y 3 R p b 2 4 x L z E 4 0 Y H R g t G A 0 L 7 Q u i / Q l N C + 0 L H Q s N C y 0 L v Q t d C 9 I N C 4 0 L 3 Q t N C 1 0 L r R g S 5 7 0 J j Q v d C 0 0 L X Q u t G B L D d 9 J n F 1 b 3 Q 7 L C Z x d W 9 0 O 1 N l Y 3 R p b 2 4 x L z E 4 0 Y H R g t G A 0 L 7 Q u i / Q l N C + 0 L H Q s N C y 0 L v Q t d C 9 I N C 4 0 L 3 Q t N C 1 0 L r R g S 5 7 0 K j Q u N G E 0 Y A g 0 L / R g N C + 0 L X Q u t G C 0 Y M s M H 0 m c X V v d D s s J n F 1 b 3 Q 7 U 2 V j d G l v b j E v M T j R g d G C 0 Y D Q v t C 6 L 9 C U 0 L 7 Q s d C w 0 L L Q u 9 C 1 0 L 0 g 0 L j Q v d C 0 0 L X Q u t G B L n v Q n N C w 0 Y D Q u t G D 0 L L Q s N C 9 0 L 3 R j y D Q v 9 G A 0 L j Q v N G W 0 Y n Q t d C 9 0 L 3 R j y w 2 f S Z x d W 9 0 O y w m c X V v d D t T Z W N 0 a W 9 u M S 8 x O N G B 0 Y L R g N C + 0 L o v 0 J T Q v t C x 0 L D Q s t C 7 0 L X Q v S D Q u N C 9 0 L T Q t d C 6 0 Y E u e 9 C f 0 Y D Q v t G A 0 Z b Q t 9 C 4 L D F 9 J n F 1 b 3 Q 7 L C Z x d W 9 0 O 1 N l Y 3 R p b 2 4 x L z E 4 0 Y H R g t G A 0 L 7 Q u i / Q l N C + 0 L H Q s N C y 0 L v Q t d C 9 I N C 4 0 L 3 Q t N C 1 0 L r R g S 5 7 0 J z Q s N G C 0 L X R g N G W 0 L D Q u y D R g t C 4 0 L 3 R j N C 6 0 Y P Q s t C w 0 L 3 Q v d G P L D J 9 J n F 1 b 3 Q 7 L C Z x d W 9 0 O 1 N l Y 3 R p b 2 4 x L z E 4 0 Y H R g t G A 0 L 7 Q u i / Q l N C + 0 L H Q s N C y 0 L v Q t d C 9 I N C 4 0 L 3 Q t N C 1 0 L r R g S 5 7 0 J 7 Q t C 7 Q s t C 4 0 L w s M 3 0 m c X V v d D s s J n F 1 b 3 Q 7 U 2 V j d G l v b j E v M T j R g d G C 0 Y D Q v t C 6 L 9 C U 0 L 7 Q s d C w 0 L L Q u 9 C 1 0 L 0 g 0 L j Q v d C 0 0 L X Q u t G B L n v Q o t C 4 0 L 3 R j N C 6 0 Y P Q s t C w 0 L 3 Q v d G P L D R 9 J n F 1 b 3 Q 7 L C Z x d W 9 0 O 1 N l Y 3 R p b 2 4 x L z E 4 0 Y H R g t G A 0 L 7 Q u i / Q l N C + 0 L H Q s N C y 0 L v Q t d C 9 I N C 4 0 L 3 Q t N C 1 0 L r R g S 5 7 0 J f Q s N G C 0 L j R g N C w 0 L 3 Q v d G P L D V 9 J n F 1 b 3 Q 7 X S w m c X V v d D t S Z W x h d G l v b n N o a X B J b m Z v J n F 1 b 3 Q 7 O l t d f S I g L z 4 8 R W 5 0 c n k g V H l w Z T 0 i R m l s b F R h c m d l d E 5 h b W V D d X N 0 b 2 1 p e m V k I i B W Y W x 1 Z T 0 i b D E i I C 8 + P C 9 T d G F i b G V F b n R y a W V z P j w v S X R l b T 4 8 S X R l b T 4 8 S X R l b U x v Y 2 F 0 a W 9 u P j x J d G V t V H l w Z T 5 G b 3 J t d W x h P C 9 J d G V t V H l w Z T 4 8 S X R l b V B h d G g + U 2 V j d G l v b j E v M T U l R D E l O D E l R D E l O D I l R D E l O D A l R D A l Q k U l R D A l Q k E v J U Q w J T k 4 J U Q x J T g x J U Q x J T g y J U Q w J U J F J U Q x J T g 3 J U Q w J U J E J U Q w J U I 4 J U Q w J U J B P C 9 J d G V t U G F 0 a D 4 8 L 0 l 0 Z W 1 M b 2 N h d G l v b j 4 8 U 3 R h Y m x l R W 5 0 c m l l c y A v P j w v S X R l b T 4 8 S X R l b T 4 8 S X R l b U x v Y 2 F 0 a W 9 u P j x J d G V t V H l w Z T 5 G b 3 J t d W x h P C 9 J d G V t V H l w Z T 4 8 S X R l b V B h d G g + U 2 V j d G l v b j E v M T U l R D E l O D E l R D E l O D I l R D E l O D A l R D A l Q k U l R D A l Q k E v J U Q w J U E z J U Q w J U I 0 J U Q w J U I w J U Q w J U J C J U Q w J U I 1 J U Q w J U J E J U Q w J U J E J U Q x J T h C J U Q w J U I 1 J T I w J U Q x J T g x J U Q x J T g y J U Q w J U J F J U Q w J U J C J U Q w J U I x J U Q x J T g 2 J U Q x J T h C P C 9 J d G V t U G F 0 a D 4 8 L 0 l 0 Z W 1 M b 2 N h d G l v b j 4 8 U 3 R h Y m x l R W 5 0 c m l l c y A v P j w v S X R l b T 4 8 S X R l b T 4 8 S X R l b U x v Y 2 F 0 a W 9 u P j x J d G V t V H l w Z T 5 G b 3 J t d W x h P C 9 J d G V t V H l w Z T 4 8 S X R l b V B h d G g + U 2 V j d G l v b j E v M T U l R D E l O D E l R D E l O D I l R D E l O D A l R D A l Q k U l R D A l Q k E v J U Q w J U E x J U Q x J T g y J U Q x J T g w J U Q w J U J F J U Q w J U J B J U Q w J U I 4 J T I w J U Q x J T g x J T I w J U Q w J U J G J U Q x J T g w J U Q w J U I 4 J U Q w J U J D J U Q w J U I 1 J U Q w J U J E J U Q w J U I 1 J U Q w J U J E J U Q w J U J E J U Q x J T h C J U Q w J U J D J T I w J U Q x J T g 0 J U Q w J U I 4 J U Q w J U J C J U Q x J T h D J U Q x J T g y J U Q x J T g w J U Q w J U J F J U Q w J U J D P C 9 J d G V t U G F 0 a D 4 8 L 0 l 0 Z W 1 M b 2 N h d G l v b j 4 8 U 3 R h Y m x l R W 5 0 c m l l c y A v P j w v S X R l b T 4 8 S X R l b T 4 8 S X R l b U x v Y 2 F 0 a W 9 u P j x J d G V t V H l w Z T 5 G b 3 J t d W x h P C 9 J d G V t V H l w Z T 4 8 S X R l b V B h d G g + U 2 V j d G l v b j E v M T U l R D E l O D E l R D E l O D I l R D E l O D A l R D A l Q k U l R D A l Q k E v J U Q w J U E z J U Q w J U I 0 J U Q w J U I w J U Q w J U J C J U Q w J U I 1 J U Q w J U J E J U Q w J U J E J U Q x J T h C J U Q w J U I 1 J T I w J U Q x J T g x J U Q x J T g y J U Q w J U J F J U Q w J U J C J U Q w J U I x J U Q x J T g 2 J U Q x J T h C M T w v S X R l b V B h d G g + P C 9 J d G V t T G 9 j Y X R p b 2 4 + P F N 0 Y W J s Z U V u d H J p Z X M g L z 4 8 L 0 l 0 Z W 0 + P E l 0 Z W 0 + P E l 0 Z W 1 M b 2 N h d G l v b j 4 8 S X R l b V R 5 c G U + R m 9 y b X V s Y T w v S X R l b V R 5 c G U + P E l 0 Z W 1 Q Y X R o P l N l Y 3 R p b 2 4 x L z E 1 J U Q x J T g x J U Q x J T g y J U Q x J T g w J U Q w J U J F J U Q w J U J B L y V E M C U 5 N y V E M C V C M C V E M C V C Q y V E M C V C N S V E M C V C R C V E M C V C N S V E M C V C R C V E M C V C R C V E M C V C R S V E M C V C N S U y M C V E M C V C N y V E M C V C R C V E M C V C M C V E M S U 4 N y V E M C V C N S V E M C V C R C V E M C V C O C V E M C V C N T w v S X R l b V B h d G g + P C 9 J d G V t T G 9 j Y X R p b 2 4 + P F N 0 Y W J s Z U V u d H J p Z X M g L z 4 8 L 0 l 0 Z W 0 + P E l 0 Z W 0 + P E l 0 Z W 1 M b 2 N h d G l v b j 4 8 S X R l b V R 5 c G U + R m 9 y b X V s Y T w v S X R l b V R 5 c G U + P E l 0 Z W 1 Q Y X R o P l N l Y 3 R p b 2 4 x L z E 1 J U Q x J T g x J U Q x J T g y J U Q x J T g w J U Q w J U J F J U Q w J U J B L y V E M C V B M C V E M C V C M C V E M C V C N y V E M C V C N C V E M C V C N S V E M C V C Q i V E M C V C O C V E M S U 4 M i V E M S U 4 Q y U y M C V E M S U 4 M S V E M S U 4 M i V E M C V C R S V E M C V C Q i V E M C V C M S V E M C V C N S V E M S U 4 N i U y M C V E M C V C R i V E M C V C R S U y M C V E M S U 4 M C V E M C V C M C V E M C V C N y V E M C V C N C V E M C V C N S V E M C V C Q i V E M C V C O C V E M S U 4 M i V E M C V C N S V E M C V C Q i V E M S U 4 R T w v S X R l b V B h d G g + P C 9 J d G V t T G 9 j Y X R p b 2 4 + P F N 0 Y W J s Z U V u d H J p Z X M g L z 4 8 L 0 l 0 Z W 0 + P E l 0 Z W 0 + P E l 0 Z W 1 M b 2 N h d G l v b j 4 8 S X R l b V R 5 c G U + R m 9 y b X V s Y T w v S X R l b V R 5 c G U + P E l 0 Z W 1 Q Y X R o P l N l Y 3 R p b 2 4 x L z E 1 J U Q x J T g x J U Q x J T g y J U Q x J T g w J U Q w J U J F J U Q w J U J B L y V E M C V B M S V E M C V C M y V E M S U 4 M C V E M S U 4 M y V E M C V C R i V E M C V C R i V E M C V C O C V E M S U 4 M C V E M C V C R S V E M C V C M i V E M C V C M C V E M C V C R C V E M C V C R C V E M S U 4 Q i V E M C V C N S U y M C V E M S U 4 M S V E M S U 4 M i V E M S U 4 M C V E M C V C R S V E M C V C Q S V E M C V C O D w v S X R l b V B h d G g + P C 9 J d G V t T G 9 j Y X R p b 2 4 + P F N 0 Y W J s Z U V u d H J p Z X M g L z 4 8 L 0 l 0 Z W 0 + P E l 0 Z W 0 + P E l 0 Z W 1 M b 2 N h d G l v b j 4 8 S X R l b V R 5 c G U + R m 9 y b X V s Y T w v S X R l b V R 5 c G U + P E l 0 Z W 1 Q Y X R o P l N l Y 3 R p b 2 4 x L z E 1 J U Q x J T g x J U Q x J T g y J U Q x J T g w J U Q w J U J F J U Q w J U J B L y V E M C U 5 N C V E M C V C R S V E M C V C M S V E M C V C M C V E M C V C M i V E M C V C Q i V E M C V C N S V E M C V C R C U y M C V E M C V C O C V E M C V C R C V E M C V C N C V E M C V C N S V E M C V C Q S V E M S U 4 M T w v S X R l b V B h d G g + P C 9 J d G V t T G 9 j Y X R p b 2 4 + P F N 0 Y W J s Z U V u d H J p Z X M g L z 4 8 L 0 l 0 Z W 0 + P E l 0 Z W 0 + P E l 0 Z W 1 M b 2 N h d G l v b j 4 8 S X R l b V R 5 c G U + R m 9 y b X V s Y T w v S X R l b V R 5 c G U + P E l 0 Z W 1 Q Y X R o P l N l Y 3 R p b 2 4 x L z E 1 J U Q x J T g x J U Q x J T g y J U Q x J T g w J U Q w J U J F J U Q w J U J B L y V E M C U 5 R i V E M C V C N S V E M S U 4 M C V E M C V C N S V E M C V C O C V E M C V C Q y V E M C V C N S V E M C V C R C V E M C V C R S V E M C V C M i V E M C V C M C V E M C V C R C V E M C V C R C V E M S U 4 Q i V E M C V C N S U y M C V E M S U 4 M S V E M S U 4 M i V E M C V C R S V E M C V C Q i V E M C V C M S V E M S U 4 N i V E M S U 4 Q j w v S X R l b V B h d G g + P C 9 J d G V t T G 9 j Y X R p b 2 4 + P F N 0 Y W J s Z U V u d H J p Z X M g L z 4 8 L 0 l 0 Z W 0 + P E l 0 Z W 0 + P E l 0 Z W 1 M b 2 N h d G l v b j 4 8 S X R l b V R 5 c G U + R m 9 y b X V s Y T w v S X R l b V R 5 c G U + P E l 0 Z W 1 Q Y X R o P l N l Y 3 R p b 2 4 x L z E 1 J U Q x J T g x J U Q x J T g y J U Q x J T g w J U Q w J U J F J U Q w J U J B L y V E M C U 5 R i V E M C V C N S V E M S U 4 M C V E M C V C N S V E M S U 4 M y V E M C V C R i V E M C V C R S V E M S U 4 M C V E M S U 4 R i V E M C V C N C V E M C V C R S V E M S U 4 N y V E M C V C N S V E M C V C R C V E M C V C R C V E M S U 4 Q i V E M C V C N S U y M C V E M S U 4 M S V E M S U 4 M i V E M C V C R S V E M C V C Q i V E M C V C M S V E M S U 4 N i V E M S U 4 Q j w v S X R l b V B h d G g + P C 9 J d G V t T G 9 j Y X R p b 2 4 + P F N 0 Y W J s Z U V u d H J p Z X M g L z 4 8 L 0 l 0 Z W 0 + P E l 0 Z W 0 + P E l 0 Z W 1 M b 2 N h d G l v b j 4 8 S X R l b V R 5 c G U + R m 9 y b X V s Y T w v S X R l b V R 5 c G U + P E l 0 Z W 1 Q Y X R o P l N l Y 3 R p b 2 4 x L y V E M C U 5 N y V E M C V C M i V E M C V C N S V E M C V C N C V E M C V C N S V E M C V C R C V E M C V C M 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0 J 3 Q s N C y 0 L j Q s 9 C w 0 Y b Q u N G P 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I t M D Y t M T B U M T E 6 N D A 6 M D g u N D U 4 M D M 0 M 1 o i I C 8 + P E V u d H J 5 I F R 5 c G U 9 I k Z p b G x D b 2 x 1 b W 5 U e X B l c y I g V m F s d W U 9 I n N C Z 1 V G Q l E 9 P S I g L z 4 8 R W 5 0 c n k g V H l w Z T 0 i R m l s b E N v b H V t b k 5 h b W V z I i B W Y W x 1 Z T 0 i c 1 s m c X V v d D v Q n N C w 0 Y L Q t d G A 0 Z b Q s N C 7 I N G C 0 L j Q v d G M 0 L r R g 9 C y 0 L D Q v d C 9 0 Y 8 m c X V v d D s s J n F 1 b 3 Q 7 0 J z Q s N G C 0 L X R g N G W 0 L D Q u 9 C 4 J n F 1 b 3 Q 7 L C Z x d W 9 0 O 9 C g 0 L 7 Q s d C + 0 Y L Q s C Z x d W 9 0 O y w m c X V v d D v Q k t G B 0 Y z Q v t C z 0 L 4 m c X V v d D t d I i A v P j x F b n R y e S B U e X B l P S J G a W x s U 3 R h d H V z I i B W Y W x 1 Z T 0 i c 0 N v b X B s Z X R l I i A v P j x F b n R y e S B U e X B l P S J S Z W N v d m V y e V R h c m d l d F N o Z W V 0 I i B W Y W x 1 Z T 0 i c 9 C b 0 L j R g d G C M S I g L z 4 8 R W 5 0 c n k g V H l w Z T 0 i U m V j b 3 Z l c n l U Y X J n Z X R D b 2 x 1 b W 4 i I F Z h b H V l P S J s M S I g L z 4 8 R W 5 0 c n k g V H l w Z T 0 i U m V j b 3 Z l c n l U Y X J n Z X R S b 3 c i I F Z h b H V l P S J s N i I g L z 4 8 R W 5 0 c n k g V H l w Z T 0 i R m l s b F R h c m d l d C I g V m F s d W U 9 I n P Q l 9 C y 0 L X Q t N C 1 0 L 3 Q s C I g L z 4 8 R W 5 0 c n k g V H l w Z T 0 i U X V l c n l J R C I g V m F s d W U 9 I n N j O W U 2 O D c 3 M S 0 w N z g 0 L T R m Y m U t O W Q 5 Z i 0 2 Y W Q 4 Y 2 E 5 M z R m M W U i I C 8 + P E V u d H J 5 I F R 5 c G U 9 I l J l b G F 0 a W 9 u c 2 h p c E l u Z m 9 D b 2 5 0 Y W l u Z X I i I F Z h b H V l P S J z e y Z x d W 9 0 O 2 N v b H V t b k N v d W 5 0 J n F 1 b 3 Q 7 O j Q s J n F 1 b 3 Q 7 a 2 V 5 Q 2 9 s d W 1 u T m F t Z X M m c X V v d D s 6 W y Z x d W 9 0 O 9 C c 0 L D R g t C 1 0 Y D R l t C w 0 L s g 0 Y L Q u N C 9 0 Y z Q u t G D 0 L L Q s N C 9 0 L 3 R j y Z x d W 9 0 O 1 0 s J n F 1 b 3 Q 7 c X V l c n l S Z W x h d G l v b n N o a X B z J n F 1 b 3 Q 7 O l t d L C Z x d W 9 0 O 2 N v b H V t b k l k Z W 5 0 a X R p Z X M m c X V v d D s 6 W y Z x d W 9 0 O 1 N l Y 3 R p b 2 4 x L 9 C X 0 L L Q t d C 0 0 L X Q v d C w L 9 C h 0 L P R g N G D 0 L / Q v 9 C 4 0 Y D Q v t C y 0 L D Q v d C 9 0 Y v Q t S D R g d G C 0 Y D Q v t C 6 0 L g u e 9 C c 0 L D R g t C 1 0 Y D R l t C w 0 L s g 0 Y L Q u N C 9 0 Y z Q u t G D 0 L L Q s N C 9 0 L 3 R j y w w f S Z x d W 9 0 O y w m c X V v d D t T Z W N 0 a W 9 u M S / Q l 9 C y 0 L X Q t N C 1 0 L 3 Q s C / Q o d C z 0 Y D R g 9 C / 0 L / Q u N G A 0 L 7 Q s t C w 0 L 3 Q v d G L 0 L U g 0 Y H R g t G A 0 L 7 Q u t C 4 L n v Q n N C w 0 Y L Q t d G A 0 Z b Q s N C 7 0 L g s M X 0 m c X V v d D s s J n F 1 b 3 Q 7 U 2 V j d G l v b j E v 0 J f Q s t C 1 0 L T Q t d C 9 0 L A v 0 K H Q s 9 G A 0 Y P Q v 9 C / 0 L j R g N C + 0 L L Q s N C 9 0 L 3 R i 9 C 1 I N G B 0 Y L R g N C + 0 L r Q u C 5 7 0 K D Q v t C x 0 L 7 R g t C w L D J 9 J n F 1 b 3 Q 7 L C Z x d W 9 0 O 1 N l Y 3 R p b 2 4 x L 9 C X 0 L L Q t d C 0 0 L X Q v d C w L 9 C h 0 L P R g N G D 0 L / Q v 9 C 4 0 Y D Q v t C y 0 L D Q v d C 9 0 Y v Q t S D R g d G C 0 Y D Q v t C 6 0 L g u e 9 C S 0 Y H R j N C + 0 L P Q v i w z f S Z x d W 9 0 O 1 0 s J n F 1 b 3 Q 7 Q 2 9 s d W 1 u Q 2 9 1 b n Q m c X V v d D s 6 N C w m c X V v d D t L Z X l D b 2 x 1 b W 5 O Y W 1 l c y Z x d W 9 0 O z p b J n F 1 b 3 Q 7 0 J z Q s N G C 0 L X R g N G W 0 L D Q u y D R g t C 4 0 L 3 R j N C 6 0 Y P Q s t C w 0 L 3 Q v d G P J n F 1 b 3 Q 7 X S w m c X V v d D t D b 2 x 1 b W 5 J Z G V u d G l 0 a W V z J n F 1 b 3 Q 7 O l s m c X V v d D t T Z W N 0 a W 9 u M S / Q l 9 C y 0 L X Q t N C 1 0 L 3 Q s C / Q o d C z 0 Y D R g 9 C / 0 L / Q u N G A 0 L 7 Q s t C w 0 L 3 Q v d G L 0 L U g 0 Y H R g t G A 0 L 7 Q u t C 4 L n v Q n N C w 0 Y L Q t d G A 0 Z b Q s N C 7 I N G C 0 L j Q v d G M 0 L r R g 9 C y 0 L D Q v d C 9 0 Y 8 s M H 0 m c X V v d D s s J n F 1 b 3 Q 7 U 2 V j d G l v b j E v 0 J f Q s t C 1 0 L T Q t d C 9 0 L A v 0 K H Q s 9 G A 0 Y P Q v 9 C / 0 L j R g N C + 0 L L Q s N C 9 0 L 3 R i 9 C 1 I N G B 0 Y L R g N C + 0 L r Q u C 5 7 0 J z Q s N G C 0 L X R g N G W 0 L D Q u 9 C 4 L D F 9 J n F 1 b 3 Q 7 L C Z x d W 9 0 O 1 N l Y 3 R p b 2 4 x L 9 C X 0 L L Q t d C 0 0 L X Q v d C w L 9 C h 0 L P R g N G D 0 L / Q v 9 C 4 0 Y D Q v t C y 0 L D Q v d C 9 0 Y v Q t S D R g d G C 0 Y D Q v t C 6 0 L g u e 9 C g 0 L 7 Q s d C + 0 Y L Q s C w y f S Z x d W 9 0 O y w m c X V v d D t T Z W N 0 a W 9 u M S / Q l 9 C y 0 L X Q t N C 1 0 L 3 Q s C / Q o d C z 0 Y D R g 9 C / 0 L / Q u N G A 0 L 7 Q s t C w 0 L 3 Q v d G L 0 L U g 0 Y H R g t G A 0 L 7 Q u t C 4 L n v Q k t G B 0 Y z Q v t C z 0 L 4 s M 3 0 m c X V v d D t d L C Z x d W 9 0 O 1 J l b G F 0 a W 9 u c 2 h p c E l u Z m 8 m c X V v d D s 6 W 1 1 9 I i A v P j w v U 3 R h Y m x l R W 5 0 c m l l c z 4 8 L 0 l 0 Z W 0 + P E l 0 Z W 0 + P E l 0 Z W 1 M b 2 N h d G l v b j 4 8 S X R l b V R 5 c G U + R m 9 y b X V s Y T w v S X R l b V R 5 c G U + P E l 0 Z W 1 Q Y X R o P l N l Y 3 R p b 2 4 x L y V E M C U 5 N y V E M C V C M i V E M C V C N S V E M C V C N C V E M C V C N S V E M C V C R C V E M C V C M C 8 l R D A l O T g l R D E l O D E l R D E l O D I l R D A l Q k U l R D E l O D c l R D A l Q k Q l R D A l Q j g l R D A l Q k E 8 L 0 l 0 Z W 1 Q Y X R o P j w v S X R l b U x v Y 2 F 0 a W 9 u P j x T d G F i b G V F b n R y a W V z I C 8 + P C 9 J d G V t P j x J d G V t P j x J d G V t T G 9 j Y X R p b 2 4 + P E l 0 Z W 1 U e X B l P k Z v c m 1 1 b G E 8 L 0 l 0 Z W 1 U e X B l P j x J d G V t U G F 0 a D 5 T Z W N 0 a W 9 u M S 8 l R D A l O T c l R D A l Q j I l R D A l Q j U l R D A l Q j Q l R D A l Q j U l R D A l Q k Q l R D A l Q j A v J U Q w J T k 4 J U Q w J U I 3 J U Q w J U J D J U Q w J U I 1 J U Q w J U J E J U Q w J U I 1 J U Q w J U J E J U Q w J U J E J U Q x J T h C J U Q w J U I 5 J T I w J U Q x J T g y J U Q w J U I 4 J U Q w J U J G P C 9 J d G V t U G F 0 a D 4 8 L 0 l 0 Z W 1 M b 2 N h d G l v b j 4 8 U 3 R h Y m x l R W 5 0 c m l l c y A v P j w v S X R l b T 4 8 S X R l b T 4 8 S X R l b U x v Y 2 F 0 a W 9 u P j x J d G V t V H l w Z T 5 G b 3 J t d W x h P C 9 J d G V t V H l w Z T 4 8 S X R l b V B h d G g + U 2 V j d G l v b j E v J U Q w J T k 3 J U Q w J U I y J U Q w J U I 1 J U Q w J U I 0 J U Q w J U I 1 J U Q w J U J E J U Q w J U I w L y V E M C V B M S V E M S U 4 M i V E M S U 4 M C V E M C V C R S V E M C V C Q S V E M C V C O C U y M C V E M S U 4 M S U y M C V E M C V C R i V E M S U 4 M C V E M C V C O C V E M C V C Q y V E M C V C N S V E M C V C R C V E M C V C N S V E M C V C R C V E M C V C R C V E M S U 4 Q i V E M C V C Q y U y M C V E M S U 4 N C V E M C V C O C V E M C V C Q i V E M S U 4 Q y V E M S U 4 M i V E M S U 4 M C V E M C V C R S V E M C V C Q z w v S X R l b V B h d G g + P C 9 J d G V t T G 9 j Y X R p b 2 4 + P F N 0 Y W J s Z U V u d H J p Z X M g L z 4 8 L 0 l 0 Z W 0 + P E l 0 Z W 0 + P E l 0 Z W 1 M b 2 N h d G l v b j 4 8 S X R l b V R 5 c G U + R m 9 y b X V s Y T w v S X R l b V R 5 c G U + P E l 0 Z W 1 Q Y X R o P l N l Y 3 R p b 2 4 x L y V E M C U 5 N y V E M C V C M i V E M C V C N S V E M C V C N C V E M C V C N S V E M C V C R C V E M C V C M C 8 l R D A l Q T M l R D A l Q j Q l R D A l Q j A l R D A l Q k I l R D A l Q j U l R D A l Q k Q l R D A l Q k Q l R D E l O E I l R D A l Q j U l M j A l R D E l O D E l R D E l O D I l R D A l Q k U l R D A l Q k I l R D A l Q j E l R D E l O D Y l R D E l O E I 8 L 0 l 0 Z W 1 Q Y X R o P j w v S X R l b U x v Y 2 F 0 a W 9 u P j x T d G F i b G V F b n R y a W V z I C 8 + P C 9 J d G V t P j x J d G V t P j x J d G V t T G 9 j Y X R p b 2 4 + P E l 0 Z W 1 U e X B l P k Z v c m 1 1 b G E 8 L 0 l 0 Z W 1 U e X B l P j x J d G V t U G F 0 a D 5 T Z W N 0 a W 9 u M S 8 l R D A l O T c l R D A l Q j I l R D A l Q j U l R D A l Q j Q l R D A l Q j U l R D A l Q k Q l R D A l Q j A v J U Q w J T k 4 J U Q w J U I 3 J U Q w J U J D J U Q w J U I 1 J U Q w J U J E J U Q w J U I 1 J U Q w J U J E J U Q w J U J E J U Q x J T h C J U Q w J U I 5 J T I w J U Q x J T g y J U Q w J U I 4 J U Q w J U J G M T w v S X R l b V B h d G g + P C 9 J d G V t T G 9 j Y X R p b 2 4 + P F N 0 Y W J s Z U V u d H J p Z X M g L z 4 8 L 0 l 0 Z W 0 + P E l 0 Z W 0 + P E l 0 Z W 1 M b 2 N h d G l v b j 4 8 S X R l b V R 5 c G U + R m 9 y b X V s Y T w v S X R l b V R 5 c G U + P E l 0 Z W 1 Q Y X R o P l N l Y 3 R p b 2 4 x L y V E M C U 5 N y V E M C V C M i V E M C V C N S V E M C V C N C V E M C V C N S V E M C V C R C V E M C V C M C 8 l R D A l Q T E l R D A l Q j M l R D E l O D A l R D E l O D M l R D A l Q k Y l R D A l Q k Y l R D A l Q j g l R D E l O D A l R D A l Q k U l R D A l Q j I l R D A l Q j A l R D A l Q k Q l R D A l Q k Q l R D E l O E I l R D A l Q j U l M j A l R D E l O D E l R D E l O D I l R D E l O D A l R D A l Q k U l R D A l Q k E l R D A l Q j g 8 L 0 l 0 Z W 1 Q Y X R o P j w v S X R l b U x v Y 2 F 0 a W 9 u P j x T d G F i b G V F b n R y a W V z I C 8 + P C 9 J d G V t P j w v S X R l b X M + P C 9 M b 2 N h b F B h Y 2 t h Z 2 V N Z X R h Z G F 0 Y U Z p b G U + F g A A A F B L B Q Y A A A A A A A A A A A A A A A A A A A A A A A D a A A A A A Q A A A N C M n d 8 B F d E R j H o A w E / C l + s B A A A A R b T L P M 7 V v 0 2 3 O s A 1 M A p g C w A A A A A C A A A A A A A D Z g A A w A A A A B A A A A D F q k u d c v p 5 X m 7 q x P D Z O P n T A A A A A A S A A A C g A A A A E A A A A A 9 X 1 V l 7 V E C g F g p G W O e d i 5 J Q A A A A B K r 6 r T k I q 8 + i / W o 2 7 j Y U I N + 0 G y N t 1 n o 4 A l O 5 S p n P 5 W O e t y L n + 5 q b M d s L D h o R J U 7 E N b B r w 4 Z g c a E + a 0 / t i t l n e f D z y R Y S J g N c e d P L n Z X v r S s U A A A A f y M 1 v Y L 3 v V g u O 1 H Y d e j r E L K a R b g = < / D a t a M a s h u p > 
</file>

<file path=customXml/itemProps1.xml><?xml version="1.0" encoding="utf-8"?>
<ds:datastoreItem xmlns:ds="http://schemas.openxmlformats.org/officeDocument/2006/customXml" ds:itemID="{5CA1B9A9-955F-45A5-8B15-FCBC2E00E5B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421строки</vt:lpstr>
      <vt:lpstr>Таблиця</vt:lpstr>
      <vt:lpstr>Зведена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2022-06-13T15:21:23Z</dcterms:modified>
</cp:coreProperties>
</file>