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БУД ОЛІМП\ТРІНІТІ\ТЕНДЕР\Підлоги\04.07.2022р\Для заповнення підрядникам\"/>
    </mc:Choice>
  </mc:AlternateContent>
  <xr:revisionPtr revIDLastSave="0" documentId="13_ncr:1_{0E6B8563-FDC2-4C28-99B6-AEB7527E728F}" xr6:coauthVersionLast="37" xr6:coauthVersionMax="37" xr10:uidLastSave="{00000000-0000-0000-0000-000000000000}"/>
  <bookViews>
    <workbookView xWindow="0" yWindow="0" windowWidth="20490" windowHeight="7620" xr2:uid="{00000000-000D-0000-FFFF-FFFF00000000}"/>
  </bookViews>
  <sheets>
    <sheet name="Лист1" sheetId="1" r:id="rId1"/>
  </sheets>
  <definedNames>
    <definedName name="_xlnm.Print_Area" localSheetId="0">Лист1!$A$1:$K$53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K19" i="1" s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K37" i="1" s="1"/>
  <c r="I38" i="1"/>
  <c r="I39" i="1"/>
  <c r="I40" i="1"/>
  <c r="I41" i="1"/>
  <c r="I42" i="1"/>
  <c r="I43" i="1"/>
  <c r="K43" i="1" s="1"/>
  <c r="I44" i="1"/>
  <c r="I45" i="1"/>
  <c r="K45" i="1" s="1"/>
  <c r="I46" i="1"/>
  <c r="I47" i="1"/>
  <c r="I48" i="1"/>
  <c r="I49" i="1"/>
  <c r="I50" i="1"/>
  <c r="I51" i="1"/>
  <c r="I52" i="1"/>
  <c r="K12" i="1" l="1"/>
  <c r="K50" i="1"/>
  <c r="K26" i="1"/>
  <c r="K25" i="1"/>
  <c r="K31" i="1"/>
  <c r="K7" i="1"/>
  <c r="K49" i="1"/>
  <c r="K33" i="1"/>
  <c r="K24" i="1"/>
  <c r="K38" i="1"/>
  <c r="K14" i="1"/>
  <c r="K40" i="1"/>
  <c r="K51" i="1"/>
  <c r="K39" i="1"/>
  <c r="K15" i="1"/>
  <c r="K18" i="1"/>
  <c r="K30" i="1"/>
  <c r="K42" i="1"/>
  <c r="K28" i="1"/>
  <c r="K48" i="1"/>
  <c r="K52" i="1"/>
  <c r="K23" i="1"/>
  <c r="K11" i="1"/>
  <c r="K47" i="1"/>
  <c r="K10" i="1"/>
  <c r="K35" i="1"/>
  <c r="K16" i="1"/>
  <c r="K46" i="1"/>
  <c r="K34" i="1"/>
  <c r="K22" i="1"/>
  <c r="K20" i="1"/>
  <c r="K8" i="1"/>
  <c r="K44" i="1"/>
  <c r="K32" i="1"/>
  <c r="K13" i="1"/>
  <c r="I53" i="1"/>
  <c r="K9" i="1"/>
  <c r="K17" i="1"/>
  <c r="K41" i="1"/>
  <c r="K27" i="1"/>
  <c r="K29" i="1"/>
  <c r="J53" i="1"/>
  <c r="K21" i="1"/>
  <c r="K36" i="1"/>
  <c r="K53" i="1" l="1"/>
</calcChain>
</file>

<file path=xl/sharedStrings.xml><?xml version="1.0" encoding="utf-8"?>
<sst xmlns="http://schemas.openxmlformats.org/spreadsheetml/2006/main" count="204" uniqueCount="102">
  <si>
    <t>Шифр проекту</t>
  </si>
  <si>
    <t>Рівень</t>
  </si>
  <si>
    <t>Тип підлоги/Елемент</t>
  </si>
  <si>
    <t>Елементи підлоги</t>
  </si>
  <si>
    <t>Од.вим</t>
  </si>
  <si>
    <t>Кількість</t>
  </si>
  <si>
    <t>Вартість матеріалів за одиницю, грн з ПДВ</t>
  </si>
  <si>
    <t>Вартість робіт за одиницю, грн з ПДВ</t>
  </si>
  <si>
    <t>Загальна вартість матеріалів, грн з ПДВ</t>
  </si>
  <si>
    <t>Загальна вартість робіт, грн з ПДВ</t>
  </si>
  <si>
    <t>Вартість всього, грн з ПДВ</t>
  </si>
  <si>
    <t>273-5.1-АР</t>
  </si>
  <si>
    <t xml:space="preserve"> -2 поверх</t>
  </si>
  <si>
    <t>1/1</t>
  </si>
  <si>
    <t xml:space="preserve">Топінг, нарізання швів, нанесення акрилової пропитки - max 3мм            </t>
  </si>
  <si>
    <t>м2</t>
  </si>
  <si>
    <t>1/2</t>
  </si>
  <si>
    <t xml:space="preserve">Бетон С20/25(B25) П4 з фіброю на сіяному піску - 150мм    </t>
  </si>
  <si>
    <t>м3</t>
  </si>
  <si>
    <t>1/2а</t>
  </si>
  <si>
    <t>Арматурна сітка Ø8 А500С з кроком 200х200мм</t>
  </si>
  <si>
    <t>тн</t>
  </si>
  <si>
    <t>1/2б</t>
  </si>
  <si>
    <t>Арматура Ø6 А240С</t>
  </si>
  <si>
    <t>1/3</t>
  </si>
  <si>
    <t xml:space="preserve">Гідроізоляція - плівка поліетиленова 200мкм                    </t>
  </si>
  <si>
    <t>1/3а</t>
  </si>
  <si>
    <t>Водовідвідний лоток ACO V200  1м с оцинкованною кромкою та чавунною решіткою</t>
  </si>
  <si>
    <t>шт</t>
  </si>
  <si>
    <t>1/3б</t>
  </si>
  <si>
    <t>Водовідвідний лоток ACO V200 с випуском 1м</t>
  </si>
  <si>
    <t>1/3в</t>
  </si>
  <si>
    <t>Кутик 50х50 для обрамлення приямків</t>
  </si>
  <si>
    <t>м.п.</t>
  </si>
  <si>
    <t>1/3г</t>
  </si>
  <si>
    <t>Деформаційний шов (кутик 50х50,заповнення герметиком,див.вузол)</t>
  </si>
  <si>
    <t>2/1</t>
  </si>
  <si>
    <t xml:space="preserve">Топінг, нарізання швів, нанесення акрилової пропитки - max 3мм        </t>
  </si>
  <si>
    <t>2/2</t>
  </si>
  <si>
    <t xml:space="preserve">Бетон С20/25(B25) П4 з фіброю на сіяному піску - 100мм           </t>
  </si>
  <si>
    <t>2/2а</t>
  </si>
  <si>
    <t>2/2б</t>
  </si>
  <si>
    <t>2/3</t>
  </si>
  <si>
    <t>3/1</t>
  </si>
  <si>
    <t>Топінг, нанесення акрилової пропитки та влаштування насічки - max 3мм</t>
  </si>
  <si>
    <t>3/2</t>
  </si>
  <si>
    <t xml:space="preserve">Бетон С20/25(B25) П4 Т з фіброю на сіяному піску - 90мм      </t>
  </si>
  <si>
    <t>3/2а</t>
  </si>
  <si>
    <t>Нагрівальний кабель</t>
  </si>
  <si>
    <t>3/2б</t>
  </si>
  <si>
    <t>Сітка д.5мм Вр1 вічко 100х100мм</t>
  </si>
  <si>
    <t>3/3</t>
  </si>
  <si>
    <t xml:space="preserve">Гідроізоляція - поліетиленова плівка 200мкм                    </t>
  </si>
  <si>
    <t>3/4</t>
  </si>
  <si>
    <t xml:space="preserve">Утеплювач ЕППС Sweetondale Carbon Prof 400RF(Г1) l=0,038Вт/м2◊К,g=30-36кг/м3 - 50мм                </t>
  </si>
  <si>
    <t>3/5</t>
  </si>
  <si>
    <t>3.1/1</t>
  </si>
  <si>
    <t xml:space="preserve">Топінг, нанесення акрилової пропитки та влаштування насічки - max 3мм         </t>
  </si>
  <si>
    <t>3.1/2</t>
  </si>
  <si>
    <t>Бетон С20/25(B25) П4 Т з фіброю на сіяному піску - 150мм</t>
  </si>
  <si>
    <t>3.1/2а</t>
  </si>
  <si>
    <t>3.1/2б</t>
  </si>
  <si>
    <t>3.1/3</t>
  </si>
  <si>
    <t xml:space="preserve">Гідроізоляція - поліетиленова плівка 200мкм                  </t>
  </si>
  <si>
    <t>3.1/4</t>
  </si>
  <si>
    <t>3.1/5</t>
  </si>
  <si>
    <t xml:space="preserve"> -1 поверх</t>
  </si>
  <si>
    <t>4/1</t>
  </si>
  <si>
    <t>4/2</t>
  </si>
  <si>
    <t xml:space="preserve">Бетон С20/25(B25) П4 Т з фіброю на сіяному піску - 90мм     </t>
  </si>
  <si>
    <t>4/2а</t>
  </si>
  <si>
    <t>4/2б</t>
  </si>
  <si>
    <t>Сітка Ø5мм Вр1 вічко 100х100мм</t>
  </si>
  <si>
    <t>4/3</t>
  </si>
  <si>
    <t xml:space="preserve">Гідроізоляція - поліетиленова плівка 200мкм     </t>
  </si>
  <si>
    <t>4/4</t>
  </si>
  <si>
    <t xml:space="preserve">Утеплювач ЕППС Sweetondale Carbon Prof 400RF(Г1) l=0,038Вт/м2◊К,g=30-36кг/м3 - 100мм                </t>
  </si>
  <si>
    <t>4/5</t>
  </si>
  <si>
    <t xml:space="preserve">Обмазочна гідроізоляція Церезіт CR65 по сітці - 5мм               </t>
  </si>
  <si>
    <t>4.1/1</t>
  </si>
  <si>
    <t xml:space="preserve">Топінг, нанесення акрилової пропитки та влаштування насічки - max 3мм           </t>
  </si>
  <si>
    <t>4.1/2</t>
  </si>
  <si>
    <t>4.1/2а</t>
  </si>
  <si>
    <t>4.1/2б</t>
  </si>
  <si>
    <t>4.1/3</t>
  </si>
  <si>
    <t xml:space="preserve">Гідроізоляція - поліетиленова плівка 200мкм        </t>
  </si>
  <si>
    <t>4.1/4</t>
  </si>
  <si>
    <t>4.1/5</t>
  </si>
  <si>
    <t xml:space="preserve">Обмазочна гідроізоляція Церезіт CR65 по сітці - 5мм                </t>
  </si>
  <si>
    <t>5/1</t>
  </si>
  <si>
    <t xml:space="preserve">Ебоксидна наливна підлога - 3мм           </t>
  </si>
  <si>
    <t>5/1а</t>
  </si>
  <si>
    <t>Деформаційний шов (Накладний профіль по типу KEEPLINE WR76) див. арк.6, 273-5.1-АР</t>
  </si>
  <si>
    <t>5/1б</t>
  </si>
  <si>
    <t>Водовідвідний лоток ACO Multiline H60мм 1м з випуском</t>
  </si>
  <si>
    <t>5/1в</t>
  </si>
  <si>
    <t xml:space="preserve">Водовідвідний лоток ACO Multiline H60мм 1м </t>
  </si>
  <si>
    <t>Итог</t>
  </si>
  <si>
    <t>Kiev Ukraine</t>
  </si>
  <si>
    <t>Stage  1</t>
  </si>
  <si>
    <t>Тут вказати Підрядника</t>
  </si>
  <si>
    <t>Комплекс оздоблювальних робіт. Підлоги паркінга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</si>
</sst>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7" borderId="0" xfId="0" applyFont="1" applyFill="1" applyAlignment="1">
      <alignment horizontal="center"/>
    </xf>
    <xf numFmtId="0" fontId="1" fillId="7" borderId="0" xfId="0" applyFont="1" applyFill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2" fontId="0" fillId="0" borderId="0" xfId="0" applyNumberFormat="1" applyProtection="1"/>
    <xf numFmtId="2" fontId="0" fillId="0" borderId="0" xfId="0" applyNumberFormat="1"/>
    <xf numFmtId="2" fontId="0" fillId="9" borderId="0" xfId="0" applyNumberFormat="1" applyFill="1" applyProtection="1">
      <protection locked="0"/>
    </xf>
    <xf numFmtId="0" fontId="4" fillId="0" borderId="0" xfId="1" applyFont="1"/>
    <xf numFmtId="0" fontId="5" fillId="0" borderId="0" xfId="1" applyFont="1"/>
    <xf numFmtId="0" fontId="7" fillId="0" borderId="0" xfId="0" applyFont="1"/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</cellXfs>
  <cellStyles count="2">
    <cellStyle name="Звичайний" xfId="0" builtinId="0"/>
    <cellStyle name="Обычный 2" xfId="1" xr:uid="{00000000-0005-0000-0000-000001000000}"/>
  </cellStyles>
  <dxfs count="12">
    <dxf>
      <numFmt numFmtId="2" formatCode="0.00"/>
    </dxf>
    <dxf>
      <numFmt numFmtId="2" formatCode="0.00"/>
      <protection locked="1" hidden="0"/>
    </dxf>
    <dxf>
      <numFmt numFmtId="2" formatCode="0.00"/>
    </dxf>
    <dxf>
      <numFmt numFmtId="2" formatCode="0.00"/>
      <protection locked="1" hidden="0"/>
    </dxf>
    <dxf>
      <numFmt numFmtId="2" formatCode="0.00"/>
    </dxf>
    <dxf>
      <numFmt numFmtId="2" formatCode="0.00"/>
      <protection locked="1" hidden="0"/>
    </dxf>
    <dxf>
      <numFmt numFmtId="2" formatCode="0.00"/>
      <fill>
        <patternFill patternType="solid">
          <fgColor indexed="64"/>
          <bgColor theme="4" tint="0.79998168889431442"/>
        </patternFill>
      </fill>
      <protection locked="0" hidden="0"/>
    </dxf>
    <dxf>
      <numFmt numFmtId="2" formatCode="0.00"/>
      <fill>
        <patternFill patternType="solid">
          <fgColor indexed="64"/>
          <bgColor theme="4" tint="0.79998168889431442"/>
        </patternFill>
      </fill>
      <protection locked="0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3</xdr:row>
      <xdr:rowOff>190500</xdr:rowOff>
    </xdr:from>
    <xdr:to>
      <xdr:col>12</xdr:col>
      <xdr:colOff>464127</xdr:colOff>
      <xdr:row>5</xdr:row>
      <xdr:rowOff>15586</xdr:rowOff>
    </xdr:to>
    <xdr:sp macro="" textlink="">
      <xdr:nvSpPr>
        <xdr:cNvPr id="2" name="Стрелка: влево 1">
          <a:extLst>
            <a:ext uri="{FF2B5EF4-FFF2-40B4-BE49-F238E27FC236}">
              <a16:creationId xmlns:a16="http://schemas.microsoft.com/office/drawing/2014/main" id="{2F658806-EA4B-4E82-B5C5-3113E692054E}"/>
            </a:ext>
          </a:extLst>
        </xdr:cNvPr>
        <xdr:cNvSpPr/>
      </xdr:nvSpPr>
      <xdr:spPr>
        <a:xfrm>
          <a:off x="17040225" y="990600"/>
          <a:ext cx="883227" cy="36801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 editAs="oneCell">
    <xdr:from>
      <xdr:col>3</xdr:col>
      <xdr:colOff>369793</xdr:colOff>
      <xdr:row>59</xdr:row>
      <xdr:rowOff>190499</xdr:rowOff>
    </xdr:from>
    <xdr:to>
      <xdr:col>6</xdr:col>
      <xdr:colOff>600634</xdr:colOff>
      <xdr:row>88</xdr:row>
      <xdr:rowOff>176307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C6361DC-E6A5-4CC7-B67B-0276D55E3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0352" y="12438528"/>
          <a:ext cx="7772400" cy="55103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строки" displayName="_строки" ref="A6:K53" totalsRowCount="1" headerRowDxfId="11">
  <autoFilter ref="A6:K52" xr:uid="{00000000-0009-0000-0100-000001000000}"/>
  <tableColumns count="11">
    <tableColumn id="1" xr3:uid="{00000000-0010-0000-0000-000001000000}" name="Шифр проекту" totalsRowLabel="Итог"/>
    <tableColumn id="2" xr3:uid="{00000000-0010-0000-0000-000002000000}" name="Рівень"/>
    <tableColumn id="3" xr3:uid="{00000000-0010-0000-0000-000003000000}" name="Тип підлоги/Елемент" dataDxfId="10"/>
    <tableColumn id="4" xr3:uid="{00000000-0010-0000-0000-000004000000}" name="Елементи підлоги" dataDxfId="9"/>
    <tableColumn id="5" xr3:uid="{00000000-0010-0000-0000-000005000000}" name="Од.вим" dataDxfId="8"/>
    <tableColumn id="6" xr3:uid="{00000000-0010-0000-0000-000006000000}" name="Кількість"/>
    <tableColumn id="7" xr3:uid="{00000000-0010-0000-0000-000007000000}" name="Вартість матеріалів за одиницю, грн з ПДВ" dataDxfId="7"/>
    <tableColumn id="8" xr3:uid="{00000000-0010-0000-0000-000008000000}" name="Вартість робіт за одиницю, грн з ПДВ" dataDxfId="6"/>
    <tableColumn id="9" xr3:uid="{00000000-0010-0000-0000-000009000000}" name="Загальна вартість матеріалів, грн з ПДВ" totalsRowFunction="sum" dataDxfId="5" totalsRowDxfId="4">
      <calculatedColumnFormula>_строки[[#This Row],[Кількість]]*_строки[[#This Row],[Вартість матеріалів за одиницю, грн з ПДВ]]</calculatedColumnFormula>
    </tableColumn>
    <tableColumn id="10" xr3:uid="{00000000-0010-0000-0000-00000A000000}" name="Загальна вартість робіт, грн з ПДВ" totalsRowFunction="sum" dataDxfId="3" totalsRowDxfId="2">
      <calculatedColumnFormula>_строки[[#This Row],[Кількість]]*_строки[[#This Row],[Вартість робіт за одиницю, грн з ПДВ]]</calculatedColumnFormula>
    </tableColumn>
    <tableColumn id="11" xr3:uid="{00000000-0010-0000-0000-00000B000000}" name="Вартість всього, грн з ПДВ" totalsRowFunction="sum" dataDxfId="1" totalsRowDxfId="0">
      <calculatedColumnFormula>_строки[[#This Row],[Загальна вартість матеріалів, грн з ПДВ]]+_строки[[#This Row],[Загальна вартість робіт, грн з ПДВ]]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zoomScale="85" zoomScaleNormal="85" workbookViewId="0">
      <pane ySplit="6" topLeftCell="A7" activePane="bottomLeft" state="frozen"/>
      <selection pane="bottomLeft" activeCell="D15" sqref="D15"/>
    </sheetView>
  </sheetViews>
  <sheetFormatPr defaultRowHeight="15" x14ac:dyDescent="0.25"/>
  <cols>
    <col min="1" max="1" width="16.85546875" bestFit="1" customWidth="1"/>
    <col min="2" max="2" width="10.140625" bestFit="1" customWidth="1"/>
    <col min="3" max="3" width="23.28515625" bestFit="1" customWidth="1"/>
    <col min="4" max="4" width="91.42578125" bestFit="1" customWidth="1"/>
    <col min="5" max="5" width="10.28515625" bestFit="1" customWidth="1"/>
    <col min="6" max="6" width="11.42578125" bestFit="1" customWidth="1"/>
    <col min="7" max="7" width="19.5703125" bestFit="1" customWidth="1"/>
    <col min="8" max="8" width="14.7109375" bestFit="1" customWidth="1"/>
    <col min="9" max="9" width="16.140625" bestFit="1" customWidth="1"/>
    <col min="10" max="10" width="18.85546875" bestFit="1" customWidth="1"/>
    <col min="11" max="11" width="20" bestFit="1" customWidth="1"/>
  </cols>
  <sheetData>
    <row r="1" spans="1:14" ht="15.75" x14ac:dyDescent="0.25">
      <c r="A1" s="21" t="s">
        <v>98</v>
      </c>
    </row>
    <row r="2" spans="1:14" ht="15.75" x14ac:dyDescent="0.25">
      <c r="A2" s="21" t="s">
        <v>99</v>
      </c>
    </row>
    <row r="3" spans="1:14" ht="15.75" x14ac:dyDescent="0.25">
      <c r="A3" s="22" t="s">
        <v>101</v>
      </c>
    </row>
    <row r="4" spans="1:14" ht="15.75" thickBot="1" x14ac:dyDescent="0.3"/>
    <row r="5" spans="1:14" ht="27" thickBot="1" x14ac:dyDescent="0.45">
      <c r="I5" s="24"/>
      <c r="J5" s="25"/>
      <c r="K5" s="26"/>
      <c r="N5" s="23" t="s">
        <v>100</v>
      </c>
    </row>
    <row r="6" spans="1:14" ht="62.25" customHeight="1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1:14" x14ac:dyDescent="0.25">
      <c r="A7" t="s">
        <v>11</v>
      </c>
      <c r="B7" t="s">
        <v>12</v>
      </c>
      <c r="C7" s="4" t="s">
        <v>13</v>
      </c>
      <c r="D7" s="5" t="s">
        <v>14</v>
      </c>
      <c r="E7" s="1" t="s">
        <v>15</v>
      </c>
      <c r="F7">
        <v>1922.71</v>
      </c>
      <c r="G7" s="20"/>
      <c r="H7" s="20"/>
      <c r="I7" s="18">
        <f>_строки[[#This Row],[Кількість]]*_строки[[#This Row],[Вартість матеріалів за одиницю, грн з ПДВ]]</f>
        <v>0</v>
      </c>
      <c r="J7" s="18">
        <f>_строки[[#This Row],[Кількість]]*_строки[[#This Row],[Вартість робіт за одиницю, грн з ПДВ]]</f>
        <v>0</v>
      </c>
      <c r="K7" s="18">
        <f>_строки[[#This Row],[Загальна вартість матеріалів, грн з ПДВ]]+_строки[[#This Row],[Загальна вартість робіт, грн з ПДВ]]</f>
        <v>0</v>
      </c>
    </row>
    <row r="8" spans="1:14" x14ac:dyDescent="0.25">
      <c r="A8" t="s">
        <v>11</v>
      </c>
      <c r="B8" t="s">
        <v>12</v>
      </c>
      <c r="C8" s="4" t="s">
        <v>16</v>
      </c>
      <c r="D8" s="5" t="s">
        <v>17</v>
      </c>
      <c r="E8" s="1" t="s">
        <v>18</v>
      </c>
      <c r="F8">
        <v>351</v>
      </c>
      <c r="G8" s="20"/>
      <c r="H8" s="20"/>
      <c r="I8" s="18">
        <f>_строки[[#This Row],[Кількість]]*_строки[[#This Row],[Вартість матеріалів за одиницю, грн з ПДВ]]</f>
        <v>0</v>
      </c>
      <c r="J8" s="18">
        <f>_строки[[#This Row],[Кількість]]*_строки[[#This Row],[Вартість робіт за одиницю, грн з ПДВ]]</f>
        <v>0</v>
      </c>
      <c r="K8" s="18">
        <f>_строки[[#This Row],[Загальна вартість матеріалів, грн з ПДВ]]+_строки[[#This Row],[Загальна вартість робіт, грн з ПДВ]]</f>
        <v>0</v>
      </c>
    </row>
    <row r="9" spans="1:14" x14ac:dyDescent="0.25">
      <c r="C9" s="4" t="s">
        <v>19</v>
      </c>
      <c r="D9" s="5" t="s">
        <v>20</v>
      </c>
      <c r="E9" s="1" t="s">
        <v>21</v>
      </c>
      <c r="F9">
        <v>9.8879999999999999</v>
      </c>
      <c r="G9" s="20"/>
      <c r="H9" s="20"/>
      <c r="I9" s="18">
        <f>_строки[[#This Row],[Кількість]]*_строки[[#This Row],[Вартість матеріалів за одиницю, грн з ПДВ]]</f>
        <v>0</v>
      </c>
      <c r="J9" s="18">
        <f>_строки[[#This Row],[Кількість]]*_строки[[#This Row],[Вартість робіт за одиницю, грн з ПДВ]]</f>
        <v>0</v>
      </c>
      <c r="K9" s="18">
        <f>_строки[[#This Row],[Загальна вартість матеріалів, грн з ПДВ]]+_строки[[#This Row],[Загальна вартість робіт, грн з ПДВ]]</f>
        <v>0</v>
      </c>
    </row>
    <row r="10" spans="1:14" x14ac:dyDescent="0.25">
      <c r="C10" s="4" t="s">
        <v>22</v>
      </c>
      <c r="D10" s="5" t="s">
        <v>23</v>
      </c>
      <c r="E10" s="1" t="s">
        <v>21</v>
      </c>
      <c r="F10">
        <v>1.1419999999999999</v>
      </c>
      <c r="G10" s="20"/>
      <c r="H10" s="20"/>
      <c r="I10" s="18">
        <f>_строки[[#This Row],[Кількість]]*_строки[[#This Row],[Вартість матеріалів за одиницю, грн з ПДВ]]</f>
        <v>0</v>
      </c>
      <c r="J10" s="18">
        <f>_строки[[#This Row],[Кількість]]*_строки[[#This Row],[Вартість робіт за одиницю, грн з ПДВ]]</f>
        <v>0</v>
      </c>
      <c r="K10" s="18">
        <f>_строки[[#This Row],[Загальна вартість матеріалів, грн з ПДВ]]+_строки[[#This Row],[Загальна вартість робіт, грн з ПДВ]]</f>
        <v>0</v>
      </c>
    </row>
    <row r="11" spans="1:14" x14ac:dyDescent="0.25">
      <c r="A11" t="s">
        <v>11</v>
      </c>
      <c r="B11" t="s">
        <v>12</v>
      </c>
      <c r="C11" s="4" t="s">
        <v>24</v>
      </c>
      <c r="D11" s="5" t="s">
        <v>25</v>
      </c>
      <c r="E11" s="1" t="s">
        <v>15</v>
      </c>
      <c r="F11">
        <v>2556</v>
      </c>
      <c r="G11" s="20"/>
      <c r="H11" s="20"/>
      <c r="I11" s="18">
        <f>_строки[[#This Row],[Кількість]]*_строки[[#This Row],[Вартість матеріалів за одиницю, грн з ПДВ]]</f>
        <v>0</v>
      </c>
      <c r="J11" s="18">
        <f>_строки[[#This Row],[Кількість]]*_строки[[#This Row],[Вартість робіт за одиницю, грн з ПДВ]]</f>
        <v>0</v>
      </c>
      <c r="K11" s="18">
        <f>_строки[[#This Row],[Загальна вартість матеріалів, грн з ПДВ]]+_строки[[#This Row],[Загальна вартість робіт, грн з ПДВ]]</f>
        <v>0</v>
      </c>
    </row>
    <row r="12" spans="1:14" x14ac:dyDescent="0.25">
      <c r="C12" s="4" t="s">
        <v>26</v>
      </c>
      <c r="D12" s="5" t="s">
        <v>27</v>
      </c>
      <c r="E12" s="1" t="s">
        <v>28</v>
      </c>
      <c r="F12">
        <v>9</v>
      </c>
      <c r="G12" s="20"/>
      <c r="H12" s="20"/>
      <c r="I12" s="18">
        <f>_строки[[#This Row],[Кількість]]*_строки[[#This Row],[Вартість матеріалів за одиницю, грн з ПДВ]]</f>
        <v>0</v>
      </c>
      <c r="J12" s="18">
        <f>_строки[[#This Row],[Кількість]]*_строки[[#This Row],[Вартість робіт за одиницю, грн з ПДВ]]</f>
        <v>0</v>
      </c>
      <c r="K12" s="18">
        <f>_строки[[#This Row],[Загальна вартість матеріалів, грн з ПДВ]]+_строки[[#This Row],[Загальна вартість робіт, грн з ПДВ]]</f>
        <v>0</v>
      </c>
    </row>
    <row r="13" spans="1:14" x14ac:dyDescent="0.25">
      <c r="C13" s="4" t="s">
        <v>29</v>
      </c>
      <c r="D13" s="5" t="s">
        <v>30</v>
      </c>
      <c r="E13" s="1" t="s">
        <v>28</v>
      </c>
      <c r="F13">
        <v>1</v>
      </c>
      <c r="G13" s="20"/>
      <c r="H13" s="20"/>
      <c r="I13" s="18">
        <f>_строки[[#This Row],[Кількість]]*_строки[[#This Row],[Вартість матеріалів за одиницю, грн з ПДВ]]</f>
        <v>0</v>
      </c>
      <c r="J13" s="18">
        <f>_строки[[#This Row],[Кількість]]*_строки[[#This Row],[Вартість робіт за одиницю, грн з ПДВ]]</f>
        <v>0</v>
      </c>
      <c r="K13" s="18">
        <f>_строки[[#This Row],[Загальна вартість матеріалів, грн з ПДВ]]+_строки[[#This Row],[Загальна вартість робіт, грн з ПДВ]]</f>
        <v>0</v>
      </c>
    </row>
    <row r="14" spans="1:14" x14ac:dyDescent="0.25">
      <c r="C14" s="4" t="s">
        <v>31</v>
      </c>
      <c r="D14" s="5" t="s">
        <v>32</v>
      </c>
      <c r="E14" s="1" t="s">
        <v>33</v>
      </c>
      <c r="F14">
        <v>35</v>
      </c>
      <c r="G14" s="20"/>
      <c r="H14" s="20"/>
      <c r="I14" s="18">
        <f>_строки[[#This Row],[Кількість]]*_строки[[#This Row],[Вартість матеріалів за одиницю, грн з ПДВ]]</f>
        <v>0</v>
      </c>
      <c r="J14" s="18">
        <f>_строки[[#This Row],[Кількість]]*_строки[[#This Row],[Вартість робіт за одиницю, грн з ПДВ]]</f>
        <v>0</v>
      </c>
      <c r="K14" s="18">
        <f>_строки[[#This Row],[Загальна вартість матеріалів, грн з ПДВ]]+_строки[[#This Row],[Загальна вартість робіт, грн з ПДВ]]</f>
        <v>0</v>
      </c>
    </row>
    <row r="15" spans="1:14" x14ac:dyDescent="0.25">
      <c r="C15" s="4" t="s">
        <v>34</v>
      </c>
      <c r="D15" s="5" t="s">
        <v>35</v>
      </c>
      <c r="E15" s="1" t="s">
        <v>33</v>
      </c>
      <c r="F15">
        <v>115</v>
      </c>
      <c r="G15" s="20"/>
      <c r="H15" s="20"/>
      <c r="I15" s="18">
        <f>_строки[[#This Row],[Кількість]]*_строки[[#This Row],[Вартість матеріалів за одиницю, грн з ПДВ]]</f>
        <v>0</v>
      </c>
      <c r="J15" s="18">
        <f>_строки[[#This Row],[Кількість]]*_строки[[#This Row],[Вартість робіт за одиницю, грн з ПДВ]]</f>
        <v>0</v>
      </c>
      <c r="K15" s="18">
        <f>_строки[[#This Row],[Загальна вартість матеріалів, грн з ПДВ]]+_строки[[#This Row],[Загальна вартість робіт, грн з ПДВ]]</f>
        <v>0</v>
      </c>
    </row>
    <row r="16" spans="1:14" x14ac:dyDescent="0.25">
      <c r="A16" t="s">
        <v>11</v>
      </c>
      <c r="B16" t="s">
        <v>12</v>
      </c>
      <c r="C16" s="16" t="s">
        <v>36</v>
      </c>
      <c r="D16" s="17" t="s">
        <v>37</v>
      </c>
      <c r="E16" s="1" t="s">
        <v>15</v>
      </c>
      <c r="F16">
        <v>964.65</v>
      </c>
      <c r="G16" s="20"/>
      <c r="H16" s="20"/>
      <c r="I16" s="18">
        <f>_строки[[#This Row],[Кількість]]*_строки[[#This Row],[Вартість матеріалів за одиницю, грн з ПДВ]]</f>
        <v>0</v>
      </c>
      <c r="J16" s="18">
        <f>_строки[[#This Row],[Кількість]]*_строки[[#This Row],[Вартість робіт за одиницю, грн з ПДВ]]</f>
        <v>0</v>
      </c>
      <c r="K16" s="18">
        <f>_строки[[#This Row],[Загальна вартість матеріалів, грн з ПДВ]]+_строки[[#This Row],[Загальна вартість робіт, грн з ПДВ]]</f>
        <v>0</v>
      </c>
    </row>
    <row r="17" spans="1:11" x14ac:dyDescent="0.25">
      <c r="A17" t="s">
        <v>11</v>
      </c>
      <c r="B17" t="s">
        <v>12</v>
      </c>
      <c r="C17" s="16" t="s">
        <v>38</v>
      </c>
      <c r="D17" s="17" t="s">
        <v>39</v>
      </c>
      <c r="E17" s="1" t="s">
        <v>18</v>
      </c>
      <c r="F17">
        <v>96.45</v>
      </c>
      <c r="G17" s="20"/>
      <c r="H17" s="20"/>
      <c r="I17" s="18">
        <f>_строки[[#This Row],[Кількість]]*_строки[[#This Row],[Вартість матеріалів за одиницю, грн з ПДВ]]</f>
        <v>0</v>
      </c>
      <c r="J17" s="18">
        <f>_строки[[#This Row],[Кількість]]*_строки[[#This Row],[Вартість робіт за одиницю, грн з ПДВ]]</f>
        <v>0</v>
      </c>
      <c r="K17" s="18">
        <f>_строки[[#This Row],[Загальна вартість матеріалів, грн з ПДВ]]+_строки[[#This Row],[Загальна вартість робіт, грн з ПДВ]]</f>
        <v>0</v>
      </c>
    </row>
    <row r="18" spans="1:11" x14ac:dyDescent="0.25">
      <c r="C18" s="16" t="s">
        <v>40</v>
      </c>
      <c r="D18" s="17" t="s">
        <v>20</v>
      </c>
      <c r="E18" s="1" t="s">
        <v>21</v>
      </c>
      <c r="F18">
        <v>4.9619999999999997</v>
      </c>
      <c r="G18" s="20"/>
      <c r="H18" s="20"/>
      <c r="I18" s="18">
        <f>_строки[[#This Row],[Кількість]]*_строки[[#This Row],[Вартість матеріалів за одиницю, грн з ПДВ]]</f>
        <v>0</v>
      </c>
      <c r="J18" s="18">
        <f>_строки[[#This Row],[Кількість]]*_строки[[#This Row],[Вартість робіт за одиницю, грн з ПДВ]]</f>
        <v>0</v>
      </c>
      <c r="K18" s="18">
        <f>_строки[[#This Row],[Загальна вартість матеріалів, грн з ПДВ]]+_строки[[#This Row],[Загальна вартість робіт, грн з ПДВ]]</f>
        <v>0</v>
      </c>
    </row>
    <row r="19" spans="1:11" x14ac:dyDescent="0.25">
      <c r="C19" s="16" t="s">
        <v>41</v>
      </c>
      <c r="D19" s="17" t="s">
        <v>23</v>
      </c>
      <c r="E19" s="1" t="s">
        <v>21</v>
      </c>
      <c r="F19">
        <v>0.57299999999999995</v>
      </c>
      <c r="G19" s="20"/>
      <c r="H19" s="20"/>
      <c r="I19" s="18">
        <f>_строки[[#This Row],[Кількість]]*_строки[[#This Row],[Вартість матеріалів за одиницю, грн з ПДВ]]</f>
        <v>0</v>
      </c>
      <c r="J19" s="18">
        <f>_строки[[#This Row],[Кількість]]*_строки[[#This Row],[Вартість робіт за одиницю, грн з ПДВ]]</f>
        <v>0</v>
      </c>
      <c r="K19" s="18">
        <f>_строки[[#This Row],[Загальна вартість матеріалів, грн з ПДВ]]+_строки[[#This Row],[Загальна вартість робіт, грн з ПДВ]]</f>
        <v>0</v>
      </c>
    </row>
    <row r="20" spans="1:11" x14ac:dyDescent="0.25">
      <c r="A20" t="s">
        <v>11</v>
      </c>
      <c r="B20" t="s">
        <v>12</v>
      </c>
      <c r="C20" s="16" t="s">
        <v>42</v>
      </c>
      <c r="D20" s="17" t="s">
        <v>25</v>
      </c>
      <c r="E20" s="1" t="s">
        <v>15</v>
      </c>
      <c r="F20">
        <v>1282</v>
      </c>
      <c r="G20" s="20"/>
      <c r="H20" s="20"/>
      <c r="I20" s="18">
        <f>_строки[[#This Row],[Кількість]]*_строки[[#This Row],[Вартість матеріалів за одиницю, грн з ПДВ]]</f>
        <v>0</v>
      </c>
      <c r="J20" s="18">
        <f>_строки[[#This Row],[Кількість]]*_строки[[#This Row],[Вартість робіт за одиницю, грн з ПДВ]]</f>
        <v>0</v>
      </c>
      <c r="K20" s="18">
        <f>_строки[[#This Row],[Загальна вартість матеріалів, грн з ПДВ]]+_строки[[#This Row],[Загальна вартість робіт, грн з ПДВ]]</f>
        <v>0</v>
      </c>
    </row>
    <row r="21" spans="1:11" x14ac:dyDescent="0.25">
      <c r="A21" t="s">
        <v>11</v>
      </c>
      <c r="B21" t="s">
        <v>12</v>
      </c>
      <c r="C21" s="6" t="s">
        <v>43</v>
      </c>
      <c r="D21" s="7" t="s">
        <v>44</v>
      </c>
      <c r="E21" s="1" t="s">
        <v>15</v>
      </c>
      <c r="F21">
        <v>99.1</v>
      </c>
      <c r="G21" s="20"/>
      <c r="H21" s="20"/>
      <c r="I21" s="18">
        <f>_строки[[#This Row],[Кількість]]*_строки[[#This Row],[Вартість матеріалів за одиницю, грн з ПДВ]]</f>
        <v>0</v>
      </c>
      <c r="J21" s="18">
        <f>_строки[[#This Row],[Кількість]]*_строки[[#This Row],[Вартість робіт за одиницю, грн з ПДВ]]</f>
        <v>0</v>
      </c>
      <c r="K21" s="18">
        <f>_строки[[#This Row],[Загальна вартість матеріалів, грн з ПДВ]]+_строки[[#This Row],[Загальна вартість робіт, грн з ПДВ]]</f>
        <v>0</v>
      </c>
    </row>
    <row r="22" spans="1:11" x14ac:dyDescent="0.25">
      <c r="A22" t="s">
        <v>11</v>
      </c>
      <c r="B22" t="s">
        <v>12</v>
      </c>
      <c r="C22" s="6" t="s">
        <v>45</v>
      </c>
      <c r="D22" s="7" t="s">
        <v>46</v>
      </c>
      <c r="E22" s="1" t="s">
        <v>15</v>
      </c>
      <c r="F22">
        <v>99.1</v>
      </c>
      <c r="G22" s="20"/>
      <c r="H22" s="20"/>
      <c r="I22" s="18">
        <f>_строки[[#This Row],[Кількість]]*_строки[[#This Row],[Вартість матеріалів за одиницю, грн з ПДВ]]</f>
        <v>0</v>
      </c>
      <c r="J22" s="18">
        <f>_строки[[#This Row],[Кількість]]*_строки[[#This Row],[Вартість робіт за одиницю, грн з ПДВ]]</f>
        <v>0</v>
      </c>
      <c r="K22" s="18">
        <f>_строки[[#This Row],[Загальна вартість матеріалів, грн з ПДВ]]+_строки[[#This Row],[Загальна вартість робіт, грн з ПДВ]]</f>
        <v>0</v>
      </c>
    </row>
    <row r="23" spans="1:11" x14ac:dyDescent="0.25">
      <c r="C23" s="6" t="s">
        <v>47</v>
      </c>
      <c r="D23" s="7" t="s">
        <v>48</v>
      </c>
      <c r="E23" s="1"/>
      <c r="G23" s="20"/>
      <c r="H23" s="20"/>
      <c r="I23" s="18">
        <f>_строки[[#This Row],[Кількість]]*_строки[[#This Row],[Вартість матеріалів за одиницю, грн з ПДВ]]</f>
        <v>0</v>
      </c>
      <c r="J23" s="18">
        <f>_строки[[#This Row],[Кількість]]*_строки[[#This Row],[Вартість робіт за одиницю, грн з ПДВ]]</f>
        <v>0</v>
      </c>
      <c r="K23" s="18">
        <f>_строки[[#This Row],[Загальна вартість матеріалів, грн з ПДВ]]+_строки[[#This Row],[Загальна вартість робіт, грн з ПДВ]]</f>
        <v>0</v>
      </c>
    </row>
    <row r="24" spans="1:11" x14ac:dyDescent="0.25">
      <c r="C24" s="6" t="s">
        <v>49</v>
      </c>
      <c r="D24" s="7" t="s">
        <v>50</v>
      </c>
      <c r="E24" s="1" t="s">
        <v>15</v>
      </c>
      <c r="F24">
        <v>99.1</v>
      </c>
      <c r="G24" s="20"/>
      <c r="H24" s="20"/>
      <c r="I24" s="18">
        <f>_строки[[#This Row],[Кількість]]*_строки[[#This Row],[Вартість матеріалів за одиницю, грн з ПДВ]]</f>
        <v>0</v>
      </c>
      <c r="J24" s="18">
        <f>_строки[[#This Row],[Кількість]]*_строки[[#This Row],[Вартість робіт за одиницю, грн з ПДВ]]</f>
        <v>0</v>
      </c>
      <c r="K24" s="18">
        <f>_строки[[#This Row],[Загальна вартість матеріалів, грн з ПДВ]]+_строки[[#This Row],[Загальна вартість робіт, грн з ПДВ]]</f>
        <v>0</v>
      </c>
    </row>
    <row r="25" spans="1:11" x14ac:dyDescent="0.25">
      <c r="A25" t="s">
        <v>11</v>
      </c>
      <c r="B25" t="s">
        <v>12</v>
      </c>
      <c r="C25" s="6" t="s">
        <v>51</v>
      </c>
      <c r="D25" s="7" t="s">
        <v>52</v>
      </c>
      <c r="E25" s="1" t="s">
        <v>15</v>
      </c>
      <c r="F25">
        <v>128.83000000000001</v>
      </c>
      <c r="G25" s="20"/>
      <c r="H25" s="20"/>
      <c r="I25" s="18">
        <f>_строки[[#This Row],[Кількість]]*_строки[[#This Row],[Вартість матеріалів за одиницю, грн з ПДВ]]</f>
        <v>0</v>
      </c>
      <c r="J25" s="18">
        <f>_строки[[#This Row],[Кількість]]*_строки[[#This Row],[Вартість робіт за одиницю, грн з ПДВ]]</f>
        <v>0</v>
      </c>
      <c r="K25" s="18">
        <f>_строки[[#This Row],[Загальна вартість матеріалів, грн з ПДВ]]+_строки[[#This Row],[Загальна вартість робіт, грн з ПДВ]]</f>
        <v>0</v>
      </c>
    </row>
    <row r="26" spans="1:11" x14ac:dyDescent="0.25">
      <c r="A26" t="s">
        <v>11</v>
      </c>
      <c r="B26" t="s">
        <v>12</v>
      </c>
      <c r="C26" s="6" t="s">
        <v>53</v>
      </c>
      <c r="D26" s="7" t="s">
        <v>54</v>
      </c>
      <c r="E26" s="1" t="s">
        <v>15</v>
      </c>
      <c r="F26">
        <v>99.1</v>
      </c>
      <c r="G26" s="20"/>
      <c r="H26" s="20"/>
      <c r="I26" s="18">
        <f>_строки[[#This Row],[Кількість]]*_строки[[#This Row],[Вартість матеріалів за одиницю, грн з ПДВ]]</f>
        <v>0</v>
      </c>
      <c r="J26" s="18">
        <f>_строки[[#This Row],[Кількість]]*_строки[[#This Row],[Вартість робіт за одиницю, грн з ПДВ]]</f>
        <v>0</v>
      </c>
      <c r="K26" s="18">
        <f>_строки[[#This Row],[Загальна вартість матеріалів, грн з ПДВ]]+_строки[[#This Row],[Загальна вартість робіт, грн з ПДВ]]</f>
        <v>0</v>
      </c>
    </row>
    <row r="27" spans="1:11" x14ac:dyDescent="0.25">
      <c r="A27" t="s">
        <v>11</v>
      </c>
      <c r="B27" t="s">
        <v>12</v>
      </c>
      <c r="C27" s="6" t="s">
        <v>55</v>
      </c>
      <c r="D27" s="7" t="s">
        <v>52</v>
      </c>
      <c r="E27" s="1" t="s">
        <v>15</v>
      </c>
      <c r="F27">
        <v>128.83000000000001</v>
      </c>
      <c r="G27" s="20"/>
      <c r="H27" s="20"/>
      <c r="I27" s="18">
        <f>_строки[[#This Row],[Кількість]]*_строки[[#This Row],[Вартість матеріалів за одиницю, грн з ПДВ]]</f>
        <v>0</v>
      </c>
      <c r="J27" s="18">
        <f>_строки[[#This Row],[Кількість]]*_строки[[#This Row],[Вартість робіт за одиницю, грн з ПДВ]]</f>
        <v>0</v>
      </c>
      <c r="K27" s="18">
        <f>_строки[[#This Row],[Загальна вартість матеріалів, грн з ПДВ]]+_строки[[#This Row],[Загальна вартість робіт, грн з ПДВ]]</f>
        <v>0</v>
      </c>
    </row>
    <row r="28" spans="1:11" x14ac:dyDescent="0.25">
      <c r="A28" t="s">
        <v>11</v>
      </c>
      <c r="B28" t="s">
        <v>12</v>
      </c>
      <c r="C28" s="8" t="s">
        <v>56</v>
      </c>
      <c r="D28" s="9" t="s">
        <v>57</v>
      </c>
      <c r="E28" s="1" t="s">
        <v>15</v>
      </c>
      <c r="F28">
        <v>65.400000000000006</v>
      </c>
      <c r="G28" s="20"/>
      <c r="H28" s="20"/>
      <c r="I28" s="18">
        <f>_строки[[#This Row],[Кількість]]*_строки[[#This Row],[Вартість матеріалів за одиницю, грн з ПДВ]]</f>
        <v>0</v>
      </c>
      <c r="J28" s="18">
        <f>_строки[[#This Row],[Кількість]]*_строки[[#This Row],[Вартість робіт за одиницю, грн з ПДВ]]</f>
        <v>0</v>
      </c>
      <c r="K28" s="18">
        <f>_строки[[#This Row],[Загальна вартість матеріалів, грн з ПДВ]]+_строки[[#This Row],[Загальна вартість робіт, грн з ПДВ]]</f>
        <v>0</v>
      </c>
    </row>
    <row r="29" spans="1:11" x14ac:dyDescent="0.25">
      <c r="A29" t="s">
        <v>11</v>
      </c>
      <c r="B29" t="s">
        <v>12</v>
      </c>
      <c r="C29" s="8" t="s">
        <v>58</v>
      </c>
      <c r="D29" s="9" t="s">
        <v>59</v>
      </c>
      <c r="E29" s="1" t="s">
        <v>15</v>
      </c>
      <c r="F29">
        <v>65.400000000000006</v>
      </c>
      <c r="G29" s="20"/>
      <c r="H29" s="20"/>
      <c r="I29" s="18">
        <f>_строки[[#This Row],[Кількість]]*_строки[[#This Row],[Вартість матеріалів за одиницю, грн з ПДВ]]</f>
        <v>0</v>
      </c>
      <c r="J29" s="18">
        <f>_строки[[#This Row],[Кількість]]*_строки[[#This Row],[Вартість робіт за одиницю, грн з ПДВ]]</f>
        <v>0</v>
      </c>
      <c r="K29" s="18">
        <f>_строки[[#This Row],[Загальна вартість матеріалів, грн з ПДВ]]+_строки[[#This Row],[Загальна вартість робіт, грн з ПДВ]]</f>
        <v>0</v>
      </c>
    </row>
    <row r="30" spans="1:11" x14ac:dyDescent="0.25">
      <c r="C30" s="8" t="s">
        <v>60</v>
      </c>
      <c r="D30" s="9" t="s">
        <v>48</v>
      </c>
      <c r="E30" s="1"/>
      <c r="G30" s="20"/>
      <c r="H30" s="20"/>
      <c r="I30" s="18">
        <f>_строки[[#This Row],[Кількість]]*_строки[[#This Row],[Вартість матеріалів за одиницю, грн з ПДВ]]</f>
        <v>0</v>
      </c>
      <c r="J30" s="18">
        <f>_строки[[#This Row],[Кількість]]*_строки[[#This Row],[Вартість робіт за одиницю, грн з ПДВ]]</f>
        <v>0</v>
      </c>
      <c r="K30" s="18">
        <f>_строки[[#This Row],[Загальна вартість матеріалів, грн з ПДВ]]+_строки[[#This Row],[Загальна вартість робіт, грн з ПДВ]]</f>
        <v>0</v>
      </c>
    </row>
    <row r="31" spans="1:11" x14ac:dyDescent="0.25">
      <c r="C31" s="8" t="s">
        <v>61</v>
      </c>
      <c r="D31" s="9" t="s">
        <v>20</v>
      </c>
      <c r="E31" s="1" t="s">
        <v>21</v>
      </c>
      <c r="F31">
        <v>0.33800000000000002</v>
      </c>
      <c r="G31" s="20"/>
      <c r="H31" s="20"/>
      <c r="I31" s="18">
        <f>_строки[[#This Row],[Кількість]]*_строки[[#This Row],[Вартість матеріалів за одиницю, грн з ПДВ]]</f>
        <v>0</v>
      </c>
      <c r="J31" s="18">
        <f>_строки[[#This Row],[Кількість]]*_строки[[#This Row],[Вартість робіт за одиницю, грн з ПДВ]]</f>
        <v>0</v>
      </c>
      <c r="K31" s="18">
        <f>_строки[[#This Row],[Загальна вартість матеріалів, грн з ПДВ]]+_строки[[#This Row],[Загальна вартість робіт, грн з ПДВ]]</f>
        <v>0</v>
      </c>
    </row>
    <row r="32" spans="1:11" x14ac:dyDescent="0.25">
      <c r="A32" t="s">
        <v>11</v>
      </c>
      <c r="B32" t="s">
        <v>12</v>
      </c>
      <c r="C32" s="8" t="s">
        <v>62</v>
      </c>
      <c r="D32" s="9" t="s">
        <v>63</v>
      </c>
      <c r="E32" s="1" t="s">
        <v>15</v>
      </c>
      <c r="F32">
        <v>85.02</v>
      </c>
      <c r="G32" s="20"/>
      <c r="H32" s="20"/>
      <c r="I32" s="18">
        <f>_строки[[#This Row],[Кількість]]*_строки[[#This Row],[Вартість матеріалів за одиницю, грн з ПДВ]]</f>
        <v>0</v>
      </c>
      <c r="J32" s="18">
        <f>_строки[[#This Row],[Кількість]]*_строки[[#This Row],[Вартість робіт за одиницю, грн з ПДВ]]</f>
        <v>0</v>
      </c>
      <c r="K32" s="18">
        <f>_строки[[#This Row],[Загальна вартість матеріалів, грн з ПДВ]]+_строки[[#This Row],[Загальна вартість робіт, грн з ПДВ]]</f>
        <v>0</v>
      </c>
    </row>
    <row r="33" spans="1:11" x14ac:dyDescent="0.25">
      <c r="A33" t="s">
        <v>11</v>
      </c>
      <c r="B33" t="s">
        <v>12</v>
      </c>
      <c r="C33" s="8" t="s">
        <v>64</v>
      </c>
      <c r="D33" s="9" t="s">
        <v>54</v>
      </c>
      <c r="E33" s="1" t="s">
        <v>15</v>
      </c>
      <c r="F33">
        <v>65.400000000000006</v>
      </c>
      <c r="G33" s="20"/>
      <c r="H33" s="20"/>
      <c r="I33" s="18">
        <f>_строки[[#This Row],[Кількість]]*_строки[[#This Row],[Вартість матеріалів за одиницю, грн з ПДВ]]</f>
        <v>0</v>
      </c>
      <c r="J33" s="18">
        <f>_строки[[#This Row],[Кількість]]*_строки[[#This Row],[Вартість робіт за одиницю, грн з ПДВ]]</f>
        <v>0</v>
      </c>
      <c r="K33" s="18">
        <f>_строки[[#This Row],[Загальна вартість матеріалів, грн з ПДВ]]+_строки[[#This Row],[Загальна вартість робіт, грн з ПДВ]]</f>
        <v>0</v>
      </c>
    </row>
    <row r="34" spans="1:11" x14ac:dyDescent="0.25">
      <c r="A34" t="s">
        <v>11</v>
      </c>
      <c r="B34" t="s">
        <v>12</v>
      </c>
      <c r="C34" s="8" t="s">
        <v>65</v>
      </c>
      <c r="D34" s="9" t="s">
        <v>25</v>
      </c>
      <c r="E34" s="1" t="s">
        <v>15</v>
      </c>
      <c r="F34">
        <v>85.02</v>
      </c>
      <c r="G34" s="20"/>
      <c r="H34" s="20"/>
      <c r="I34" s="18">
        <f>_строки[[#This Row],[Кількість]]*_строки[[#This Row],[Вартість матеріалів за одиницю, грн з ПДВ]]</f>
        <v>0</v>
      </c>
      <c r="J34" s="18">
        <f>_строки[[#This Row],[Кількість]]*_строки[[#This Row],[Вартість робіт за одиницю, грн з ПДВ]]</f>
        <v>0</v>
      </c>
      <c r="K34" s="18">
        <f>_строки[[#This Row],[Загальна вартість матеріалів, грн з ПДВ]]+_строки[[#This Row],[Загальна вартість робіт, грн з ПДВ]]</f>
        <v>0</v>
      </c>
    </row>
    <row r="35" spans="1:11" x14ac:dyDescent="0.25">
      <c r="A35" t="s">
        <v>11</v>
      </c>
      <c r="B35" t="s">
        <v>66</v>
      </c>
      <c r="C35" s="10" t="s">
        <v>67</v>
      </c>
      <c r="D35" s="11" t="s">
        <v>44</v>
      </c>
      <c r="E35" s="1" t="s">
        <v>15</v>
      </c>
      <c r="F35">
        <v>100.1</v>
      </c>
      <c r="G35" s="20"/>
      <c r="H35" s="20"/>
      <c r="I35" s="18">
        <f>_строки[[#This Row],[Кількість]]*_строки[[#This Row],[Вартість матеріалів за одиницю, грн з ПДВ]]</f>
        <v>0</v>
      </c>
      <c r="J35" s="18">
        <f>_строки[[#This Row],[Кількість]]*_строки[[#This Row],[Вартість робіт за одиницю, грн з ПДВ]]</f>
        <v>0</v>
      </c>
      <c r="K35" s="18">
        <f>_строки[[#This Row],[Загальна вартість матеріалів, грн з ПДВ]]+_строки[[#This Row],[Загальна вартість робіт, грн з ПДВ]]</f>
        <v>0</v>
      </c>
    </row>
    <row r="36" spans="1:11" x14ac:dyDescent="0.25">
      <c r="A36" t="s">
        <v>11</v>
      </c>
      <c r="B36" t="s">
        <v>66</v>
      </c>
      <c r="C36" s="10" t="s">
        <v>68</v>
      </c>
      <c r="D36" s="11" t="s">
        <v>69</v>
      </c>
      <c r="E36" s="1" t="s">
        <v>15</v>
      </c>
      <c r="F36">
        <v>100.1</v>
      </c>
      <c r="G36" s="20"/>
      <c r="H36" s="20"/>
      <c r="I36" s="18">
        <f>_строки[[#This Row],[Кількість]]*_строки[[#This Row],[Вартість матеріалів за одиницю, грн з ПДВ]]</f>
        <v>0</v>
      </c>
      <c r="J36" s="18">
        <f>_строки[[#This Row],[Кількість]]*_строки[[#This Row],[Вартість робіт за одиницю, грн з ПДВ]]</f>
        <v>0</v>
      </c>
      <c r="K36" s="18">
        <f>_строки[[#This Row],[Загальна вартість матеріалів, грн з ПДВ]]+_строки[[#This Row],[Загальна вартість робіт, грн з ПДВ]]</f>
        <v>0</v>
      </c>
    </row>
    <row r="37" spans="1:11" x14ac:dyDescent="0.25">
      <c r="C37" s="10" t="s">
        <v>70</v>
      </c>
      <c r="D37" s="11" t="s">
        <v>48</v>
      </c>
      <c r="E37" s="1"/>
      <c r="G37" s="20"/>
      <c r="H37" s="20"/>
      <c r="I37" s="18">
        <f>_строки[[#This Row],[Кількість]]*_строки[[#This Row],[Вартість матеріалів за одиницю, грн з ПДВ]]</f>
        <v>0</v>
      </c>
      <c r="J37" s="18">
        <f>_строки[[#This Row],[Кількість]]*_строки[[#This Row],[Вартість робіт за одиницю, грн з ПДВ]]</f>
        <v>0</v>
      </c>
      <c r="K37" s="18">
        <f>_строки[[#This Row],[Загальна вартість матеріалів, грн з ПДВ]]+_строки[[#This Row],[Загальна вартість робіт, грн з ПДВ]]</f>
        <v>0</v>
      </c>
    </row>
    <row r="38" spans="1:11" x14ac:dyDescent="0.25">
      <c r="C38" s="10" t="s">
        <v>71</v>
      </c>
      <c r="D38" s="11" t="s">
        <v>72</v>
      </c>
      <c r="E38" s="1" t="s">
        <v>15</v>
      </c>
      <c r="F38">
        <v>100.1</v>
      </c>
      <c r="G38" s="20"/>
      <c r="H38" s="20"/>
      <c r="I38" s="18">
        <f>_строки[[#This Row],[Кількість]]*_строки[[#This Row],[Вартість матеріалів за одиницю, грн з ПДВ]]</f>
        <v>0</v>
      </c>
      <c r="J38" s="18">
        <f>_строки[[#This Row],[Кількість]]*_строки[[#This Row],[Вартість робіт за одиницю, грн з ПДВ]]</f>
        <v>0</v>
      </c>
      <c r="K38" s="18">
        <f>_строки[[#This Row],[Загальна вартість матеріалів, грн з ПДВ]]+_строки[[#This Row],[Загальна вартість робіт, грн з ПДВ]]</f>
        <v>0</v>
      </c>
    </row>
    <row r="39" spans="1:11" x14ac:dyDescent="0.25">
      <c r="A39" t="s">
        <v>11</v>
      </c>
      <c r="B39" t="s">
        <v>66</v>
      </c>
      <c r="C39" s="10" t="s">
        <v>73</v>
      </c>
      <c r="D39" s="11" t="s">
        <v>74</v>
      </c>
      <c r="E39" s="1" t="s">
        <v>15</v>
      </c>
      <c r="F39">
        <v>130.13</v>
      </c>
      <c r="G39" s="20"/>
      <c r="H39" s="20"/>
      <c r="I39" s="18">
        <f>_строки[[#This Row],[Кількість]]*_строки[[#This Row],[Вартість матеріалів за одиницю, грн з ПДВ]]</f>
        <v>0</v>
      </c>
      <c r="J39" s="18">
        <f>_строки[[#This Row],[Кількість]]*_строки[[#This Row],[Вартість робіт за одиницю, грн з ПДВ]]</f>
        <v>0</v>
      </c>
      <c r="K39" s="18">
        <f>_строки[[#This Row],[Загальна вартість матеріалів, грн з ПДВ]]+_строки[[#This Row],[Загальна вартість робіт, грн з ПДВ]]</f>
        <v>0</v>
      </c>
    </row>
    <row r="40" spans="1:11" x14ac:dyDescent="0.25">
      <c r="A40" t="s">
        <v>11</v>
      </c>
      <c r="B40" t="s">
        <v>66</v>
      </c>
      <c r="C40" s="10" t="s">
        <v>75</v>
      </c>
      <c r="D40" s="11" t="s">
        <v>76</v>
      </c>
      <c r="E40" s="1" t="s">
        <v>15</v>
      </c>
      <c r="F40">
        <v>100.1</v>
      </c>
      <c r="G40" s="20"/>
      <c r="H40" s="20"/>
      <c r="I40" s="18">
        <f>_строки[[#This Row],[Кількість]]*_строки[[#This Row],[Вартість матеріалів за одиницю, грн з ПДВ]]</f>
        <v>0</v>
      </c>
      <c r="J40" s="18">
        <f>_строки[[#This Row],[Кількість]]*_строки[[#This Row],[Вартість робіт за одиницю, грн з ПДВ]]</f>
        <v>0</v>
      </c>
      <c r="K40" s="18">
        <f>_строки[[#This Row],[Загальна вартість матеріалів, грн з ПДВ]]+_строки[[#This Row],[Загальна вартість робіт, грн з ПДВ]]</f>
        <v>0</v>
      </c>
    </row>
    <row r="41" spans="1:11" x14ac:dyDescent="0.25">
      <c r="A41" t="s">
        <v>11</v>
      </c>
      <c r="B41" t="s">
        <v>66</v>
      </c>
      <c r="C41" s="10" t="s">
        <v>77</v>
      </c>
      <c r="D41" s="11" t="s">
        <v>78</v>
      </c>
      <c r="E41" s="1" t="s">
        <v>15</v>
      </c>
      <c r="F41">
        <v>100.1</v>
      </c>
      <c r="G41" s="20"/>
      <c r="H41" s="20"/>
      <c r="I41" s="18">
        <f>_строки[[#This Row],[Кількість]]*_строки[[#This Row],[Вартість матеріалів за одиницю, грн з ПДВ]]</f>
        <v>0</v>
      </c>
      <c r="J41" s="18">
        <f>_строки[[#This Row],[Кількість]]*_строки[[#This Row],[Вартість робіт за одиницю, грн з ПДВ]]</f>
        <v>0</v>
      </c>
      <c r="K41" s="18">
        <f>_строки[[#This Row],[Загальна вартість матеріалів, грн з ПДВ]]+_строки[[#This Row],[Загальна вартість робіт, грн з ПДВ]]</f>
        <v>0</v>
      </c>
    </row>
    <row r="42" spans="1:11" x14ac:dyDescent="0.25">
      <c r="A42" t="s">
        <v>11</v>
      </c>
      <c r="B42" t="s">
        <v>66</v>
      </c>
      <c r="C42" s="12" t="s">
        <v>79</v>
      </c>
      <c r="D42" s="13" t="s">
        <v>80</v>
      </c>
      <c r="E42" s="1" t="s">
        <v>15</v>
      </c>
      <c r="F42">
        <v>27.5</v>
      </c>
      <c r="G42" s="20"/>
      <c r="H42" s="20"/>
      <c r="I42" s="18">
        <f>_строки[[#This Row],[Кількість]]*_строки[[#This Row],[Вартість матеріалів за одиницю, грн з ПДВ]]</f>
        <v>0</v>
      </c>
      <c r="J42" s="18">
        <f>_строки[[#This Row],[Кількість]]*_строки[[#This Row],[Вартість робіт за одиницю, грн з ПДВ]]</f>
        <v>0</v>
      </c>
      <c r="K42" s="18">
        <f>_строки[[#This Row],[Загальна вартість матеріалів, грн з ПДВ]]+_строки[[#This Row],[Загальна вартість робіт, грн з ПДВ]]</f>
        <v>0</v>
      </c>
    </row>
    <row r="43" spans="1:11" x14ac:dyDescent="0.25">
      <c r="A43" t="s">
        <v>11</v>
      </c>
      <c r="B43" t="s">
        <v>66</v>
      </c>
      <c r="C43" s="12" t="s">
        <v>81</v>
      </c>
      <c r="D43" s="13" t="s">
        <v>69</v>
      </c>
      <c r="E43" s="1" t="s">
        <v>15</v>
      </c>
      <c r="F43">
        <v>27.5</v>
      </c>
      <c r="G43" s="20"/>
      <c r="H43" s="20"/>
      <c r="I43" s="18">
        <f>_строки[[#This Row],[Кількість]]*_строки[[#This Row],[Вартість матеріалів за одиницю, грн з ПДВ]]</f>
        <v>0</v>
      </c>
      <c r="J43" s="18">
        <f>_строки[[#This Row],[Кількість]]*_строки[[#This Row],[Вартість робіт за одиницю, грн з ПДВ]]</f>
        <v>0</v>
      </c>
      <c r="K43" s="18">
        <f>_строки[[#This Row],[Загальна вартість матеріалів, грн з ПДВ]]+_строки[[#This Row],[Загальна вартість робіт, грн з ПДВ]]</f>
        <v>0</v>
      </c>
    </row>
    <row r="44" spans="1:11" x14ac:dyDescent="0.25">
      <c r="C44" s="12" t="s">
        <v>82</v>
      </c>
      <c r="D44" s="13" t="s">
        <v>48</v>
      </c>
      <c r="E44" s="1"/>
      <c r="G44" s="20"/>
      <c r="H44" s="20"/>
      <c r="I44" s="18">
        <f>_строки[[#This Row],[Кількість]]*_строки[[#This Row],[Вартість матеріалів за одиницю, грн з ПДВ]]</f>
        <v>0</v>
      </c>
      <c r="J44" s="18">
        <f>_строки[[#This Row],[Кількість]]*_строки[[#This Row],[Вартість робіт за одиницю, грн з ПДВ]]</f>
        <v>0</v>
      </c>
      <c r="K44" s="18">
        <f>_строки[[#This Row],[Загальна вартість матеріалів, грн з ПДВ]]+_строки[[#This Row],[Загальна вартість робіт, грн з ПДВ]]</f>
        <v>0</v>
      </c>
    </row>
    <row r="45" spans="1:11" x14ac:dyDescent="0.25">
      <c r="C45" s="12" t="s">
        <v>83</v>
      </c>
      <c r="D45" s="13" t="s">
        <v>72</v>
      </c>
      <c r="E45" s="1" t="s">
        <v>15</v>
      </c>
      <c r="F45">
        <v>27.5</v>
      </c>
      <c r="G45" s="20"/>
      <c r="H45" s="20"/>
      <c r="I45" s="18">
        <f>_строки[[#This Row],[Кількість]]*_строки[[#This Row],[Вартість матеріалів за одиницю, грн з ПДВ]]</f>
        <v>0</v>
      </c>
      <c r="J45" s="18">
        <f>_строки[[#This Row],[Кількість]]*_строки[[#This Row],[Вартість робіт за одиницю, грн з ПДВ]]</f>
        <v>0</v>
      </c>
      <c r="K45" s="18">
        <f>_строки[[#This Row],[Загальна вартість матеріалів, грн з ПДВ]]+_строки[[#This Row],[Загальна вартість робіт, грн з ПДВ]]</f>
        <v>0</v>
      </c>
    </row>
    <row r="46" spans="1:11" x14ac:dyDescent="0.25">
      <c r="A46" t="s">
        <v>11</v>
      </c>
      <c r="B46" t="s">
        <v>66</v>
      </c>
      <c r="C46" s="12" t="s">
        <v>84</v>
      </c>
      <c r="D46" s="13" t="s">
        <v>85</v>
      </c>
      <c r="E46" s="1" t="s">
        <v>15</v>
      </c>
      <c r="F46">
        <v>35.75</v>
      </c>
      <c r="G46" s="20"/>
      <c r="H46" s="20"/>
      <c r="I46" s="18">
        <f>_строки[[#This Row],[Кількість]]*_строки[[#This Row],[Вартість матеріалів за одиницю, грн з ПДВ]]</f>
        <v>0</v>
      </c>
      <c r="J46" s="18">
        <f>_строки[[#This Row],[Кількість]]*_строки[[#This Row],[Вартість робіт за одиницю, грн з ПДВ]]</f>
        <v>0</v>
      </c>
      <c r="K46" s="18">
        <f>_строки[[#This Row],[Загальна вартість матеріалів, грн з ПДВ]]+_строки[[#This Row],[Загальна вартість робіт, грн з ПДВ]]</f>
        <v>0</v>
      </c>
    </row>
    <row r="47" spans="1:11" x14ac:dyDescent="0.25">
      <c r="A47" t="s">
        <v>11</v>
      </c>
      <c r="B47" t="s">
        <v>66</v>
      </c>
      <c r="C47" s="12" t="s">
        <v>86</v>
      </c>
      <c r="D47" s="13" t="s">
        <v>76</v>
      </c>
      <c r="E47" s="1" t="s">
        <v>15</v>
      </c>
      <c r="F47">
        <v>27.5</v>
      </c>
      <c r="G47" s="20"/>
      <c r="H47" s="20"/>
      <c r="I47" s="18">
        <f>_строки[[#This Row],[Кількість]]*_строки[[#This Row],[Вартість матеріалів за одиницю, грн з ПДВ]]</f>
        <v>0</v>
      </c>
      <c r="J47" s="18">
        <f>_строки[[#This Row],[Кількість]]*_строки[[#This Row],[Вартість робіт за одиницю, грн з ПДВ]]</f>
        <v>0</v>
      </c>
      <c r="K47" s="18">
        <f>_строки[[#This Row],[Загальна вартість матеріалів, грн з ПДВ]]+_строки[[#This Row],[Загальна вартість робіт, грн з ПДВ]]</f>
        <v>0</v>
      </c>
    </row>
    <row r="48" spans="1:11" x14ac:dyDescent="0.25">
      <c r="A48" t="s">
        <v>11</v>
      </c>
      <c r="B48" t="s">
        <v>66</v>
      </c>
      <c r="C48" s="12" t="s">
        <v>87</v>
      </c>
      <c r="D48" s="13" t="s">
        <v>88</v>
      </c>
      <c r="E48" s="1" t="s">
        <v>15</v>
      </c>
      <c r="F48">
        <v>27.5</v>
      </c>
      <c r="G48" s="20"/>
      <c r="H48" s="20"/>
      <c r="I48" s="18">
        <f>_строки[[#This Row],[Кількість]]*_строки[[#This Row],[Вартість матеріалів за одиницю, грн з ПДВ]]</f>
        <v>0</v>
      </c>
      <c r="J48" s="18">
        <f>_строки[[#This Row],[Кількість]]*_строки[[#This Row],[Вартість робіт за одиницю, грн з ПДВ]]</f>
        <v>0</v>
      </c>
      <c r="K48" s="18">
        <f>_строки[[#This Row],[Загальна вартість матеріалів, грн з ПДВ]]+_строки[[#This Row],[Загальна вартість робіт, грн з ПДВ]]</f>
        <v>0</v>
      </c>
    </row>
    <row r="49" spans="1:11" x14ac:dyDescent="0.25">
      <c r="A49" t="s">
        <v>11</v>
      </c>
      <c r="B49" t="s">
        <v>66</v>
      </c>
      <c r="C49" s="14" t="s">
        <v>89</v>
      </c>
      <c r="D49" s="15" t="s">
        <v>90</v>
      </c>
      <c r="E49" s="1" t="s">
        <v>15</v>
      </c>
      <c r="F49">
        <v>1789.6</v>
      </c>
      <c r="G49" s="20"/>
      <c r="H49" s="20"/>
      <c r="I49" s="18">
        <f>_строки[[#This Row],[Кількість]]*_строки[[#This Row],[Вартість матеріалів за одиницю, грн з ПДВ]]</f>
        <v>0</v>
      </c>
      <c r="J49" s="18">
        <f>_строки[[#This Row],[Кількість]]*_строки[[#This Row],[Вартість робіт за одиницю, грн з ПДВ]]</f>
        <v>0</v>
      </c>
      <c r="K49" s="18">
        <f>_строки[[#This Row],[Загальна вартість матеріалів, грн з ПДВ]]+_строки[[#This Row],[Загальна вартість робіт, грн з ПДВ]]</f>
        <v>0</v>
      </c>
    </row>
    <row r="50" spans="1:11" x14ac:dyDescent="0.25">
      <c r="C50" s="14" t="s">
        <v>91</v>
      </c>
      <c r="D50" s="15" t="s">
        <v>92</v>
      </c>
      <c r="E50" s="1" t="s">
        <v>33</v>
      </c>
      <c r="F50">
        <v>60</v>
      </c>
      <c r="G50" s="20"/>
      <c r="H50" s="20"/>
      <c r="I50" s="18">
        <f>_строки[[#This Row],[Кількість]]*_строки[[#This Row],[Вартість матеріалів за одиницю, грн з ПДВ]]</f>
        <v>0</v>
      </c>
      <c r="J50" s="18">
        <f>_строки[[#This Row],[Кількість]]*_строки[[#This Row],[Вартість робіт за одиницю, грн з ПДВ]]</f>
        <v>0</v>
      </c>
      <c r="K50" s="18">
        <f>_строки[[#This Row],[Загальна вартість матеріалів, грн з ПДВ]]+_строки[[#This Row],[Загальна вартість робіт, грн з ПДВ]]</f>
        <v>0</v>
      </c>
    </row>
    <row r="51" spans="1:11" x14ac:dyDescent="0.25">
      <c r="C51" s="14" t="s">
        <v>93</v>
      </c>
      <c r="D51" s="15" t="s">
        <v>94</v>
      </c>
      <c r="E51" s="1" t="s">
        <v>28</v>
      </c>
      <c r="F51">
        <v>1</v>
      </c>
      <c r="G51" s="20"/>
      <c r="H51" s="20"/>
      <c r="I51" s="18">
        <f>_строки[[#This Row],[Кількість]]*_строки[[#This Row],[Вартість матеріалів за одиницю, грн з ПДВ]]</f>
        <v>0</v>
      </c>
      <c r="J51" s="18">
        <f>_строки[[#This Row],[Кількість]]*_строки[[#This Row],[Вартість робіт за одиницю, грн з ПДВ]]</f>
        <v>0</v>
      </c>
      <c r="K51" s="18">
        <f>_строки[[#This Row],[Загальна вартість матеріалів, грн з ПДВ]]+_строки[[#This Row],[Загальна вартість робіт, грн з ПДВ]]</f>
        <v>0</v>
      </c>
    </row>
    <row r="52" spans="1:11" x14ac:dyDescent="0.25">
      <c r="C52" s="14" t="s">
        <v>95</v>
      </c>
      <c r="D52" s="15" t="s">
        <v>96</v>
      </c>
      <c r="E52" s="1" t="s">
        <v>28</v>
      </c>
      <c r="F52">
        <v>8</v>
      </c>
      <c r="G52" s="20"/>
      <c r="H52" s="20"/>
      <c r="I52" s="18">
        <f>_строки[[#This Row],[Кількість]]*_строки[[#This Row],[Вартість матеріалів за одиницю, грн з ПДВ]]</f>
        <v>0</v>
      </c>
      <c r="J52" s="18">
        <f>_строки[[#This Row],[Кількість]]*_строки[[#This Row],[Вартість робіт за одиницю, грн з ПДВ]]</f>
        <v>0</v>
      </c>
      <c r="K52" s="18">
        <f>_строки[[#This Row],[Загальна вартість матеріалів, грн з ПДВ]]+_строки[[#This Row],[Загальна вартість робіт, грн з ПДВ]]</f>
        <v>0</v>
      </c>
    </row>
    <row r="53" spans="1:11" x14ac:dyDescent="0.25">
      <c r="A53" t="s">
        <v>97</v>
      </c>
      <c r="I53" s="19">
        <f>SUBTOTAL(109,_строки[Загальна вартість матеріалів, грн з ПДВ])</f>
        <v>0</v>
      </c>
      <c r="J53" s="19">
        <f>SUBTOTAL(109,_строки[Загальна вартість робіт, грн з ПДВ])</f>
        <v>0</v>
      </c>
      <c r="K53" s="19">
        <f>SUBTOTAL(109,_строки[Вартість всього, грн з ПДВ])</f>
        <v>0</v>
      </c>
    </row>
  </sheetData>
  <sheetProtection autoFilter="0"/>
  <mergeCells count="1">
    <mergeCell ref="I5:K5"/>
  </mergeCells>
  <pageMargins left="0.7" right="0.7" top="0.75" bottom="0.75" header="0.3" footer="0.3"/>
  <pageSetup paperSize="9" scale="5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 Derkachov</dc:creator>
  <cp:lastModifiedBy>VADIM SIKORSKY</cp:lastModifiedBy>
  <cp:lastPrinted>2022-07-03T20:07:41Z</cp:lastPrinted>
  <dcterms:created xsi:type="dcterms:W3CDTF">2022-02-09T10:19:26Z</dcterms:created>
  <dcterms:modified xsi:type="dcterms:W3CDTF">2022-07-05T14:52:55Z</dcterms:modified>
</cp:coreProperties>
</file>