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sers\ZDUDENKO\ВСЕ РАБОТНИКИ\демонтах Харьков,ак павлова 44\"/>
    </mc:Choice>
  </mc:AlternateContent>
  <bookViews>
    <workbookView xWindow="0" yWindow="0" windowWidth="28800" windowHeight="12300"/>
  </bookViews>
  <sheets>
    <sheet name="лист 1" sheetId="3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3" l="1"/>
  <c r="F71" i="3"/>
  <c r="F70" i="3"/>
  <c r="F27" i="3"/>
  <c r="F12" i="3" l="1"/>
  <c r="I10" i="3"/>
  <c r="K10" i="3" s="1"/>
  <c r="F10" i="3" l="1"/>
  <c r="I11" i="3"/>
  <c r="K11" i="3" s="1"/>
  <c r="F13" i="3" l="1"/>
  <c r="F9" i="3"/>
  <c r="F8" i="3"/>
  <c r="F64" i="3" s="1"/>
  <c r="F63" i="3" l="1"/>
  <c r="F62" i="3" l="1"/>
  <c r="K17" i="3"/>
  <c r="K16" i="3"/>
  <c r="K15" i="3"/>
  <c r="J14" i="3"/>
  <c r="K14" i="3" s="1"/>
  <c r="K64" i="3" l="1"/>
  <c r="K71" i="3" s="1"/>
  <c r="K72" i="3" s="1"/>
  <c r="K74" i="3" s="1"/>
  <c r="F67" i="3"/>
  <c r="F68" i="3"/>
  <c r="F69" i="3"/>
  <c r="F66" i="3"/>
  <c r="F18" i="3"/>
  <c r="F20" i="3"/>
  <c r="F21" i="3"/>
  <c r="F22" i="3"/>
  <c r="F23" i="3"/>
  <c r="F24" i="3"/>
  <c r="F60" i="3"/>
  <c r="F61" i="3"/>
  <c r="F31" i="3"/>
  <c r="F32" i="3"/>
  <c r="F33" i="3"/>
  <c r="F56" i="3"/>
  <c r="F57" i="3"/>
  <c r="F58" i="3"/>
  <c r="F59" i="3"/>
  <c r="K66" i="3" l="1"/>
  <c r="F73" i="3" l="1"/>
  <c r="K73" i="3" l="1"/>
</calcChain>
</file>

<file path=xl/sharedStrings.xml><?xml version="1.0" encoding="utf-8"?>
<sst xmlns="http://schemas.openxmlformats.org/spreadsheetml/2006/main" count="159" uniqueCount="107">
  <si>
    <t>шт</t>
  </si>
  <si>
    <t>Найменування матеріалів</t>
  </si>
  <si>
    <t>Один.          вим.</t>
  </si>
  <si>
    <t>Кількість  матеріалів на Об'єм робіт</t>
  </si>
  <si>
    <t>Ціна за одиницю виміру  (без ПДВ), грн.</t>
  </si>
  <si>
    <t>Вартість  всього (без ПДВ), грн.</t>
  </si>
  <si>
    <t>№ п/п</t>
  </si>
  <si>
    <t>Найменування робіт</t>
  </si>
  <si>
    <t>Од. вим.</t>
  </si>
  <si>
    <t>Об"єм на одиницю виміру</t>
  </si>
  <si>
    <t>Ціна за одиницю виміру (без ПДВ), грн.</t>
  </si>
  <si>
    <t>Вартість всього (без ПДВ), грн.</t>
  </si>
  <si>
    <t>люд/год</t>
  </si>
  <si>
    <t xml:space="preserve">Виніс обладнання </t>
  </si>
  <si>
    <t>ВСЬОГО  ВАРТІСТЬ  РОБІТ, грн.( без ПДВ):</t>
  </si>
  <si>
    <t>ВСЬОГО  ВАРТІСТЬ МАТЕРІАЛІВ, грн.( без ПДВ):</t>
  </si>
  <si>
    <t>Інші роботи</t>
  </si>
  <si>
    <t>Стретс 17мік*50см вага нетто 2,346 (+/-2%)кг макс. Довж палетування 600м.п</t>
  </si>
  <si>
    <t>Гофрокартон 2-х шаровий 1,05x10 м 10.5 м. кв.</t>
  </si>
  <si>
    <t>Клейка стрічка PROзапас 48 мм 200 м 40 мкн</t>
  </si>
  <si>
    <t xml:space="preserve">Доставка обладнання та меблів на склад в с. Мартусівка </t>
  </si>
  <si>
    <t>км</t>
  </si>
  <si>
    <t>ВСЬОГО ВАРТІСТЬ Інших РОБІТ, грн. (без ПДВ):</t>
  </si>
  <si>
    <t>ВСЬОГО ВАРТІСТЬ МАТЕРІАЛІВ Інших РОБІТ, грн. (без ПДВ):</t>
  </si>
  <si>
    <t>ВСЬОГО ВАРТІСТЬ РОБІТ, грн.( без ПДВ):</t>
  </si>
  <si>
    <t>ВСЬОГО вартість матеріалів, грн.  (без ПДВ)</t>
  </si>
  <si>
    <t>ВСЬОГО ПО Кошторису  без ПДВ, ГРН.:</t>
  </si>
  <si>
    <t>ВСЬОГО вартість робіт, грн.( без ПДВ)</t>
  </si>
  <si>
    <t xml:space="preserve"> ПДВ, ГРН.:</t>
  </si>
  <si>
    <t>ВСЬОГО ПО Кошторису  з ПДВ, ГРН.:</t>
  </si>
  <si>
    <t>Прибирання</t>
  </si>
  <si>
    <t>послуга</t>
  </si>
  <si>
    <t>Мішок щільність</t>
  </si>
  <si>
    <t>Демонтаж обладнання з пакуванням та навантаженням</t>
  </si>
  <si>
    <t xml:space="preserve">Дефектний акт </t>
  </si>
  <si>
    <t>Погрузка сміття</t>
  </si>
  <si>
    <t>шт.</t>
  </si>
  <si>
    <t>ОГНЕТУШИТЕЛЬ /ОС ПН/</t>
  </si>
  <si>
    <t>Микроволновая печь  ОС ПН</t>
  </si>
  <si>
    <t>Панель для аксесcуаров 600мм</t>
  </si>
  <si>
    <t>Панель для аксесcуаров 1200мм</t>
  </si>
  <si>
    <t>Пакування,навантажування стільців</t>
  </si>
  <si>
    <t>комп</t>
  </si>
  <si>
    <t>маш</t>
  </si>
  <si>
    <t>Вивіз сміття до 2 т</t>
  </si>
  <si>
    <t>т</t>
  </si>
  <si>
    <t>Картонна коробка гофроящик 570х370х200 10 шт.</t>
  </si>
  <si>
    <t>19" Patch Panel, 24xRJ45, DG+, 568A/B, UTP, Ca t5e, 1U</t>
  </si>
  <si>
    <t>Стелаж металевий</t>
  </si>
  <si>
    <t>Вогнегасник ВП 5</t>
  </si>
  <si>
    <t>Шафа металева зі встроєним сейфом</t>
  </si>
  <si>
    <t>Світильник Mars</t>
  </si>
  <si>
    <t>Підсилювач</t>
  </si>
  <si>
    <t>Колонки звукові</t>
  </si>
  <si>
    <t>Шафа 19 настіна розбірна Pleolan 12U (640х600Х450)</t>
  </si>
  <si>
    <t>Блок розеток 19'</t>
  </si>
  <si>
    <t>ЧАЙНИК електричний МБП НПН</t>
  </si>
  <si>
    <t>Сетевой фильтр удлинитель</t>
  </si>
  <si>
    <t>Стол парта 1000х500х750</t>
  </si>
  <si>
    <t>Стол прямоугольн.для телефонов,800*1650</t>
  </si>
  <si>
    <t>Настенная панель 600мм</t>
  </si>
  <si>
    <t>Полка-ящик (600 мм)</t>
  </si>
  <si>
    <t>Тумбочка (600 мм)</t>
  </si>
  <si>
    <t>Настенная панель 1200мм</t>
  </si>
  <si>
    <t>Мягкий стул-куб взрослый красный</t>
  </si>
  <si>
    <t>Стул-табуретка высокий</t>
  </si>
  <si>
    <t>Стул-табуретка низкий</t>
  </si>
  <si>
    <t>Стул со спинкой высокий</t>
  </si>
  <si>
    <t>Стол круглый ТОП 10, 1000</t>
  </si>
  <si>
    <t>Шкаф (600 мм)</t>
  </si>
  <si>
    <t>Еврохук-бар, 600</t>
  </si>
  <si>
    <t>Стол технической зоны фристендинг_ДСП</t>
  </si>
  <si>
    <t>Стол для консульт. высокий (левый)_ДСП</t>
  </si>
  <si>
    <t>Стол для консульт.высокий (правый)_ДСП</t>
  </si>
  <si>
    <t>Стол двухуровневый ДСП</t>
  </si>
  <si>
    <t>Крепление для TV МБП ПР</t>
  </si>
  <si>
    <t>Вывеска - Объемные буквы</t>
  </si>
  <si>
    <t>Лічильник електроенергії</t>
  </si>
  <si>
    <t xml:space="preserve">Автовимикач С10 1ф </t>
  </si>
  <si>
    <t xml:space="preserve">Автовимикач диф. С10 1ф </t>
  </si>
  <si>
    <t xml:space="preserve">Автовимикач диф. С16 1ф </t>
  </si>
  <si>
    <t>Покажчик купуй онлайн тут</t>
  </si>
  <si>
    <t>Куточок покупця</t>
  </si>
  <si>
    <t>Картинка наклейка (сюжети на стіни ) 3х3м</t>
  </si>
  <si>
    <t>Картинки наклейки (сюжети на стіни ) 1,2х0,6м</t>
  </si>
  <si>
    <t>Картинка наклейка (сюжети на стіни ) 2,5х2,5м</t>
  </si>
  <si>
    <t>Брендзона Vivo</t>
  </si>
  <si>
    <t>Брендзона Samsung</t>
  </si>
  <si>
    <t>Термінал поповнення рахунку</t>
  </si>
  <si>
    <t>Полка з ДСП 0,55х0,4м</t>
  </si>
  <si>
    <t>Дворівневий стіл</t>
  </si>
  <si>
    <t>Настінна панель 1200</t>
  </si>
  <si>
    <t>Заклеювання папером скла</t>
  </si>
  <si>
    <t>м2</t>
  </si>
  <si>
    <t xml:space="preserve">папір </t>
  </si>
  <si>
    <t xml:space="preserve">поставка замовника </t>
  </si>
  <si>
    <t xml:space="preserve">Часткове шпаклювання </t>
  </si>
  <si>
    <t>місць</t>
  </si>
  <si>
    <t>Фарбування стін (за 2 рази + грунт) ral 7047</t>
  </si>
  <si>
    <t>м.кв.</t>
  </si>
  <si>
    <t xml:space="preserve"> СТ 17/10 Глибокопроникаюча грунтовка </t>
  </si>
  <si>
    <t>л</t>
  </si>
  <si>
    <t>Фарба інтер'єрна акрилова  RAL 7047</t>
  </si>
  <si>
    <t xml:space="preserve">Зняття наліпок </t>
  </si>
  <si>
    <t xml:space="preserve">м2 </t>
  </si>
  <si>
    <t>м.п</t>
  </si>
  <si>
    <t>адреса: м. Харків, вул.Академика Павлова,44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</si>
</sst>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u/>
      <sz val="1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>
      <alignment horizontal="left"/>
    </xf>
    <xf numFmtId="0" fontId="8" fillId="0" borderId="0">
      <protection locked="0"/>
    </xf>
    <xf numFmtId="0" fontId="8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left" wrapText="1"/>
    </xf>
    <xf numFmtId="0" fontId="6" fillId="3" borderId="1" xfId="1" applyFont="1" applyFill="1" applyBorder="1" applyAlignment="1">
      <alignment horizontal="left" wrapText="1"/>
    </xf>
    <xf numFmtId="4" fontId="6" fillId="3" borderId="1" xfId="1" applyNumberFormat="1" applyFont="1" applyFill="1" applyBorder="1" applyAlignment="1">
      <alignment horizontal="left" wrapText="1"/>
    </xf>
    <xf numFmtId="4" fontId="5" fillId="3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left" wrapText="1"/>
    </xf>
    <xf numFmtId="0" fontId="5" fillId="4" borderId="1" xfId="3" applyFont="1" applyFill="1" applyBorder="1" applyAlignment="1" applyProtection="1">
      <alignment horizontal="left" vertical="center" wrapText="1"/>
    </xf>
    <xf numFmtId="0" fontId="5" fillId="4" borderId="1" xfId="4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5" fillId="4" borderId="1" xfId="1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wrapText="1"/>
    </xf>
    <xf numFmtId="164" fontId="4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center" wrapText="1"/>
    </xf>
    <xf numFmtId="9" fontId="11" fillId="0" borderId="1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/>
    </xf>
    <xf numFmtId="0" fontId="5" fillId="4" borderId="1" xfId="4" applyFont="1" applyFill="1" applyBorder="1" applyAlignment="1" applyProtection="1">
      <alignment horizontal="left" wrapText="1"/>
    </xf>
    <xf numFmtId="4" fontId="5" fillId="4" borderId="1" xfId="1" applyNumberFormat="1" applyFont="1" applyFill="1" applyBorder="1" applyAlignment="1">
      <alignment horizontal="left" wrapText="1"/>
    </xf>
    <xf numFmtId="0" fontId="5" fillId="4" borderId="1" xfId="1" applyFont="1" applyFill="1" applyBorder="1" applyAlignment="1">
      <alignment horizontal="left" wrapText="1"/>
    </xf>
    <xf numFmtId="49" fontId="5" fillId="4" borderId="1" xfId="1" applyNumberFormat="1" applyFont="1" applyFill="1" applyBorder="1" applyAlignment="1" applyProtection="1">
      <alignment horizontal="left" wrapText="1"/>
      <protection locked="0"/>
    </xf>
    <xf numFmtId="4" fontId="5" fillId="4" borderId="1" xfId="1" applyNumberFormat="1" applyFont="1" applyFill="1" applyBorder="1" applyAlignment="1">
      <alignment horizontal="left"/>
    </xf>
    <xf numFmtId="0" fontId="13" fillId="4" borderId="1" xfId="1" applyFont="1" applyFill="1" applyBorder="1" applyAlignment="1">
      <alignment horizontal="left" wrapText="1"/>
    </xf>
    <xf numFmtId="0" fontId="13" fillId="4" borderId="1" xfId="1" applyFont="1" applyFill="1" applyBorder="1" applyAlignment="1">
      <alignment horizontal="center" vertical="center" wrapText="1"/>
    </xf>
    <xf numFmtId="4" fontId="12" fillId="4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left"/>
    </xf>
    <xf numFmtId="0" fontId="13" fillId="4" borderId="1" xfId="4" applyFont="1" applyFill="1" applyBorder="1" applyAlignment="1">
      <alignment horizontal="left" wrapText="1"/>
    </xf>
    <xf numFmtId="4" fontId="12" fillId="4" borderId="1" xfId="1" applyNumberFormat="1" applyFont="1" applyFill="1" applyBorder="1" applyAlignment="1">
      <alignment horizontal="left" wrapText="1"/>
    </xf>
    <xf numFmtId="4" fontId="12" fillId="4" borderId="1" xfId="1" applyNumberFormat="1" applyFont="1" applyFill="1" applyBorder="1" applyAlignment="1">
      <alignment horizontal="left"/>
    </xf>
    <xf numFmtId="0" fontId="13" fillId="4" borderId="1" xfId="1" applyFont="1" applyFill="1" applyBorder="1" applyAlignment="1">
      <alignment horizontal="left"/>
    </xf>
    <xf numFmtId="9" fontId="13" fillId="4" borderId="1" xfId="1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wrapText="1"/>
    </xf>
    <xf numFmtId="1" fontId="13" fillId="0" borderId="0" xfId="1" applyNumberFormat="1" applyFont="1" applyFill="1" applyBorder="1" applyAlignment="1"/>
    <xf numFmtId="0" fontId="14" fillId="0" borderId="0" xfId="0" applyFont="1" applyAlignment="1">
      <alignment vertical="center"/>
    </xf>
    <xf numFmtId="0" fontId="13" fillId="0" borderId="0" xfId="1" applyFont="1" applyFill="1" applyBorder="1" applyAlignment="1">
      <alignment horizontal="left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4" fontId="13" fillId="0" borderId="0" xfId="1" applyNumberFormat="1" applyFont="1" applyFill="1" applyAlignment="1">
      <alignment horizontal="left" vertical="top"/>
    </xf>
    <xf numFmtId="164" fontId="13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2" borderId="0" xfId="0" applyFont="1" applyFill="1"/>
    <xf numFmtId="0" fontId="9" fillId="0" borderId="0" xfId="0" applyFont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5" fillId="2" borderId="1" xfId="1" applyFont="1" applyFill="1" applyBorder="1" applyAlignment="1">
      <alignment horizontal="left" wrapText="1"/>
    </xf>
    <xf numFmtId="4" fontId="5" fillId="2" borderId="1" xfId="1" applyNumberFormat="1" applyFont="1" applyFill="1" applyBorder="1" applyAlignment="1">
      <alignment wrapText="1"/>
    </xf>
    <xf numFmtId="4" fontId="6" fillId="2" borderId="1" xfId="1" applyNumberFormat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center"/>
    </xf>
    <xf numFmtId="164" fontId="16" fillId="2" borderId="1" xfId="0" applyNumberFormat="1" applyFont="1" applyFill="1" applyBorder="1" applyAlignment="1">
      <alignment horizontal="center" vertical="center"/>
    </xf>
    <xf numFmtId="4" fontId="16" fillId="2" borderId="1" xfId="1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/>
    <xf numFmtId="0" fontId="0" fillId="0" borderId="1" xfId="0" applyBorder="1"/>
  </cellXfs>
  <cellStyles count="5">
    <cellStyle name="Normal 2" xfId="4"/>
    <cellStyle name="Normal 2 2" xfId="3"/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abSelected="1" zoomScale="85" zoomScaleNormal="85" workbookViewId="0">
      <selection activeCell="K24" sqref="K24"/>
    </sheetView>
  </sheetViews>
  <sheetFormatPr defaultRowHeight="15" x14ac:dyDescent="0.25"/>
  <cols>
    <col min="1" max="1" width="5.7109375" style="2" customWidth="1"/>
    <col min="2" max="2" width="43.42578125" style="1" customWidth="1"/>
    <col min="3" max="3" width="6.85546875" style="2" customWidth="1"/>
    <col min="4" max="5" width="7.7109375" style="2" customWidth="1"/>
    <col min="6" max="6" width="12.5703125" customWidth="1"/>
    <col min="7" max="7" width="43" customWidth="1"/>
    <col min="10" max="10" width="9.7109375" bestFit="1" customWidth="1"/>
    <col min="11" max="11" width="12.28515625" customWidth="1"/>
  </cols>
  <sheetData>
    <row r="1" spans="1:11" x14ac:dyDescent="0.25">
      <c r="A1" s="4"/>
      <c r="B1" s="79" t="s">
        <v>106</v>
      </c>
      <c r="C1" s="79"/>
      <c r="D1" s="79"/>
      <c r="E1" s="79"/>
      <c r="F1" s="79"/>
    </row>
    <row r="2" spans="1:11" x14ac:dyDescent="0.25">
      <c r="A2" s="4"/>
      <c r="B2" s="79"/>
      <c r="C2" s="79"/>
      <c r="D2" s="79"/>
      <c r="E2" s="79"/>
      <c r="F2" s="79"/>
    </row>
    <row r="3" spans="1:11" x14ac:dyDescent="0.25">
      <c r="A3" s="4"/>
      <c r="B3" s="79"/>
      <c r="C3" s="79"/>
      <c r="D3" s="79"/>
      <c r="E3" s="79"/>
      <c r="F3" s="79"/>
    </row>
    <row r="4" spans="1:11" x14ac:dyDescent="0.25">
      <c r="A4" s="4"/>
      <c r="B4" s="79"/>
      <c r="C4" s="79"/>
      <c r="D4" s="79"/>
      <c r="E4" s="79"/>
      <c r="F4" s="79"/>
    </row>
    <row r="5" spans="1:11" ht="23.25" x14ac:dyDescent="0.35">
      <c r="A5" s="4"/>
      <c r="B5" s="80" t="s">
        <v>34</v>
      </c>
      <c r="C5" s="80"/>
      <c r="D5" s="80"/>
      <c r="E5" s="80"/>
      <c r="F5" s="80"/>
      <c r="G5" s="80"/>
      <c r="H5" s="80"/>
      <c r="I5" s="80"/>
      <c r="J5" s="80"/>
      <c r="K5" s="80"/>
    </row>
    <row r="6" spans="1:11" ht="114.75" x14ac:dyDescent="0.25">
      <c r="A6" s="6" t="s">
        <v>6</v>
      </c>
      <c r="B6" s="6" t="s">
        <v>7</v>
      </c>
      <c r="C6" s="6" t="s">
        <v>8</v>
      </c>
      <c r="D6" s="9" t="s">
        <v>9</v>
      </c>
      <c r="E6" s="8" t="s">
        <v>10</v>
      </c>
      <c r="F6" s="10" t="s">
        <v>11</v>
      </c>
      <c r="G6" s="6" t="s">
        <v>1</v>
      </c>
      <c r="H6" s="7" t="s">
        <v>2</v>
      </c>
      <c r="I6" s="8" t="s">
        <v>3</v>
      </c>
      <c r="J6" s="8" t="s">
        <v>4</v>
      </c>
      <c r="K6" s="8" t="s">
        <v>5</v>
      </c>
    </row>
    <row r="7" spans="1:11" ht="29.25" x14ac:dyDescent="0.25">
      <c r="A7" s="71"/>
      <c r="B7" s="71" t="s">
        <v>33</v>
      </c>
      <c r="C7" s="71"/>
      <c r="D7" s="72"/>
      <c r="E7" s="72"/>
      <c r="F7" s="73"/>
      <c r="G7" s="71"/>
      <c r="H7" s="74"/>
      <c r="I7" s="73"/>
      <c r="J7" s="73"/>
      <c r="K7" s="73"/>
    </row>
    <row r="8" spans="1:11" ht="38.25" x14ac:dyDescent="0.25">
      <c r="A8" s="5">
        <v>1</v>
      </c>
      <c r="B8" s="5" t="s">
        <v>92</v>
      </c>
      <c r="C8" s="5" t="s">
        <v>93</v>
      </c>
      <c r="D8" s="81">
        <v>15.76</v>
      </c>
      <c r="E8" s="81">
        <v>18</v>
      </c>
      <c r="F8" s="81">
        <f>D8*E8</f>
        <v>283.68</v>
      </c>
      <c r="G8" s="5" t="s">
        <v>94</v>
      </c>
      <c r="H8" s="5"/>
      <c r="I8" s="5"/>
      <c r="J8" s="5" t="s">
        <v>95</v>
      </c>
      <c r="K8" s="5"/>
    </row>
    <row r="9" spans="1:11" x14ac:dyDescent="0.25">
      <c r="A9" s="5">
        <v>2</v>
      </c>
      <c r="B9" s="5" t="s">
        <v>96</v>
      </c>
      <c r="C9" s="5" t="s">
        <v>97</v>
      </c>
      <c r="D9" s="81">
        <v>5</v>
      </c>
      <c r="E9" s="81">
        <v>93</v>
      </c>
      <c r="F9" s="81">
        <f>D9*E9</f>
        <v>465</v>
      </c>
      <c r="G9" s="5"/>
      <c r="H9" s="5"/>
      <c r="I9" s="5"/>
      <c r="J9" s="5"/>
      <c r="K9" s="5"/>
    </row>
    <row r="10" spans="1:11" s="90" customFormat="1" x14ac:dyDescent="0.25">
      <c r="A10" s="5">
        <v>3</v>
      </c>
      <c r="B10" s="82" t="s">
        <v>98</v>
      </c>
      <c r="C10" s="81" t="s">
        <v>99</v>
      </c>
      <c r="D10" s="81">
        <v>5</v>
      </c>
      <c r="E10" s="81">
        <v>51</v>
      </c>
      <c r="F10" s="81">
        <f t="shared" ref="F10" si="0">D10*E10</f>
        <v>255</v>
      </c>
      <c r="G10" s="86" t="s">
        <v>100</v>
      </c>
      <c r="H10" s="85" t="s">
        <v>101</v>
      </c>
      <c r="I10" s="85">
        <f>D10*0.1+D11*0.1*0.1</f>
        <v>0.5</v>
      </c>
      <c r="J10" s="87">
        <v>33.58</v>
      </c>
      <c r="K10" s="88">
        <f t="shared" ref="K10:K11" si="1">J10*I10</f>
        <v>16.79</v>
      </c>
    </row>
    <row r="11" spans="1:11" s="90" customFormat="1" x14ac:dyDescent="0.25">
      <c r="A11" s="5">
        <v>4</v>
      </c>
      <c r="B11" s="82"/>
      <c r="C11" s="81"/>
      <c r="D11" s="81"/>
      <c r="E11" s="81"/>
      <c r="F11" s="81"/>
      <c r="G11" s="89" t="s">
        <v>102</v>
      </c>
      <c r="H11" s="85" t="s">
        <v>101</v>
      </c>
      <c r="I11" s="85">
        <f>(D10+D11*0.3)/7*2</f>
        <v>1.4285714285714286</v>
      </c>
      <c r="J11" s="87">
        <v>300</v>
      </c>
      <c r="K11" s="88">
        <f t="shared" si="1"/>
        <v>428.57142857142856</v>
      </c>
    </row>
    <row r="12" spans="1:11" s="90" customFormat="1" x14ac:dyDescent="0.25">
      <c r="A12" s="5">
        <v>5</v>
      </c>
      <c r="B12" s="82" t="s">
        <v>103</v>
      </c>
      <c r="C12" s="81" t="s">
        <v>104</v>
      </c>
      <c r="D12" s="81">
        <v>10</v>
      </c>
      <c r="E12" s="81">
        <v>18</v>
      </c>
      <c r="F12" s="81">
        <f>D12*E12</f>
        <v>180</v>
      </c>
      <c r="G12" s="89"/>
      <c r="H12" s="85"/>
      <c r="I12" s="85"/>
      <c r="J12" s="87"/>
      <c r="K12" s="88"/>
    </row>
    <row r="13" spans="1:11" x14ac:dyDescent="0.25">
      <c r="A13" s="5">
        <v>6</v>
      </c>
      <c r="B13" s="5" t="s">
        <v>41</v>
      </c>
      <c r="C13" s="5" t="s">
        <v>42</v>
      </c>
      <c r="D13" s="81">
        <v>1</v>
      </c>
      <c r="E13" s="81">
        <v>170</v>
      </c>
      <c r="F13" s="81">
        <f>E13*D13</f>
        <v>170</v>
      </c>
      <c r="G13" s="5"/>
      <c r="H13" s="5"/>
      <c r="I13" s="5"/>
      <c r="J13" s="5"/>
      <c r="K13" s="5"/>
    </row>
    <row r="14" spans="1:11" ht="36.6" customHeight="1" x14ac:dyDescent="0.25">
      <c r="A14" s="5">
        <v>7</v>
      </c>
      <c r="B14" s="83" t="s">
        <v>64</v>
      </c>
      <c r="C14" s="81" t="s">
        <v>36</v>
      </c>
      <c r="D14" s="81">
        <v>4</v>
      </c>
      <c r="E14" s="75"/>
      <c r="F14" s="75"/>
      <c r="G14" s="5" t="s">
        <v>17</v>
      </c>
      <c r="H14" s="5" t="s">
        <v>0</v>
      </c>
      <c r="I14" s="5">
        <v>4</v>
      </c>
      <c r="J14" s="75">
        <f>418/1.2</f>
        <v>348.33333333333337</v>
      </c>
      <c r="K14" s="75">
        <f t="shared" ref="K14:K16" si="2">J14*I14</f>
        <v>1393.3333333333335</v>
      </c>
    </row>
    <row r="15" spans="1:11" x14ac:dyDescent="0.25">
      <c r="A15" s="5">
        <v>8</v>
      </c>
      <c r="B15" s="83" t="s">
        <v>65</v>
      </c>
      <c r="C15" s="81" t="s">
        <v>36</v>
      </c>
      <c r="D15" s="81">
        <v>4</v>
      </c>
      <c r="E15" s="75"/>
      <c r="F15" s="75"/>
      <c r="G15" s="5" t="s">
        <v>18</v>
      </c>
      <c r="H15" s="5" t="s">
        <v>0</v>
      </c>
      <c r="I15" s="5">
        <v>3</v>
      </c>
      <c r="J15" s="75">
        <v>186.67</v>
      </c>
      <c r="K15" s="75">
        <f t="shared" si="2"/>
        <v>560.01</v>
      </c>
    </row>
    <row r="16" spans="1:11" x14ac:dyDescent="0.25">
      <c r="A16" s="5">
        <v>9</v>
      </c>
      <c r="B16" s="83" t="s">
        <v>66</v>
      </c>
      <c r="C16" s="81" t="s">
        <v>36</v>
      </c>
      <c r="D16" s="81">
        <v>2</v>
      </c>
      <c r="E16" s="75"/>
      <c r="F16" s="75"/>
      <c r="G16" s="5" t="s">
        <v>46</v>
      </c>
      <c r="H16" s="5" t="s">
        <v>0</v>
      </c>
      <c r="I16" s="5">
        <v>2</v>
      </c>
      <c r="J16" s="75">
        <v>212.4</v>
      </c>
      <c r="K16" s="75">
        <f t="shared" si="2"/>
        <v>424.8</v>
      </c>
    </row>
    <row r="17" spans="1:11" x14ac:dyDescent="0.25">
      <c r="A17" s="5">
        <v>10</v>
      </c>
      <c r="B17" s="83" t="s">
        <v>67</v>
      </c>
      <c r="C17" s="81" t="s">
        <v>36</v>
      </c>
      <c r="D17" s="81">
        <v>7</v>
      </c>
      <c r="E17" s="75"/>
      <c r="F17" s="75"/>
      <c r="G17" s="5" t="s">
        <v>19</v>
      </c>
      <c r="H17" s="5" t="s">
        <v>0</v>
      </c>
      <c r="I17" s="5">
        <v>3</v>
      </c>
      <c r="J17" s="75">
        <v>126.67</v>
      </c>
      <c r="K17" s="75">
        <f>J17*I17</f>
        <v>380.01</v>
      </c>
    </row>
    <row r="18" spans="1:11" ht="14.45" customHeight="1" x14ac:dyDescent="0.25">
      <c r="A18" s="5">
        <v>11</v>
      </c>
      <c r="B18" s="5" t="s">
        <v>48</v>
      </c>
      <c r="C18" s="81" t="s">
        <v>36</v>
      </c>
      <c r="D18" s="81">
        <v>2</v>
      </c>
      <c r="E18" s="75">
        <v>127.5</v>
      </c>
      <c r="F18" s="75">
        <f t="shared" ref="F18:F63" si="3">E18*D18</f>
        <v>255</v>
      </c>
      <c r="G18" s="91"/>
      <c r="H18" s="91"/>
      <c r="I18" s="91"/>
      <c r="J18" s="91"/>
      <c r="K18" s="91"/>
    </row>
    <row r="19" spans="1:11" x14ac:dyDescent="0.25">
      <c r="A19" s="5">
        <v>12</v>
      </c>
      <c r="B19" s="5" t="s">
        <v>49</v>
      </c>
      <c r="C19" s="81" t="s">
        <v>36</v>
      </c>
      <c r="D19" s="81">
        <v>4</v>
      </c>
      <c r="E19" s="75">
        <v>28.9</v>
      </c>
      <c r="F19" s="75"/>
      <c r="G19" s="5"/>
      <c r="H19" s="5"/>
      <c r="I19" s="5"/>
      <c r="J19" s="5"/>
      <c r="K19" s="5"/>
    </row>
    <row r="20" spans="1:11" x14ac:dyDescent="0.25">
      <c r="A20" s="5">
        <v>13</v>
      </c>
      <c r="B20" s="5" t="s">
        <v>50</v>
      </c>
      <c r="C20" s="81" t="s">
        <v>36</v>
      </c>
      <c r="D20" s="81">
        <v>1</v>
      </c>
      <c r="E20" s="75">
        <v>403.73</v>
      </c>
      <c r="F20" s="75">
        <f t="shared" si="3"/>
        <v>403.73</v>
      </c>
      <c r="G20" s="5"/>
      <c r="H20" s="5"/>
      <c r="I20" s="5"/>
      <c r="J20" s="5"/>
      <c r="K20" s="5"/>
    </row>
    <row r="21" spans="1:11" ht="24" customHeight="1" x14ac:dyDescent="0.25">
      <c r="A21" s="5">
        <v>14</v>
      </c>
      <c r="B21" s="5" t="s">
        <v>51</v>
      </c>
      <c r="C21" s="81" t="s">
        <v>36</v>
      </c>
      <c r="D21" s="81">
        <v>44</v>
      </c>
      <c r="E21" s="75">
        <v>35</v>
      </c>
      <c r="F21" s="75">
        <f t="shared" si="3"/>
        <v>1540</v>
      </c>
      <c r="G21" s="5"/>
      <c r="H21" s="5"/>
      <c r="I21" s="5"/>
      <c r="J21" s="5"/>
      <c r="K21" s="5"/>
    </row>
    <row r="22" spans="1:11" x14ac:dyDescent="0.25">
      <c r="A22" s="5">
        <v>15</v>
      </c>
      <c r="B22" s="5" t="s">
        <v>52</v>
      </c>
      <c r="C22" s="81" t="s">
        <v>36</v>
      </c>
      <c r="D22" s="81">
        <v>1</v>
      </c>
      <c r="E22" s="75">
        <v>42.5</v>
      </c>
      <c r="F22" s="75">
        <f t="shared" si="3"/>
        <v>42.5</v>
      </c>
      <c r="G22" s="5"/>
      <c r="H22" s="5"/>
      <c r="I22" s="5"/>
      <c r="J22" s="5"/>
      <c r="K22" s="5"/>
    </row>
    <row r="23" spans="1:11" s="3" customFormat="1" x14ac:dyDescent="0.25">
      <c r="A23" s="5">
        <v>16</v>
      </c>
      <c r="B23" s="5" t="s">
        <v>53</v>
      </c>
      <c r="C23" s="81" t="s">
        <v>36</v>
      </c>
      <c r="D23" s="81">
        <v>2</v>
      </c>
      <c r="E23" s="75">
        <v>35</v>
      </c>
      <c r="F23" s="75">
        <f t="shared" si="3"/>
        <v>70</v>
      </c>
      <c r="G23" s="5"/>
      <c r="H23" s="5"/>
      <c r="I23" s="5"/>
      <c r="J23" s="5"/>
      <c r="K23" s="5"/>
    </row>
    <row r="24" spans="1:11" s="3" customFormat="1" ht="25.5" x14ac:dyDescent="0.25">
      <c r="A24" s="5">
        <v>17</v>
      </c>
      <c r="B24" s="5" t="s">
        <v>54</v>
      </c>
      <c r="C24" s="81" t="s">
        <v>36</v>
      </c>
      <c r="D24" s="81">
        <v>1</v>
      </c>
      <c r="E24" s="75">
        <v>127.5</v>
      </c>
      <c r="F24" s="75">
        <f t="shared" si="3"/>
        <v>127.5</v>
      </c>
      <c r="G24" s="5"/>
      <c r="H24" s="5"/>
      <c r="I24" s="5"/>
      <c r="J24" s="5"/>
      <c r="K24" s="5"/>
    </row>
    <row r="25" spans="1:11" s="3" customFormat="1" ht="25.5" x14ac:dyDescent="0.25">
      <c r="A25" s="5">
        <v>18</v>
      </c>
      <c r="B25" s="82" t="s">
        <v>47</v>
      </c>
      <c r="C25" s="81" t="s">
        <v>36</v>
      </c>
      <c r="D25" s="81">
        <v>1</v>
      </c>
      <c r="E25" s="75"/>
      <c r="F25" s="75"/>
      <c r="G25" s="5"/>
      <c r="H25" s="5"/>
      <c r="I25" s="5"/>
      <c r="J25" s="5"/>
      <c r="K25" s="5"/>
    </row>
    <row r="26" spans="1:11" s="3" customFormat="1" x14ac:dyDescent="0.25">
      <c r="A26" s="5">
        <v>19</v>
      </c>
      <c r="B26" s="83" t="s">
        <v>55</v>
      </c>
      <c r="C26" s="81" t="s">
        <v>36</v>
      </c>
      <c r="D26" s="81">
        <v>1</v>
      </c>
      <c r="E26" s="75"/>
      <c r="F26" s="75"/>
      <c r="G26" s="5"/>
      <c r="H26" s="5"/>
      <c r="I26" s="5"/>
      <c r="J26" s="5"/>
      <c r="K26" s="5"/>
    </row>
    <row r="27" spans="1:11" s="3" customFormat="1" ht="25.5" x14ac:dyDescent="0.25">
      <c r="A27" s="5">
        <v>20</v>
      </c>
      <c r="B27" s="5" t="s">
        <v>13</v>
      </c>
      <c r="C27" s="5" t="s">
        <v>12</v>
      </c>
      <c r="D27" s="5">
        <v>2</v>
      </c>
      <c r="E27" s="75">
        <v>119</v>
      </c>
      <c r="F27" s="75">
        <f t="shared" ref="F27" si="4">E27*D27</f>
        <v>238</v>
      </c>
      <c r="G27" s="5"/>
      <c r="H27" s="5"/>
      <c r="I27" s="5"/>
      <c r="J27" s="5"/>
      <c r="K27" s="5"/>
    </row>
    <row r="28" spans="1:11" s="3" customFormat="1" x14ac:dyDescent="0.25">
      <c r="A28" s="5">
        <v>21</v>
      </c>
      <c r="B28" s="83" t="s">
        <v>38</v>
      </c>
      <c r="C28" s="81" t="s">
        <v>36</v>
      </c>
      <c r="D28" s="81">
        <v>1</v>
      </c>
      <c r="E28" s="75"/>
      <c r="F28" s="75"/>
      <c r="G28" s="5"/>
      <c r="H28" s="5"/>
      <c r="I28" s="5"/>
      <c r="J28" s="5"/>
      <c r="K28" s="5"/>
    </row>
    <row r="29" spans="1:11" x14ac:dyDescent="0.25">
      <c r="A29" s="5">
        <v>22</v>
      </c>
      <c r="B29" s="83" t="s">
        <v>56</v>
      </c>
      <c r="C29" s="81" t="s">
        <v>36</v>
      </c>
      <c r="D29" s="81">
        <v>1</v>
      </c>
      <c r="E29" s="75"/>
      <c r="F29" s="75"/>
      <c r="G29" s="5"/>
      <c r="H29" s="5"/>
      <c r="I29" s="5"/>
      <c r="J29" s="5"/>
      <c r="K29" s="5"/>
    </row>
    <row r="30" spans="1:11" x14ac:dyDescent="0.25">
      <c r="A30" s="5">
        <v>23</v>
      </c>
      <c r="B30" s="83" t="s">
        <v>57</v>
      </c>
      <c r="C30" s="81" t="s">
        <v>36</v>
      </c>
      <c r="D30" s="81">
        <v>21</v>
      </c>
      <c r="E30" s="75"/>
      <c r="F30" s="75"/>
      <c r="G30" s="5"/>
      <c r="H30" s="5"/>
      <c r="I30" s="5"/>
      <c r="J30" s="5"/>
      <c r="K30" s="5"/>
    </row>
    <row r="31" spans="1:11" x14ac:dyDescent="0.25">
      <c r="A31" s="5">
        <v>24</v>
      </c>
      <c r="B31" s="83" t="s">
        <v>58</v>
      </c>
      <c r="C31" s="81" t="s">
        <v>36</v>
      </c>
      <c r="D31" s="81">
        <v>1</v>
      </c>
      <c r="E31" s="75">
        <v>85</v>
      </c>
      <c r="F31" s="75">
        <f t="shared" ref="F31:F59" si="5">E31*D31</f>
        <v>85</v>
      </c>
      <c r="G31" s="5"/>
      <c r="H31" s="5"/>
      <c r="I31" s="5"/>
      <c r="J31" s="5"/>
      <c r="K31" s="5"/>
    </row>
    <row r="32" spans="1:11" x14ac:dyDescent="0.25">
      <c r="A32" s="5">
        <v>25</v>
      </c>
      <c r="B32" s="83" t="s">
        <v>59</v>
      </c>
      <c r="C32" s="81" t="s">
        <v>36</v>
      </c>
      <c r="D32" s="81">
        <v>3</v>
      </c>
      <c r="E32" s="75">
        <v>170</v>
      </c>
      <c r="F32" s="75">
        <f t="shared" si="5"/>
        <v>510</v>
      </c>
      <c r="G32" s="5"/>
      <c r="H32" s="5"/>
      <c r="I32" s="5"/>
      <c r="J32" s="5"/>
      <c r="K32" s="5"/>
    </row>
    <row r="33" spans="1:11" x14ac:dyDescent="0.25">
      <c r="A33" s="5">
        <v>26</v>
      </c>
      <c r="B33" s="5" t="s">
        <v>60</v>
      </c>
      <c r="C33" s="81" t="s">
        <v>36</v>
      </c>
      <c r="D33" s="81">
        <v>2</v>
      </c>
      <c r="E33" s="75">
        <v>127.5</v>
      </c>
      <c r="F33" s="75">
        <f t="shared" si="5"/>
        <v>255</v>
      </c>
      <c r="G33" s="5"/>
      <c r="H33" s="5"/>
      <c r="I33" s="5"/>
      <c r="J33" s="5"/>
      <c r="K33" s="5"/>
    </row>
    <row r="34" spans="1:11" x14ac:dyDescent="0.25">
      <c r="A34" s="5">
        <v>27</v>
      </c>
      <c r="B34" s="5" t="s">
        <v>61</v>
      </c>
      <c r="C34" s="81" t="s">
        <v>36</v>
      </c>
      <c r="D34" s="81">
        <v>1</v>
      </c>
      <c r="E34" s="75"/>
      <c r="F34" s="75"/>
      <c r="G34" s="5"/>
      <c r="H34" s="5"/>
      <c r="I34" s="5"/>
      <c r="J34" s="5"/>
      <c r="K34" s="5"/>
    </row>
    <row r="35" spans="1:11" x14ac:dyDescent="0.25">
      <c r="A35" s="5">
        <v>28</v>
      </c>
      <c r="B35" s="5" t="s">
        <v>62</v>
      </c>
      <c r="C35" s="81" t="s">
        <v>36</v>
      </c>
      <c r="D35" s="81">
        <v>1</v>
      </c>
      <c r="E35" s="75">
        <v>50</v>
      </c>
      <c r="F35" s="75"/>
      <c r="G35" s="5"/>
      <c r="H35" s="5"/>
      <c r="I35" s="5"/>
      <c r="J35" s="5"/>
      <c r="K35" s="5"/>
    </row>
    <row r="36" spans="1:11" x14ac:dyDescent="0.25">
      <c r="A36" s="5">
        <v>29</v>
      </c>
      <c r="B36" s="5" t="s">
        <v>39</v>
      </c>
      <c r="C36" s="81" t="s">
        <v>36</v>
      </c>
      <c r="D36" s="81">
        <v>1</v>
      </c>
      <c r="E36" s="75">
        <v>127.5</v>
      </c>
      <c r="F36" s="75"/>
      <c r="G36" s="5"/>
      <c r="H36" s="5"/>
      <c r="I36" s="5"/>
      <c r="J36" s="5"/>
      <c r="K36" s="5"/>
    </row>
    <row r="37" spans="1:11" x14ac:dyDescent="0.25">
      <c r="A37" s="5">
        <v>30</v>
      </c>
      <c r="B37" s="5" t="s">
        <v>63</v>
      </c>
      <c r="C37" s="81" t="s">
        <v>36</v>
      </c>
      <c r="D37" s="81">
        <v>7</v>
      </c>
      <c r="E37" s="75">
        <v>127.5</v>
      </c>
      <c r="F37" s="75"/>
      <c r="G37" s="5"/>
      <c r="H37" s="5"/>
      <c r="I37" s="5"/>
      <c r="J37" s="5"/>
      <c r="K37" s="5"/>
    </row>
    <row r="38" spans="1:11" x14ac:dyDescent="0.25">
      <c r="A38" s="5">
        <v>31</v>
      </c>
      <c r="B38" s="83" t="s">
        <v>40</v>
      </c>
      <c r="C38" s="81" t="s">
        <v>36</v>
      </c>
      <c r="D38" s="81">
        <v>6</v>
      </c>
      <c r="E38" s="75">
        <v>127.5</v>
      </c>
      <c r="F38" s="75"/>
      <c r="G38" s="5"/>
      <c r="H38" s="5"/>
      <c r="I38" s="5"/>
      <c r="J38" s="5"/>
      <c r="K38" s="5"/>
    </row>
    <row r="39" spans="1:11" x14ac:dyDescent="0.25">
      <c r="A39" s="5">
        <v>32</v>
      </c>
      <c r="B39" s="83" t="s">
        <v>68</v>
      </c>
      <c r="C39" s="81" t="s">
        <v>36</v>
      </c>
      <c r="D39" s="81">
        <v>1</v>
      </c>
      <c r="E39" s="75">
        <v>85</v>
      </c>
      <c r="F39" s="75"/>
      <c r="G39" s="5"/>
      <c r="H39" s="5"/>
      <c r="I39" s="5"/>
      <c r="J39" s="5"/>
      <c r="K39" s="5"/>
    </row>
    <row r="40" spans="1:11" x14ac:dyDescent="0.25">
      <c r="A40" s="5">
        <v>33</v>
      </c>
      <c r="B40" s="83" t="s">
        <v>69</v>
      </c>
      <c r="C40" s="81" t="s">
        <v>36</v>
      </c>
      <c r="D40" s="81">
        <v>2</v>
      </c>
      <c r="E40" s="75">
        <v>127.5</v>
      </c>
      <c r="F40" s="75"/>
      <c r="G40" s="5"/>
      <c r="H40" s="5"/>
      <c r="I40" s="5"/>
      <c r="J40" s="5"/>
      <c r="K40" s="5"/>
    </row>
    <row r="41" spans="1:11" x14ac:dyDescent="0.25">
      <c r="A41" s="5">
        <v>34</v>
      </c>
      <c r="B41" s="83" t="s">
        <v>70</v>
      </c>
      <c r="C41" s="81" t="s">
        <v>36</v>
      </c>
      <c r="D41" s="81">
        <v>2</v>
      </c>
      <c r="E41" s="75"/>
      <c r="F41" s="75"/>
      <c r="G41" s="5"/>
      <c r="H41" s="5"/>
      <c r="I41" s="5"/>
      <c r="J41" s="5"/>
      <c r="K41" s="5"/>
    </row>
    <row r="42" spans="1:11" x14ac:dyDescent="0.25">
      <c r="A42" s="5">
        <v>35</v>
      </c>
      <c r="B42" s="83" t="s">
        <v>71</v>
      </c>
      <c r="C42" s="81" t="s">
        <v>36</v>
      </c>
      <c r="D42" s="81">
        <v>1</v>
      </c>
      <c r="E42" s="75">
        <v>127.5</v>
      </c>
      <c r="F42" s="75"/>
      <c r="G42" s="5"/>
      <c r="H42" s="5"/>
      <c r="I42" s="5"/>
      <c r="J42" s="5"/>
      <c r="K42" s="5"/>
    </row>
    <row r="43" spans="1:11" x14ac:dyDescent="0.25">
      <c r="A43" s="5">
        <v>36</v>
      </c>
      <c r="B43" s="5" t="s">
        <v>72</v>
      </c>
      <c r="C43" s="81" t="s">
        <v>36</v>
      </c>
      <c r="D43" s="81">
        <v>1</v>
      </c>
      <c r="E43" s="75">
        <v>170</v>
      </c>
      <c r="F43" s="75"/>
      <c r="G43" s="5"/>
      <c r="H43" s="5"/>
      <c r="I43" s="5"/>
      <c r="J43" s="5"/>
      <c r="K43" s="5"/>
    </row>
    <row r="44" spans="1:11" x14ac:dyDescent="0.25">
      <c r="A44" s="5">
        <v>37</v>
      </c>
      <c r="B44" s="5" t="s">
        <v>73</v>
      </c>
      <c r="C44" s="81" t="s">
        <v>36</v>
      </c>
      <c r="D44" s="81">
        <v>1</v>
      </c>
      <c r="E44" s="75">
        <v>170</v>
      </c>
      <c r="F44" s="75"/>
      <c r="G44" s="5"/>
      <c r="H44" s="5"/>
      <c r="I44" s="5"/>
      <c r="J44" s="5"/>
      <c r="K44" s="5"/>
    </row>
    <row r="45" spans="1:11" x14ac:dyDescent="0.25">
      <c r="A45" s="5">
        <v>38</v>
      </c>
      <c r="B45" s="5" t="s">
        <v>74</v>
      </c>
      <c r="C45" s="81" t="s">
        <v>36</v>
      </c>
      <c r="D45" s="81">
        <v>5</v>
      </c>
      <c r="E45" s="75">
        <v>127.5</v>
      </c>
      <c r="F45" s="75"/>
      <c r="G45" s="5"/>
      <c r="H45" s="5"/>
      <c r="I45" s="5"/>
      <c r="J45" s="5"/>
      <c r="K45" s="5"/>
    </row>
    <row r="46" spans="1:11" x14ac:dyDescent="0.25">
      <c r="A46" s="5">
        <v>39</v>
      </c>
      <c r="B46" s="84" t="s">
        <v>75</v>
      </c>
      <c r="C46" s="81" t="s">
        <v>36</v>
      </c>
      <c r="D46" s="81">
        <v>1</v>
      </c>
      <c r="E46" s="75">
        <v>50</v>
      </c>
      <c r="F46" s="75"/>
      <c r="G46" s="5"/>
      <c r="H46" s="5"/>
      <c r="I46" s="5"/>
      <c r="J46" s="5"/>
      <c r="K46" s="5"/>
    </row>
    <row r="47" spans="1:11" x14ac:dyDescent="0.25">
      <c r="A47" s="5">
        <v>40</v>
      </c>
      <c r="B47" s="84" t="s">
        <v>76</v>
      </c>
      <c r="C47" s="81" t="s">
        <v>105</v>
      </c>
      <c r="D47" s="81">
        <v>4.9000000000000004</v>
      </c>
      <c r="E47" s="75">
        <v>148.75</v>
      </c>
      <c r="F47" s="75"/>
      <c r="G47" s="5"/>
      <c r="H47" s="5"/>
      <c r="I47" s="5"/>
      <c r="J47" s="5"/>
      <c r="K47" s="5"/>
    </row>
    <row r="48" spans="1:11" x14ac:dyDescent="0.25">
      <c r="A48" s="5">
        <v>41</v>
      </c>
      <c r="B48" s="84" t="s">
        <v>77</v>
      </c>
      <c r="C48" s="81" t="s">
        <v>36</v>
      </c>
      <c r="D48" s="81">
        <v>1</v>
      </c>
      <c r="E48" s="75">
        <v>119</v>
      </c>
      <c r="F48" s="75"/>
      <c r="G48" s="5"/>
      <c r="H48" s="5"/>
      <c r="I48" s="5"/>
      <c r="J48" s="5"/>
      <c r="K48" s="5"/>
    </row>
    <row r="49" spans="1:11" x14ac:dyDescent="0.25">
      <c r="A49" s="5">
        <v>42</v>
      </c>
      <c r="B49" s="84" t="s">
        <v>78</v>
      </c>
      <c r="C49" s="81" t="s">
        <v>36</v>
      </c>
      <c r="D49" s="81">
        <v>4</v>
      </c>
      <c r="E49" s="75">
        <v>33.15</v>
      </c>
      <c r="F49" s="75"/>
      <c r="G49" s="5"/>
      <c r="H49" s="5"/>
      <c r="I49" s="5"/>
      <c r="J49" s="5"/>
      <c r="K49" s="5"/>
    </row>
    <row r="50" spans="1:11" x14ac:dyDescent="0.25">
      <c r="A50" s="5">
        <v>43</v>
      </c>
      <c r="B50" s="84" t="s">
        <v>79</v>
      </c>
      <c r="C50" s="81" t="s">
        <v>36</v>
      </c>
      <c r="D50" s="81">
        <v>1</v>
      </c>
      <c r="E50" s="75">
        <v>33.15</v>
      </c>
      <c r="F50" s="75"/>
      <c r="G50" s="5"/>
      <c r="H50" s="5"/>
      <c r="I50" s="5"/>
      <c r="J50" s="5"/>
      <c r="K50" s="5"/>
    </row>
    <row r="51" spans="1:11" x14ac:dyDescent="0.25">
      <c r="A51" s="5">
        <v>44</v>
      </c>
      <c r="B51" s="84" t="s">
        <v>80</v>
      </c>
      <c r="C51" s="81" t="s">
        <v>36</v>
      </c>
      <c r="D51" s="81">
        <v>6</v>
      </c>
      <c r="E51" s="75">
        <v>33.15</v>
      </c>
      <c r="F51" s="75"/>
      <c r="G51" s="5"/>
      <c r="H51" s="5"/>
      <c r="I51" s="5"/>
      <c r="J51" s="5"/>
      <c r="K51" s="5"/>
    </row>
    <row r="52" spans="1:11" x14ac:dyDescent="0.25">
      <c r="A52" s="5">
        <v>45</v>
      </c>
      <c r="B52" s="84" t="s">
        <v>37</v>
      </c>
      <c r="C52" s="81" t="s">
        <v>36</v>
      </c>
      <c r="D52" s="81">
        <v>2</v>
      </c>
      <c r="E52" s="75">
        <v>28.9</v>
      </c>
      <c r="F52" s="75"/>
      <c r="G52" s="5"/>
      <c r="H52" s="5"/>
      <c r="I52" s="5"/>
      <c r="J52" s="5"/>
      <c r="K52" s="5"/>
    </row>
    <row r="53" spans="1:11" x14ac:dyDescent="0.25">
      <c r="A53" s="5">
        <v>46</v>
      </c>
      <c r="B53" s="5" t="s">
        <v>81</v>
      </c>
      <c r="C53" s="81" t="s">
        <v>36</v>
      </c>
      <c r="D53" s="81">
        <v>1</v>
      </c>
      <c r="E53" s="75">
        <v>50</v>
      </c>
      <c r="F53" s="75"/>
      <c r="G53" s="5"/>
      <c r="H53" s="5"/>
      <c r="I53" s="5"/>
      <c r="J53" s="5"/>
      <c r="K53" s="5"/>
    </row>
    <row r="54" spans="1:11" x14ac:dyDescent="0.25">
      <c r="A54" s="5">
        <v>47</v>
      </c>
      <c r="B54" s="5" t="s">
        <v>82</v>
      </c>
      <c r="C54" s="81" t="s">
        <v>36</v>
      </c>
      <c r="D54" s="81">
        <v>1</v>
      </c>
      <c r="E54" s="75">
        <v>25</v>
      </c>
      <c r="F54" s="75"/>
      <c r="G54" s="5"/>
      <c r="H54" s="5"/>
      <c r="I54" s="5"/>
      <c r="J54" s="5"/>
      <c r="K54" s="5"/>
    </row>
    <row r="55" spans="1:11" x14ac:dyDescent="0.25">
      <c r="A55" s="5">
        <v>48</v>
      </c>
      <c r="B55" s="5" t="s">
        <v>83</v>
      </c>
      <c r="C55" s="81" t="s">
        <v>36</v>
      </c>
      <c r="D55" s="81">
        <v>1</v>
      </c>
      <c r="E55" s="75">
        <v>25</v>
      </c>
      <c r="F55" s="75"/>
      <c r="G55" s="5"/>
      <c r="H55" s="5"/>
      <c r="I55" s="5"/>
      <c r="J55" s="5"/>
      <c r="K55" s="5"/>
    </row>
    <row r="56" spans="1:11" x14ac:dyDescent="0.25">
      <c r="A56" s="5">
        <v>49</v>
      </c>
      <c r="B56" s="5" t="s">
        <v>84</v>
      </c>
      <c r="C56" s="81" t="s">
        <v>36</v>
      </c>
      <c r="D56" s="81">
        <v>12</v>
      </c>
      <c r="E56" s="75">
        <v>25</v>
      </c>
      <c r="F56" s="75">
        <f t="shared" si="5"/>
        <v>300</v>
      </c>
      <c r="G56" s="5"/>
      <c r="H56" s="5"/>
      <c r="I56" s="5"/>
      <c r="J56" s="5"/>
      <c r="K56" s="5"/>
    </row>
    <row r="57" spans="1:11" x14ac:dyDescent="0.25">
      <c r="A57" s="5">
        <v>50</v>
      </c>
      <c r="B57" s="5" t="s">
        <v>85</v>
      </c>
      <c r="C57" s="81" t="s">
        <v>36</v>
      </c>
      <c r="D57" s="81">
        <v>1</v>
      </c>
      <c r="E57" s="75">
        <v>25</v>
      </c>
      <c r="F57" s="75">
        <f t="shared" si="5"/>
        <v>25</v>
      </c>
      <c r="G57" s="5"/>
      <c r="H57" s="5"/>
      <c r="I57" s="5"/>
      <c r="J57" s="5"/>
      <c r="K57" s="5"/>
    </row>
    <row r="58" spans="1:11" x14ac:dyDescent="0.25">
      <c r="A58" s="5">
        <v>51</v>
      </c>
      <c r="B58" s="84" t="s">
        <v>86</v>
      </c>
      <c r="C58" s="81" t="s">
        <v>36</v>
      </c>
      <c r="D58" s="81">
        <v>1</v>
      </c>
      <c r="E58" s="75">
        <v>250</v>
      </c>
      <c r="F58" s="75">
        <f t="shared" si="5"/>
        <v>250</v>
      </c>
      <c r="G58" s="5"/>
      <c r="H58" s="5"/>
      <c r="I58" s="5"/>
      <c r="J58" s="5"/>
      <c r="K58" s="5"/>
    </row>
    <row r="59" spans="1:11" x14ac:dyDescent="0.25">
      <c r="A59" s="5">
        <v>52</v>
      </c>
      <c r="B59" s="5" t="s">
        <v>87</v>
      </c>
      <c r="C59" s="81" t="s">
        <v>36</v>
      </c>
      <c r="D59" s="81">
        <v>1</v>
      </c>
      <c r="E59" s="75">
        <v>250</v>
      </c>
      <c r="F59" s="75">
        <f t="shared" si="5"/>
        <v>250</v>
      </c>
      <c r="G59" s="5"/>
      <c r="H59" s="5"/>
      <c r="I59" s="5"/>
      <c r="J59" s="5"/>
      <c r="K59" s="5"/>
    </row>
    <row r="60" spans="1:11" s="3" customFormat="1" x14ac:dyDescent="0.25">
      <c r="A60" s="5">
        <v>53</v>
      </c>
      <c r="B60" s="5" t="s">
        <v>88</v>
      </c>
      <c r="C60" s="81" t="s">
        <v>36</v>
      </c>
      <c r="D60" s="81">
        <v>1</v>
      </c>
      <c r="E60" s="75">
        <v>127.5</v>
      </c>
      <c r="F60" s="75">
        <f t="shared" si="3"/>
        <v>127.5</v>
      </c>
      <c r="G60" s="5"/>
      <c r="H60" s="5"/>
      <c r="I60" s="5"/>
      <c r="J60" s="5"/>
      <c r="K60" s="5"/>
    </row>
    <row r="61" spans="1:11" s="3" customFormat="1" x14ac:dyDescent="0.25">
      <c r="A61" s="5">
        <v>54</v>
      </c>
      <c r="B61" s="5" t="s">
        <v>89</v>
      </c>
      <c r="C61" s="81" t="s">
        <v>36</v>
      </c>
      <c r="D61" s="81">
        <v>1</v>
      </c>
      <c r="E61" s="75">
        <v>20</v>
      </c>
      <c r="F61" s="75">
        <f t="shared" si="3"/>
        <v>20</v>
      </c>
      <c r="G61" s="5"/>
      <c r="H61" s="5"/>
      <c r="I61" s="5"/>
      <c r="J61" s="5"/>
      <c r="K61" s="5"/>
    </row>
    <row r="62" spans="1:11" s="3" customFormat="1" x14ac:dyDescent="0.25">
      <c r="A62" s="5">
        <v>55</v>
      </c>
      <c r="B62" s="5" t="s">
        <v>90</v>
      </c>
      <c r="C62" s="81" t="s">
        <v>36</v>
      </c>
      <c r="D62" s="81">
        <v>1</v>
      </c>
      <c r="E62" s="75">
        <v>127.5</v>
      </c>
      <c r="F62" s="75">
        <f t="shared" si="3"/>
        <v>127.5</v>
      </c>
      <c r="G62" s="5"/>
      <c r="H62" s="5"/>
      <c r="I62" s="5"/>
      <c r="J62" s="5"/>
      <c r="K62" s="5"/>
    </row>
    <row r="63" spans="1:11" s="3" customFormat="1" x14ac:dyDescent="0.25">
      <c r="A63" s="5">
        <v>56</v>
      </c>
      <c r="B63" s="5" t="s">
        <v>91</v>
      </c>
      <c r="C63" s="81" t="s">
        <v>36</v>
      </c>
      <c r="D63" s="81">
        <v>1</v>
      </c>
      <c r="E63" s="75">
        <v>127.5</v>
      </c>
      <c r="F63" s="75">
        <f t="shared" si="3"/>
        <v>127.5</v>
      </c>
      <c r="G63" s="5"/>
      <c r="H63" s="5"/>
      <c r="I63" s="5"/>
      <c r="J63" s="5"/>
      <c r="K63" s="5"/>
    </row>
    <row r="64" spans="1:11" s="3" customFormat="1" ht="28.5" x14ac:dyDescent="0.25">
      <c r="A64" s="5">
        <v>57</v>
      </c>
      <c r="B64" s="11" t="s">
        <v>14</v>
      </c>
      <c r="C64" s="12"/>
      <c r="D64" s="13"/>
      <c r="E64" s="5"/>
      <c r="F64" s="14">
        <f>SUM(F7:F63)</f>
        <v>6107.91</v>
      </c>
      <c r="G64" s="11" t="s">
        <v>15</v>
      </c>
      <c r="H64" s="15"/>
      <c r="I64" s="16"/>
      <c r="J64" s="17"/>
      <c r="K64" s="18">
        <f>SUM(K8:K63)</f>
        <v>3203.5147619047621</v>
      </c>
    </row>
    <row r="65" spans="1:11" s="3" customFormat="1" ht="15.75" x14ac:dyDescent="0.25">
      <c r="A65" s="5">
        <v>58</v>
      </c>
      <c r="B65" s="20" t="s">
        <v>16</v>
      </c>
      <c r="C65" s="19"/>
      <c r="D65" s="19"/>
      <c r="E65" s="19"/>
      <c r="F65" s="19"/>
      <c r="G65" s="19"/>
      <c r="H65" s="19"/>
      <c r="I65" s="19"/>
      <c r="J65" s="19"/>
      <c r="K65" s="19"/>
    </row>
    <row r="66" spans="1:11" s="3" customFormat="1" ht="30" x14ac:dyDescent="0.25">
      <c r="A66" s="5">
        <v>59</v>
      </c>
      <c r="B66" s="65" t="s">
        <v>30</v>
      </c>
      <c r="C66" s="66" t="s">
        <v>31</v>
      </c>
      <c r="D66" s="21">
        <v>1</v>
      </c>
      <c r="E66" s="75">
        <v>425</v>
      </c>
      <c r="F66" s="76">
        <f>D66*E66</f>
        <v>425</v>
      </c>
      <c r="G66" s="67" t="s">
        <v>32</v>
      </c>
      <c r="H66" s="22" t="s">
        <v>0</v>
      </c>
      <c r="I66" s="23">
        <v>20</v>
      </c>
      <c r="J66" s="23">
        <v>5.83</v>
      </c>
      <c r="K66" s="24">
        <f>J66*I66</f>
        <v>116.6</v>
      </c>
    </row>
    <row r="67" spans="1:11" s="3" customFormat="1" x14ac:dyDescent="0.25">
      <c r="A67" s="5">
        <v>60</v>
      </c>
      <c r="B67" s="65" t="s">
        <v>35</v>
      </c>
      <c r="C67" s="69" t="s">
        <v>45</v>
      </c>
      <c r="D67" s="24">
        <v>1</v>
      </c>
      <c r="E67" s="75">
        <v>246.5</v>
      </c>
      <c r="F67" s="76">
        <f t="shared" ref="F67:F69" si="6">D67*E67</f>
        <v>246.5</v>
      </c>
      <c r="G67" s="67"/>
      <c r="H67" s="22"/>
      <c r="I67" s="23"/>
      <c r="J67" s="23"/>
      <c r="K67" s="24"/>
    </row>
    <row r="68" spans="1:11" s="3" customFormat="1" x14ac:dyDescent="0.25">
      <c r="A68" s="5">
        <v>61</v>
      </c>
      <c r="B68" s="68" t="s">
        <v>44</v>
      </c>
      <c r="C68" s="69" t="s">
        <v>43</v>
      </c>
      <c r="D68" s="24">
        <v>1</v>
      </c>
      <c r="E68" s="75">
        <v>935</v>
      </c>
      <c r="F68" s="76">
        <f t="shared" si="6"/>
        <v>935</v>
      </c>
      <c r="G68" s="70"/>
      <c r="H68" s="70"/>
      <c r="I68" s="70"/>
      <c r="J68" s="70"/>
      <c r="K68" s="70"/>
    </row>
    <row r="69" spans="1:11" s="3" customFormat="1" ht="30" x14ac:dyDescent="0.25">
      <c r="A69" s="5">
        <v>62</v>
      </c>
      <c r="B69" s="28" t="s">
        <v>20</v>
      </c>
      <c r="C69" s="29" t="s">
        <v>21</v>
      </c>
      <c r="D69" s="26">
        <v>672</v>
      </c>
      <c r="E69" s="75">
        <v>10.62</v>
      </c>
      <c r="F69" s="76">
        <f t="shared" si="6"/>
        <v>7136.6399999999994</v>
      </c>
      <c r="G69" s="27"/>
      <c r="H69" s="22"/>
      <c r="I69" s="23"/>
      <c r="J69" s="23"/>
      <c r="K69" s="24"/>
    </row>
    <row r="70" spans="1:11" s="3" customFormat="1" ht="29.25" x14ac:dyDescent="0.25">
      <c r="A70" s="30"/>
      <c r="B70" s="11" t="s">
        <v>22</v>
      </c>
      <c r="C70" s="31"/>
      <c r="D70" s="32"/>
      <c r="E70" s="32"/>
      <c r="F70" s="16">
        <f>SUM(F66:F69)</f>
        <v>8743.14</v>
      </c>
      <c r="G70" s="33" t="s">
        <v>23</v>
      </c>
      <c r="H70" s="34"/>
      <c r="I70" s="35"/>
      <c r="J70" s="32"/>
      <c r="K70" s="16">
        <f>SUM(K66:K69)</f>
        <v>116.6</v>
      </c>
    </row>
    <row r="71" spans="1:11" s="3" customFormat="1" ht="31.5" x14ac:dyDescent="0.25">
      <c r="A71" s="40"/>
      <c r="B71" s="36" t="s">
        <v>24</v>
      </c>
      <c r="C71" s="37"/>
      <c r="D71" s="42"/>
      <c r="E71" s="42"/>
      <c r="F71" s="39">
        <f>F70+F64</f>
        <v>14851.05</v>
      </c>
      <c r="G71" s="44" t="s">
        <v>25</v>
      </c>
      <c r="H71" s="37"/>
      <c r="I71" s="38"/>
      <c r="J71" s="38"/>
      <c r="K71" s="39">
        <f>K70+K64</f>
        <v>3320.114761904762</v>
      </c>
    </row>
    <row r="72" spans="1:11" s="3" customFormat="1" ht="15.75" x14ac:dyDescent="0.25">
      <c r="A72" s="40"/>
      <c r="B72" s="41"/>
      <c r="C72" s="45"/>
      <c r="D72" s="43"/>
      <c r="E72" s="43"/>
      <c r="F72" s="39"/>
      <c r="G72" s="44" t="s">
        <v>26</v>
      </c>
      <c r="H72" s="46"/>
      <c r="I72" s="38"/>
      <c r="J72" s="38"/>
      <c r="K72" s="39">
        <f>F73+K71</f>
        <v>18171.164761904762</v>
      </c>
    </row>
    <row r="73" spans="1:11" s="3" customFormat="1" ht="15.75" x14ac:dyDescent="0.25">
      <c r="A73" s="40"/>
      <c r="B73" s="44" t="s">
        <v>27</v>
      </c>
      <c r="C73" s="46"/>
      <c r="D73" s="42"/>
      <c r="E73" s="42"/>
      <c r="F73" s="39">
        <f>F71</f>
        <v>14851.05</v>
      </c>
      <c r="G73" s="44" t="s">
        <v>28</v>
      </c>
      <c r="H73" s="46"/>
      <c r="I73" s="38"/>
      <c r="J73" s="38"/>
      <c r="K73" s="39">
        <f>K72*0.2</f>
        <v>3634.2329523809526</v>
      </c>
    </row>
    <row r="74" spans="1:11" s="3" customFormat="1" ht="15.75" x14ac:dyDescent="0.25">
      <c r="A74" s="40"/>
      <c r="B74" s="47"/>
      <c r="C74" s="46"/>
      <c r="D74" s="47"/>
      <c r="E74" s="47"/>
      <c r="F74" s="47"/>
      <c r="G74" s="44" t="s">
        <v>29</v>
      </c>
      <c r="H74" s="46"/>
      <c r="I74" s="38"/>
      <c r="J74" s="38"/>
      <c r="K74" s="39">
        <f>K72*1.2</f>
        <v>21805.397714285715</v>
      </c>
    </row>
    <row r="75" spans="1:11" s="3" customFormat="1" ht="15.75" x14ac:dyDescent="0.25">
      <c r="A75" s="48"/>
      <c r="B75" s="49"/>
      <c r="C75" s="49"/>
      <c r="D75" s="49"/>
      <c r="E75" s="49"/>
      <c r="F75" s="50"/>
      <c r="G75" s="49"/>
      <c r="H75" s="49"/>
      <c r="I75" s="49"/>
      <c r="J75" s="51"/>
      <c r="K75" s="49"/>
    </row>
    <row r="76" spans="1:11" ht="15.75" x14ac:dyDescent="0.25">
      <c r="A76" s="48"/>
      <c r="B76" s="49"/>
      <c r="C76" s="49"/>
      <c r="D76" s="49"/>
      <c r="E76" s="49"/>
      <c r="F76" s="50"/>
      <c r="G76" s="49"/>
      <c r="H76" s="49"/>
      <c r="I76" s="49"/>
      <c r="J76" s="51"/>
      <c r="K76" s="49"/>
    </row>
    <row r="77" spans="1:11" ht="15.75" x14ac:dyDescent="0.25">
      <c r="A77" s="52"/>
      <c r="B77" s="53"/>
      <c r="C77" s="53"/>
      <c r="D77" s="52"/>
      <c r="E77" s="52"/>
      <c r="F77" s="52"/>
      <c r="G77" s="54"/>
      <c r="H77" s="77"/>
      <c r="I77" s="77"/>
      <c r="J77" s="77"/>
      <c r="K77" s="77"/>
    </row>
    <row r="78" spans="1:11" ht="15.75" x14ac:dyDescent="0.25">
      <c r="A78" s="52"/>
      <c r="B78" s="53"/>
      <c r="C78" s="53"/>
      <c r="D78" s="52"/>
      <c r="E78" s="52"/>
      <c r="F78" s="52"/>
      <c r="G78" s="54"/>
      <c r="H78" s="54"/>
      <c r="I78" s="55"/>
      <c r="J78" s="55"/>
      <c r="K78" s="55"/>
    </row>
    <row r="79" spans="1:11" ht="15.75" x14ac:dyDescent="0.25">
      <c r="A79" s="56"/>
      <c r="B79" s="78"/>
      <c r="C79" s="78"/>
      <c r="D79" s="57"/>
      <c r="E79" s="57"/>
      <c r="F79" s="58"/>
      <c r="G79" s="77"/>
      <c r="H79" s="77"/>
      <c r="I79" s="77"/>
      <c r="J79" s="77"/>
      <c r="K79" s="59"/>
    </row>
    <row r="80" spans="1:11" x14ac:dyDescent="0.25">
      <c r="A80"/>
      <c r="B80"/>
      <c r="C80"/>
      <c r="D80"/>
      <c r="E80"/>
      <c r="I80" s="60"/>
      <c r="J80" s="60"/>
      <c r="K80" s="60"/>
    </row>
    <row r="81" spans="1:11" s="3" customFormat="1" x14ac:dyDescent="0.25">
      <c r="A81" s="61"/>
      <c r="B81" s="62"/>
      <c r="C81" s="62"/>
      <c r="D81" s="62"/>
      <c r="E81" s="62"/>
      <c r="F81" s="63"/>
      <c r="G81" s="62"/>
      <c r="H81" s="62"/>
      <c r="I81" s="62"/>
      <c r="J81" s="64"/>
      <c r="K81" s="62"/>
    </row>
    <row r="82" spans="1:11" s="3" customFormat="1" x14ac:dyDescent="0.25">
      <c r="A82" s="2"/>
      <c r="B82" s="1"/>
      <c r="C82" s="2"/>
      <c r="D82" s="2"/>
      <c r="E82" s="2"/>
      <c r="F82"/>
      <c r="G82"/>
      <c r="H82"/>
      <c r="I82"/>
      <c r="J82"/>
      <c r="K82"/>
    </row>
    <row r="83" spans="1:11" s="3" customFormat="1" x14ac:dyDescent="0.25">
      <c r="A83" s="2"/>
      <c r="B83" s="1"/>
      <c r="C83" s="2"/>
      <c r="D83" s="2"/>
      <c r="E83" s="2"/>
      <c r="F83"/>
      <c r="G83"/>
      <c r="H83"/>
      <c r="I83"/>
      <c r="J83"/>
      <c r="K83"/>
    </row>
    <row r="84" spans="1:11" s="3" customFormat="1" x14ac:dyDescent="0.25">
      <c r="A84" s="2"/>
      <c r="B84" s="1"/>
      <c r="C84" s="2"/>
      <c r="D84" s="2"/>
      <c r="E84" s="2"/>
      <c r="F84"/>
      <c r="G84"/>
      <c r="H84"/>
      <c r="I84"/>
      <c r="J84"/>
      <c r="K84"/>
    </row>
    <row r="85" spans="1:11" s="3" customFormat="1" x14ac:dyDescent="0.25">
      <c r="A85" s="2"/>
      <c r="B85" s="1"/>
      <c r="C85" s="2"/>
      <c r="D85" s="2"/>
      <c r="E85" s="2"/>
      <c r="F85"/>
      <c r="G85"/>
      <c r="H85"/>
      <c r="I85"/>
      <c r="J85"/>
      <c r="K85"/>
    </row>
    <row r="86" spans="1:11" s="3" customFormat="1" x14ac:dyDescent="0.25">
      <c r="A86" s="2"/>
      <c r="B86" s="1"/>
      <c r="C86" s="2"/>
      <c r="D86" s="2"/>
      <c r="E86" s="2"/>
      <c r="F86"/>
      <c r="G86"/>
      <c r="H86"/>
      <c r="I86"/>
      <c r="J86"/>
      <c r="K86"/>
    </row>
    <row r="93" spans="1:11" s="3" customFormat="1" x14ac:dyDescent="0.25">
      <c r="A93" s="2"/>
      <c r="B93" s="1"/>
      <c r="C93" s="2"/>
      <c r="D93" s="2"/>
      <c r="E93" s="2"/>
      <c r="F93"/>
      <c r="G93"/>
      <c r="H93"/>
      <c r="I93"/>
      <c r="J93"/>
      <c r="K93"/>
    </row>
    <row r="94" spans="1:11" s="3" customFormat="1" x14ac:dyDescent="0.25">
      <c r="A94" s="2"/>
      <c r="B94" s="1"/>
      <c r="C94" s="2"/>
      <c r="D94" s="2"/>
      <c r="E94" s="2"/>
      <c r="F94"/>
      <c r="G94"/>
      <c r="H94"/>
      <c r="I94"/>
      <c r="J94"/>
      <c r="K94"/>
    </row>
    <row r="95" spans="1:11" s="3" customFormat="1" x14ac:dyDescent="0.25">
      <c r="A95" s="2"/>
      <c r="B95" s="1"/>
      <c r="C95" s="2"/>
      <c r="D95" s="2"/>
      <c r="E95" s="2"/>
      <c r="F95"/>
      <c r="G95"/>
      <c r="H95"/>
      <c r="I95"/>
      <c r="J95"/>
      <c r="K95"/>
    </row>
    <row r="96" spans="1:11" s="3" customFormat="1" x14ac:dyDescent="0.25">
      <c r="A96" s="2"/>
      <c r="B96" s="1"/>
      <c r="C96" s="2"/>
      <c r="D96" s="2"/>
      <c r="E96" s="2"/>
      <c r="F96"/>
      <c r="G96"/>
      <c r="H96"/>
      <c r="I96"/>
      <c r="J96"/>
      <c r="K96"/>
    </row>
    <row r="97" spans="1:11" s="3" customFormat="1" x14ac:dyDescent="0.25">
      <c r="A97" s="2"/>
      <c r="B97" s="1"/>
      <c r="C97" s="2"/>
      <c r="D97" s="2"/>
      <c r="E97" s="2"/>
      <c r="F97"/>
      <c r="G97"/>
      <c r="H97"/>
      <c r="I97"/>
      <c r="J97"/>
      <c r="K97"/>
    </row>
    <row r="98" spans="1:11" s="3" customFormat="1" x14ac:dyDescent="0.25">
      <c r="A98" s="2"/>
      <c r="B98" s="1"/>
      <c r="C98" s="2"/>
      <c r="D98" s="2"/>
      <c r="E98" s="2"/>
      <c r="F98"/>
      <c r="G98"/>
      <c r="H98"/>
      <c r="I98"/>
      <c r="J98"/>
      <c r="K98"/>
    </row>
    <row r="99" spans="1:11" s="3" customFormat="1" x14ac:dyDescent="0.25">
      <c r="A99" s="2"/>
      <c r="B99" s="1"/>
      <c r="C99" s="2"/>
      <c r="D99" s="2"/>
      <c r="E99" s="2"/>
      <c r="F99"/>
      <c r="G99"/>
      <c r="H99"/>
      <c r="I99"/>
      <c r="J99"/>
      <c r="K99"/>
    </row>
    <row r="100" spans="1:11" s="3" customFormat="1" x14ac:dyDescent="0.25">
      <c r="A100" s="2"/>
      <c r="B100" s="1"/>
      <c r="C100" s="2"/>
      <c r="D100" s="2"/>
      <c r="E100" s="2"/>
      <c r="F100"/>
      <c r="G100"/>
      <c r="H100"/>
      <c r="I100"/>
      <c r="J100"/>
      <c r="K100"/>
    </row>
    <row r="101" spans="1:11" s="3" customFormat="1" x14ac:dyDescent="0.25">
      <c r="A101" s="2"/>
      <c r="B101" s="1"/>
      <c r="C101" s="2"/>
      <c r="D101" s="2"/>
      <c r="E101" s="2"/>
      <c r="F101"/>
      <c r="G101"/>
      <c r="H101"/>
      <c r="I101"/>
      <c r="J101"/>
      <c r="K101"/>
    </row>
    <row r="102" spans="1:11" s="3" customFormat="1" x14ac:dyDescent="0.25">
      <c r="A102" s="2"/>
      <c r="B102" s="1"/>
      <c r="C102" s="2"/>
      <c r="D102" s="2"/>
      <c r="E102" s="2"/>
      <c r="F102"/>
      <c r="G102"/>
      <c r="H102"/>
      <c r="I102"/>
      <c r="J102"/>
      <c r="K102"/>
    </row>
    <row r="103" spans="1:11" s="3" customFormat="1" x14ac:dyDescent="0.25">
      <c r="A103" s="2"/>
      <c r="B103" s="1"/>
      <c r="C103" s="2"/>
      <c r="D103" s="2"/>
      <c r="E103" s="2"/>
      <c r="F103"/>
      <c r="G103"/>
      <c r="H103"/>
      <c r="I103"/>
      <c r="J103"/>
      <c r="K103"/>
    </row>
    <row r="104" spans="1:11" s="3" customFormat="1" x14ac:dyDescent="0.25">
      <c r="A104" s="2"/>
      <c r="B104" s="1"/>
      <c r="C104" s="2"/>
      <c r="D104" s="2"/>
      <c r="E104" s="2"/>
      <c r="F104"/>
      <c r="G104"/>
      <c r="H104"/>
      <c r="I104"/>
      <c r="J104"/>
      <c r="K104"/>
    </row>
    <row r="105" spans="1:11" s="3" customFormat="1" x14ac:dyDescent="0.25">
      <c r="A105" s="2"/>
      <c r="B105" s="1"/>
      <c r="C105" s="2"/>
      <c r="D105" s="2"/>
      <c r="E105" s="2"/>
      <c r="F105"/>
      <c r="G105"/>
      <c r="H105"/>
      <c r="I105"/>
      <c r="J105"/>
      <c r="K105"/>
    </row>
    <row r="106" spans="1:11" s="3" customFormat="1" x14ac:dyDescent="0.25">
      <c r="A106" s="2"/>
      <c r="B106" s="1"/>
      <c r="C106" s="2"/>
      <c r="D106" s="2"/>
      <c r="E106" s="2"/>
      <c r="F106"/>
      <c r="G106"/>
      <c r="H106"/>
      <c r="I106"/>
      <c r="J106"/>
      <c r="K106"/>
    </row>
    <row r="107" spans="1:11" s="3" customFormat="1" x14ac:dyDescent="0.25">
      <c r="A107" s="2"/>
      <c r="B107" s="1"/>
      <c r="C107" s="2"/>
      <c r="D107" s="2"/>
      <c r="E107" s="2"/>
      <c r="F107"/>
      <c r="G107"/>
      <c r="H107"/>
      <c r="I107"/>
      <c r="J107"/>
      <c r="K107"/>
    </row>
    <row r="108" spans="1:11" s="3" customFormat="1" x14ac:dyDescent="0.25">
      <c r="A108" s="2"/>
      <c r="B108" s="1"/>
      <c r="C108" s="2"/>
      <c r="D108" s="2"/>
      <c r="E108" s="2"/>
      <c r="F108"/>
      <c r="G108"/>
      <c r="H108"/>
      <c r="I108"/>
      <c r="J108"/>
      <c r="K108"/>
    </row>
    <row r="109" spans="1:11" s="3" customFormat="1" x14ac:dyDescent="0.25">
      <c r="A109" s="2"/>
      <c r="B109" s="1"/>
      <c r="C109" s="2"/>
      <c r="D109" s="2"/>
      <c r="E109" s="2"/>
      <c r="F109"/>
      <c r="G109"/>
      <c r="H109"/>
      <c r="I109"/>
      <c r="J109"/>
      <c r="K109"/>
    </row>
    <row r="110" spans="1:11" s="3" customFormat="1" x14ac:dyDescent="0.25">
      <c r="A110" s="2"/>
      <c r="B110" s="1"/>
      <c r="C110" s="2"/>
      <c r="D110" s="2"/>
      <c r="E110" s="2"/>
      <c r="F110"/>
      <c r="G110"/>
      <c r="H110"/>
      <c r="I110"/>
      <c r="J110"/>
      <c r="K110"/>
    </row>
    <row r="111" spans="1:11" s="3" customFormat="1" x14ac:dyDescent="0.25">
      <c r="A111" s="2"/>
      <c r="B111" s="1"/>
      <c r="C111" s="2"/>
      <c r="D111" s="2"/>
      <c r="E111" s="2"/>
      <c r="F111"/>
      <c r="G111"/>
      <c r="H111"/>
      <c r="I111"/>
      <c r="J111"/>
      <c r="K111"/>
    </row>
    <row r="115" spans="1:11" s="3" customFormat="1" x14ac:dyDescent="0.25">
      <c r="A115" s="2"/>
      <c r="B115" s="1"/>
      <c r="C115" s="2"/>
      <c r="D115" s="2"/>
      <c r="E115" s="2"/>
      <c r="F115"/>
      <c r="G115"/>
      <c r="H115"/>
      <c r="I115"/>
      <c r="J115"/>
      <c r="K115"/>
    </row>
    <row r="123" spans="1:11" s="3" customFormat="1" x14ac:dyDescent="0.25">
      <c r="A123" s="2"/>
      <c r="B123" s="1"/>
      <c r="C123" s="2"/>
      <c r="D123" s="2"/>
      <c r="E123" s="2"/>
      <c r="F123"/>
      <c r="G123"/>
      <c r="H123"/>
      <c r="I123"/>
      <c r="J123"/>
      <c r="K123"/>
    </row>
    <row r="124" spans="1:11" s="3" customFormat="1" x14ac:dyDescent="0.25">
      <c r="A124" s="2"/>
      <c r="B124" s="1"/>
      <c r="C124" s="2"/>
      <c r="D124" s="2"/>
      <c r="E124" s="2"/>
      <c r="F124"/>
      <c r="G124"/>
      <c r="H124"/>
      <c r="I124"/>
      <c r="J124"/>
      <c r="K124"/>
    </row>
    <row r="125" spans="1:11" s="3" customFormat="1" x14ac:dyDescent="0.25">
      <c r="A125" s="2"/>
      <c r="B125" s="1"/>
      <c r="C125" s="2"/>
      <c r="D125" s="2"/>
      <c r="E125" s="2"/>
      <c r="F125"/>
      <c r="G125"/>
      <c r="H125"/>
      <c r="I125"/>
      <c r="J125"/>
      <c r="K125"/>
    </row>
    <row r="126" spans="1:11" s="3" customFormat="1" x14ac:dyDescent="0.25">
      <c r="A126" s="2"/>
      <c r="B126" s="1"/>
      <c r="C126" s="2"/>
      <c r="D126" s="2"/>
      <c r="E126" s="2"/>
      <c r="F126"/>
      <c r="G126"/>
      <c r="H126"/>
      <c r="I126"/>
      <c r="J126"/>
      <c r="K126"/>
    </row>
    <row r="127" spans="1:11" s="3" customFormat="1" x14ac:dyDescent="0.25">
      <c r="A127" s="2"/>
      <c r="B127" s="1"/>
      <c r="C127" s="2"/>
      <c r="D127" s="2"/>
      <c r="E127" s="2"/>
      <c r="F127"/>
      <c r="G127"/>
      <c r="H127"/>
      <c r="I127"/>
      <c r="J127"/>
      <c r="K127"/>
    </row>
    <row r="128" spans="1:11" s="3" customFormat="1" x14ac:dyDescent="0.25">
      <c r="A128" s="2"/>
      <c r="B128" s="1"/>
      <c r="C128" s="2"/>
      <c r="D128" s="2"/>
      <c r="E128" s="2"/>
      <c r="F128"/>
      <c r="G128"/>
      <c r="H128"/>
      <c r="I128"/>
      <c r="J128"/>
      <c r="K128"/>
    </row>
    <row r="129" spans="1:11" s="3" customFormat="1" x14ac:dyDescent="0.25">
      <c r="A129" s="2"/>
      <c r="B129" s="1"/>
      <c r="C129" s="2"/>
      <c r="D129" s="2"/>
      <c r="E129" s="2"/>
      <c r="F129"/>
      <c r="G129"/>
      <c r="H129"/>
      <c r="I129"/>
      <c r="J129"/>
      <c r="K129"/>
    </row>
    <row r="130" spans="1:11" s="3" customFormat="1" x14ac:dyDescent="0.25">
      <c r="A130" s="2"/>
      <c r="B130" s="1"/>
      <c r="C130" s="2"/>
      <c r="D130" s="2"/>
      <c r="E130" s="2"/>
      <c r="F130"/>
      <c r="G130"/>
      <c r="H130"/>
      <c r="I130"/>
      <c r="J130"/>
      <c r="K130"/>
    </row>
    <row r="131" spans="1:11" s="3" customFormat="1" x14ac:dyDescent="0.25">
      <c r="A131" s="2"/>
      <c r="B131" s="1"/>
      <c r="C131" s="2"/>
      <c r="D131" s="2"/>
      <c r="E131" s="2"/>
      <c r="F131"/>
      <c r="G131"/>
      <c r="H131"/>
      <c r="I131"/>
      <c r="J131"/>
      <c r="K131"/>
    </row>
    <row r="132" spans="1:11" s="3" customFormat="1" x14ac:dyDescent="0.25">
      <c r="A132" s="2"/>
      <c r="B132" s="1"/>
      <c r="C132" s="2"/>
      <c r="D132" s="2"/>
      <c r="E132" s="2"/>
      <c r="F132"/>
      <c r="G132"/>
      <c r="H132"/>
      <c r="I132"/>
      <c r="J132"/>
      <c r="K132"/>
    </row>
    <row r="133" spans="1:11" s="3" customFormat="1" x14ac:dyDescent="0.25">
      <c r="A133" s="2"/>
      <c r="B133" s="1"/>
      <c r="C133" s="2"/>
      <c r="D133" s="2"/>
      <c r="E133" s="2"/>
      <c r="F133"/>
      <c r="G133"/>
      <c r="H133"/>
      <c r="I133"/>
      <c r="J133"/>
      <c r="K133"/>
    </row>
    <row r="134" spans="1:11" s="3" customFormat="1" x14ac:dyDescent="0.25">
      <c r="A134" s="2"/>
      <c r="B134" s="1"/>
      <c r="C134" s="2"/>
      <c r="D134" s="2"/>
      <c r="E134" s="2"/>
      <c r="F134"/>
      <c r="G134"/>
      <c r="H134"/>
      <c r="I134"/>
      <c r="J134"/>
      <c r="K134"/>
    </row>
    <row r="135" spans="1:11" s="3" customFormat="1" x14ac:dyDescent="0.25">
      <c r="A135" s="2"/>
      <c r="B135" s="1"/>
      <c r="C135" s="2"/>
      <c r="D135" s="2"/>
      <c r="E135" s="2"/>
      <c r="F135"/>
      <c r="G135"/>
      <c r="H135"/>
      <c r="I135"/>
      <c r="J135"/>
      <c r="K135"/>
    </row>
    <row r="136" spans="1:11" s="3" customFormat="1" x14ac:dyDescent="0.25">
      <c r="A136" s="2"/>
      <c r="B136" s="1"/>
      <c r="C136" s="2"/>
      <c r="D136" s="2"/>
      <c r="E136" s="2"/>
      <c r="F136"/>
      <c r="G136"/>
      <c r="H136"/>
      <c r="I136"/>
      <c r="J136"/>
      <c r="K136"/>
    </row>
    <row r="137" spans="1:11" s="3" customFormat="1" x14ac:dyDescent="0.25">
      <c r="A137" s="2"/>
      <c r="B137" s="1"/>
      <c r="C137" s="2"/>
      <c r="D137" s="2"/>
      <c r="E137" s="2"/>
      <c r="F137"/>
      <c r="G137"/>
      <c r="H137"/>
      <c r="I137"/>
      <c r="J137"/>
      <c r="K137"/>
    </row>
    <row r="138" spans="1:11" s="3" customFormat="1" x14ac:dyDescent="0.25">
      <c r="A138" s="2"/>
      <c r="B138" s="1"/>
      <c r="C138" s="2"/>
      <c r="D138" s="2"/>
      <c r="E138" s="2"/>
      <c r="F138"/>
      <c r="G138"/>
      <c r="H138"/>
      <c r="I138"/>
      <c r="J138"/>
      <c r="K138"/>
    </row>
    <row r="139" spans="1:11" s="3" customFormat="1" x14ac:dyDescent="0.25">
      <c r="A139" s="2"/>
      <c r="B139" s="1"/>
      <c r="C139" s="2"/>
      <c r="D139" s="2"/>
      <c r="E139" s="2"/>
      <c r="F139"/>
      <c r="G139"/>
      <c r="H139"/>
      <c r="I139"/>
      <c r="J139"/>
      <c r="K139"/>
    </row>
    <row r="140" spans="1:11" s="3" customFormat="1" x14ac:dyDescent="0.25">
      <c r="A140" s="2"/>
      <c r="B140" s="1"/>
      <c r="C140" s="2"/>
      <c r="D140" s="2"/>
      <c r="E140" s="2"/>
      <c r="F140"/>
      <c r="G140"/>
      <c r="H140"/>
      <c r="I140"/>
      <c r="J140"/>
      <c r="K140"/>
    </row>
    <row r="141" spans="1:11" s="3" customFormat="1" x14ac:dyDescent="0.25">
      <c r="A141" s="2"/>
      <c r="B141" s="1"/>
      <c r="C141" s="2"/>
      <c r="D141" s="2"/>
      <c r="E141" s="2"/>
      <c r="F141"/>
      <c r="G141"/>
      <c r="H141"/>
      <c r="I141"/>
      <c r="J141"/>
      <c r="K141"/>
    </row>
    <row r="142" spans="1:11" s="3" customFormat="1" x14ac:dyDescent="0.25">
      <c r="A142" s="2"/>
      <c r="B142" s="1"/>
      <c r="C142" s="2"/>
      <c r="D142" s="2"/>
      <c r="E142" s="2"/>
      <c r="F142"/>
      <c r="G142"/>
      <c r="H142"/>
      <c r="I142"/>
      <c r="J142"/>
      <c r="K142"/>
    </row>
    <row r="143" spans="1:11" s="3" customFormat="1" x14ac:dyDescent="0.25">
      <c r="A143" s="2"/>
      <c r="B143" s="1"/>
      <c r="C143" s="2"/>
      <c r="D143" s="2"/>
      <c r="E143" s="2"/>
      <c r="F143"/>
      <c r="G143"/>
      <c r="H143"/>
      <c r="I143"/>
      <c r="J143"/>
      <c r="K143"/>
    </row>
    <row r="146" spans="1:11" s="25" customFormat="1" x14ac:dyDescent="0.25">
      <c r="A146" s="2"/>
      <c r="B146" s="1"/>
      <c r="C146" s="2"/>
      <c r="D146" s="2"/>
      <c r="E146" s="2"/>
      <c r="F146"/>
      <c r="G146"/>
      <c r="H146"/>
      <c r="I146"/>
      <c r="J146"/>
      <c r="K146"/>
    </row>
    <row r="147" spans="1:11" s="25" customFormat="1" x14ac:dyDescent="0.25">
      <c r="A147" s="2"/>
      <c r="B147" s="1"/>
      <c r="C147" s="2"/>
      <c r="D147" s="2"/>
      <c r="E147" s="2"/>
      <c r="F147"/>
      <c r="G147"/>
      <c r="H147"/>
      <c r="I147"/>
      <c r="J147"/>
      <c r="K147"/>
    </row>
    <row r="148" spans="1:11" s="25" customFormat="1" x14ac:dyDescent="0.25">
      <c r="A148" s="2"/>
      <c r="B148" s="1"/>
      <c r="C148" s="2"/>
      <c r="D148" s="2"/>
      <c r="E148" s="2"/>
      <c r="F148"/>
      <c r="G148"/>
      <c r="H148"/>
      <c r="I148"/>
      <c r="J148"/>
      <c r="K148"/>
    </row>
    <row r="149" spans="1:11" s="25" customFormat="1" x14ac:dyDescent="0.25">
      <c r="A149" s="2"/>
      <c r="B149" s="1"/>
      <c r="C149" s="2"/>
      <c r="D149" s="2"/>
      <c r="E149" s="2"/>
      <c r="F149"/>
      <c r="G149"/>
      <c r="H149"/>
      <c r="I149"/>
      <c r="J149"/>
      <c r="K149"/>
    </row>
    <row r="150" spans="1:11" s="25" customFormat="1" x14ac:dyDescent="0.25">
      <c r="A150" s="2"/>
      <c r="B150" s="1"/>
      <c r="C150" s="2"/>
      <c r="D150" s="2"/>
      <c r="E150" s="2"/>
      <c r="F150"/>
      <c r="G150"/>
      <c r="H150"/>
      <c r="I150"/>
      <c r="J150"/>
      <c r="K150"/>
    </row>
    <row r="151" spans="1:11" s="25" customFormat="1" x14ac:dyDescent="0.25">
      <c r="A151" s="2"/>
      <c r="B151" s="1"/>
      <c r="C151" s="2"/>
      <c r="D151" s="2"/>
      <c r="E151" s="2"/>
      <c r="F151"/>
      <c r="G151"/>
      <c r="H151"/>
      <c r="I151"/>
      <c r="J151"/>
      <c r="K151"/>
    </row>
  </sheetData>
  <mergeCells count="8">
    <mergeCell ref="H77:K77"/>
    <mergeCell ref="B79:C79"/>
    <mergeCell ref="G79:J79"/>
    <mergeCell ref="B1:F1"/>
    <mergeCell ref="B2:F2"/>
    <mergeCell ref="B3:F3"/>
    <mergeCell ref="B4:F4"/>
    <mergeCell ref="B5:K5"/>
  </mergeCells>
  <pageMargins left="0.82677165354330717" right="0.43307086614173229" top="0.55118110236220474" bottom="0.55118110236220474" header="0.11811023622047245" footer="0.1181102362204724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Горідько Костянтин Вікторович</dc:creator>
  <cp:lastModifiedBy>Дуденко Жанна Леонідівна</cp:lastModifiedBy>
  <cp:lastPrinted>2020-09-17T06:27:06Z</cp:lastPrinted>
  <dcterms:created xsi:type="dcterms:W3CDTF">2020-01-24T09:14:22Z</dcterms:created>
  <dcterms:modified xsi:type="dcterms:W3CDTF">2022-09-29T11:38:14Z</dcterms:modified>
</cp:coreProperties>
</file>