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2" windowHeight="8736"/>
  </bookViews>
  <sheets>
    <sheet name="Лист1" sheetId="1" r:id="rId1"/>
  </sheets>
  <definedNames>
    <definedName name="_xlnm._FilterDatabase" localSheetId="0" hidden="1">Лист1!$A$8:$K$59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K57" i="1" s="1"/>
  <c r="K54" i="1"/>
  <c r="K53" i="1"/>
  <c r="K28" i="1"/>
  <c r="F56" i="1"/>
  <c r="F53" i="1"/>
  <c r="F44" i="1"/>
  <c r="F28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6" i="1"/>
  <c r="F47" i="1"/>
  <c r="F10" i="1"/>
  <c r="K25" i="1" l="1"/>
  <c r="K24" i="1" l="1"/>
  <c r="K23" i="1"/>
  <c r="K22" i="1"/>
  <c r="K51" i="1" l="1"/>
  <c r="K46" i="1"/>
  <c r="K47" i="1"/>
  <c r="K48" i="1"/>
  <c r="K49" i="1"/>
  <c r="K50" i="1"/>
  <c r="K44" i="1"/>
  <c r="F58" i="1" l="1"/>
  <c r="K58" i="1" s="1"/>
  <c r="K59" i="1" s="1"/>
</calcChain>
</file>

<file path=xl/sharedStrings.xml><?xml version="1.0" encoding="utf-8"?>
<sst xmlns="http://schemas.openxmlformats.org/spreadsheetml/2006/main" count="117" uniqueCount="82">
  <si>
    <t>№ п/п</t>
  </si>
  <si>
    <t>Найменування робіт</t>
  </si>
  <si>
    <t>Од. вим.</t>
  </si>
  <si>
    <t>Об"єм на одиницю виміру</t>
  </si>
  <si>
    <t>Вартість всього (без ПДВ), грн.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</si>
  <si>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</si>
  <si>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</si>
  <si>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</si>
  <si>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</si>
  <si>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</si>
  <si>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м.кв.</t>
  </si>
  <si>
    <t>шт</t>
  </si>
  <si>
    <t>ВСЬОГО ВАРТІСТЬ МАТЕРІАЛІВ, грн. (без ПДВ):</t>
  </si>
  <si>
    <t>ВСЬОГО ВАРТІСТЬ РОБІТ, грн.( без ПДВ):</t>
  </si>
  <si>
    <t>ВСЬОГО вартість матеріалів, грн.  (без ПДВ)</t>
  </si>
  <si>
    <t>ВСЬОГО вартість робіт, грн.( без ПДВ)</t>
  </si>
  <si>
    <t xml:space="preserve"> ПДВ, ГРН.:</t>
  </si>
  <si>
    <t>Загальнобудівельні роботи</t>
  </si>
  <si>
    <t>ВСЬОГО  ВАРТІСТЬ ЗАГАЛЬНОБУДІВЕЛЬНИХ РОБІТ, грн.( без ПДВ):</t>
  </si>
  <si>
    <t>ВСЬОГО  ВАРТІСТЬ МАТЕРІАЛІВ ПО ЗАГАЛЬНОБУДІВЕЛЬНИМ РОБОТАМ, грн.( без ПДВ):</t>
  </si>
  <si>
    <t>Меблі</t>
  </si>
  <si>
    <t>ВСЬОГО  ВАРТІСТЬ  РОБІТ, грн.( без ПДВ):</t>
  </si>
  <si>
    <t>ВСЬОГО  ВАРТІСТЬ МАТЕРІАЛІВ, грн.( без ПДВ):</t>
  </si>
  <si>
    <t>Інші роботи</t>
  </si>
  <si>
    <t>ВСЬОГО ВАРТІСТЬ Інших РОБІТ, грн. (без ПДВ):</t>
  </si>
  <si>
    <t>ВСЬОГО ВАРТІСТЬ МАТЕРІАЛІВ Інших РОБІТ, грн. (без ПДВ):</t>
  </si>
  <si>
    <t>Демонтаж гучномовця для стелі</t>
  </si>
  <si>
    <t xml:space="preserve">Доставка обладнання та меблів на склад в с. Мартусівка </t>
  </si>
  <si>
    <t>Демонтаж круглого топ 10 столу 1000мм (демонтаж, стречування, маркування, погрузка)</t>
  </si>
  <si>
    <t>Демонтаж модуля настінного для аксесуарів 1200мм (демонтаж, стречування, маркування,погрузка)</t>
  </si>
  <si>
    <t>компл.</t>
  </si>
  <si>
    <t>Стретс 17мік*50см вага нетто 2,346 (+/-2%)кг макс. Довж палетування 600м.п</t>
  </si>
  <si>
    <t>м.п.</t>
  </si>
  <si>
    <t>Демонтаж модуля настінного для аксесуарів 600мм (демонтаж, стречування, маркування,погрузка)</t>
  </si>
  <si>
    <t>Демонтаж шафи 600</t>
  </si>
  <si>
    <t>Демонтаж вогнегасників</t>
  </si>
  <si>
    <t>Заміна карт стелі Армстронг</t>
  </si>
  <si>
    <t>Демонтаж настінної панелі до столів 1200мм (демонтаж, стречування, маркування,погрузка)</t>
  </si>
  <si>
    <t>Демонтаж освітлювальних приладів</t>
  </si>
  <si>
    <t>км</t>
  </si>
  <si>
    <t>т</t>
  </si>
  <si>
    <t>Пухирчаста плівка пакувальна 7,5 м.кв</t>
  </si>
  <si>
    <t>Демонтаж підсилювача</t>
  </si>
  <si>
    <t>Стрічка самоклейка 48*300м*40мік</t>
  </si>
  <si>
    <t>Гофрокартон 2-х шаровий v2 1,05хx10 м 10,5 м. кв.</t>
  </si>
  <si>
    <t>Гофроящик об'ємний 800x480x420 мм</t>
  </si>
  <si>
    <t>Демонтаж стільців(стречування, маркування, погрузка)</t>
  </si>
  <si>
    <t>Демонтаж подвійного столу для телефонів 1250мм (демонтаж, стречування, маркування, погрузка)</t>
  </si>
  <si>
    <t>Демонтаж шафи металевої 1000*500*2000</t>
  </si>
  <si>
    <t>Демонтаж столу для телефонів 600 (демонтаж, стречування, маркування, погрузка)</t>
  </si>
  <si>
    <t>Вологе прибирання</t>
  </si>
  <si>
    <t>Найменування будови та її адреса : Демонтаж обладнання в магазині VODAFONE за адресою: м. Коростишев вул Київська 66</t>
  </si>
  <si>
    <t>Демонтаж шафи СКС настінної 19"</t>
  </si>
  <si>
    <t>Демонтаж автоматів (УЗО)</t>
  </si>
  <si>
    <t>Демонтаж великого столу для тех зони з подвійним EPOS  2400 мм (демонтаж, стречування, маркування, погрузка)</t>
  </si>
  <si>
    <t>Демонтаж настінної панелі 600 (демонтаж, стречування, маркування,погрузка)</t>
  </si>
  <si>
    <t>Демонтаж столу 500*1000 (демонтаж, стречування, маркування, погрузка)</t>
  </si>
  <si>
    <t>Винесення, навантеження  металевої шафи</t>
  </si>
  <si>
    <t>Демонтаж куточка споживача (демонтаж, стречування, маркування, погрузка)</t>
  </si>
  <si>
    <t>Демонтаж кронштейна для ТВ</t>
  </si>
  <si>
    <t>Демонтаж обігрівачів типу Білюкс</t>
  </si>
  <si>
    <t>Демонтаж Ролети з електроприводом 4,8х2,4м</t>
  </si>
  <si>
    <t>Плита Armstrong RETAIL</t>
  </si>
  <si>
    <t>монтаж освітлювальних приладів</t>
  </si>
  <si>
    <t>Світильник адміністративний Expert ДВО XH36-18 36 Вт IP20 білий</t>
  </si>
  <si>
    <t>Демонтаж лічильника 1ф з перекомутацією</t>
  </si>
  <si>
    <t>Демонтаж вивіски (5600*700мм)</t>
  </si>
  <si>
    <t>часткове шпаклювання стін (до 1м2)</t>
  </si>
  <si>
    <t>місць</t>
  </si>
  <si>
    <t>Шпаклівка Sniezka ACRYL-PUTZ FS20 1,5 кг</t>
  </si>
  <si>
    <t>кг</t>
  </si>
  <si>
    <t>Мішок 1050x550 мм поліпропілен</t>
  </si>
  <si>
    <t>Одноразове пофарбування</t>
  </si>
  <si>
    <t>м2</t>
  </si>
  <si>
    <t xml:space="preserve">Фарба Kolorit Legendа RAL 9010 </t>
  </si>
  <si>
    <t>л</t>
  </si>
  <si>
    <t>Обєми робіт та матеріалів носять рекомендаційний характер та можуть коррегуватися Виконавцем на підставі наданих креслень та ТЗ</t>
  </si>
  <si>
    <t>Матеріали вказані в дефектному акті можуть бути замінені Виконавцем на аналогічні за якістю та технічними характеристиками.</t>
  </si>
  <si>
    <t>Ціна за од. (без ПДВ),грн</t>
  </si>
  <si>
    <t>Дефектний акт</t>
  </si>
  <si>
    <t>ВСЬОГО ПО кошторису без ПДВ, ГРН.:</t>
  </si>
  <si>
    <t>ВСЬОГО ПО кошторису  з ПДВ, ГРН.: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</si>
</sst>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1" fillId="0" borderId="0"/>
    <xf numFmtId="0" fontId="13" fillId="0" borderId="0">
      <protection locked="0"/>
    </xf>
    <xf numFmtId="0" fontId="13" fillId="0" borderId="0">
      <protection locked="0"/>
    </xf>
    <xf numFmtId="0" fontId="13" fillId="0" borderId="0"/>
    <xf numFmtId="0" fontId="18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0" xfId="1" applyFont="1" applyAlignment="1">
      <alignment horizontal="left" vertical="top"/>
    </xf>
    <xf numFmtId="0" fontId="3" fillId="2" borderId="0" xfId="0" applyFont="1" applyFill="1" applyAlignment="1">
      <alignment vertical="top" wrapText="1"/>
    </xf>
    <xf numFmtId="0" fontId="5" fillId="3" borderId="1" xfId="1" applyFont="1" applyFill="1" applyBorder="1" applyAlignment="1">
      <alignment horizontal="left" wrapText="1"/>
    </xf>
    <xf numFmtId="4" fontId="5" fillId="3" borderId="1" xfId="1" applyNumberFormat="1" applyFont="1" applyFill="1" applyBorder="1" applyAlignment="1">
      <alignment wrapText="1"/>
    </xf>
    <xf numFmtId="4" fontId="6" fillId="3" borderId="1" xfId="1" applyNumberFormat="1" applyFont="1" applyFill="1" applyBorder="1" applyAlignment="1">
      <alignment horizontal="left" wrapText="1"/>
    </xf>
    <xf numFmtId="4" fontId="5" fillId="3" borderId="1" xfId="1" applyNumberFormat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1" fontId="11" fillId="0" borderId="1" xfId="1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" fontId="11" fillId="4" borderId="1" xfId="1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left" wrapText="1"/>
    </xf>
    <xf numFmtId="0" fontId="12" fillId="4" borderId="1" xfId="1" applyFont="1" applyFill="1" applyBorder="1" applyAlignment="1">
      <alignment horizontal="center" vertical="center" wrapText="1"/>
    </xf>
    <xf numFmtId="4" fontId="12" fillId="4" borderId="1" xfId="1" applyNumberFormat="1" applyFont="1" applyFill="1" applyBorder="1" applyAlignment="1">
      <alignment horizontal="center" vertical="center"/>
    </xf>
    <xf numFmtId="4" fontId="11" fillId="4" borderId="1" xfId="1" applyNumberFormat="1" applyFont="1" applyFill="1" applyBorder="1" applyAlignment="1">
      <alignment horizontal="left" wrapText="1"/>
    </xf>
    <xf numFmtId="4" fontId="11" fillId="4" borderId="1" xfId="1" applyNumberFormat="1" applyFont="1" applyFill="1" applyBorder="1" applyAlignment="1">
      <alignment horizontal="left"/>
    </xf>
    <xf numFmtId="0" fontId="12" fillId="4" borderId="1" xfId="2" applyFont="1" applyFill="1" applyBorder="1" applyAlignment="1">
      <alignment horizontal="left" wrapText="1"/>
    </xf>
    <xf numFmtId="10" fontId="12" fillId="4" borderId="1" xfId="1" applyNumberFormat="1" applyFont="1" applyFill="1" applyBorder="1" applyAlignment="1">
      <alignment horizontal="center" vertical="center" wrapText="1"/>
    </xf>
    <xf numFmtId="9" fontId="12" fillId="4" borderId="1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left"/>
    </xf>
    <xf numFmtId="0" fontId="11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left"/>
    </xf>
    <xf numFmtId="0" fontId="8" fillId="0" borderId="0" xfId="0" applyFont="1" applyFill="1"/>
    <xf numFmtId="0" fontId="9" fillId="0" borderId="1" xfId="0" applyFont="1" applyBorder="1" applyAlignment="1">
      <alignment horizontal="center" vertical="center"/>
    </xf>
    <xf numFmtId="0" fontId="0" fillId="0" borderId="0" xfId="0" applyFont="1" applyFill="1"/>
    <xf numFmtId="0" fontId="9" fillId="0" borderId="1" xfId="1" applyFont="1" applyFill="1" applyBorder="1" applyAlignment="1">
      <alignment horizontal="left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64" fontId="9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1" fontId="15" fillId="3" borderId="1" xfId="1" applyNumberFormat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left" wrapText="1"/>
    </xf>
    <xf numFmtId="0" fontId="15" fillId="3" borderId="1" xfId="1" applyFont="1" applyFill="1" applyBorder="1" applyAlignment="1">
      <alignment horizontal="left" wrapText="1"/>
    </xf>
    <xf numFmtId="1" fontId="9" fillId="0" borderId="1" xfId="1" applyNumberFormat="1" applyFont="1" applyFill="1" applyBorder="1" applyAlignment="1">
      <alignment horizontal="center" vertical="center"/>
    </xf>
    <xf numFmtId="0" fontId="17" fillId="4" borderId="1" xfId="4" applyFont="1" applyFill="1" applyBorder="1" applyAlignment="1" applyProtection="1">
      <alignment horizontal="left" wrapText="1"/>
    </xf>
    <xf numFmtId="0" fontId="17" fillId="4" borderId="1" xfId="2" applyFont="1" applyFill="1" applyBorder="1" applyAlignment="1" applyProtection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4" borderId="1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9" fontId="10" fillId="0" borderId="1" xfId="1" applyNumberFormat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 applyProtection="1">
      <alignment horizontal="left" wrapText="1"/>
    </xf>
    <xf numFmtId="4" fontId="5" fillId="4" borderId="1" xfId="1" applyNumberFormat="1" applyFont="1" applyFill="1" applyBorder="1" applyAlignment="1">
      <alignment horizontal="left" wrapText="1"/>
    </xf>
    <xf numFmtId="0" fontId="5" fillId="4" borderId="1" xfId="1" applyFont="1" applyFill="1" applyBorder="1" applyAlignment="1">
      <alignment horizontal="left" wrapText="1"/>
    </xf>
    <xf numFmtId="49" fontId="5" fillId="4" borderId="1" xfId="1" applyNumberFormat="1" applyFont="1" applyFill="1" applyBorder="1" applyAlignment="1" applyProtection="1">
      <alignment horizontal="left" wrapText="1"/>
      <protection locked="0"/>
    </xf>
    <xf numFmtId="4" fontId="5" fillId="4" borderId="1" xfId="1" applyNumberFormat="1" applyFont="1" applyFill="1" applyBorder="1" applyAlignment="1">
      <alignment horizontal="left"/>
    </xf>
    <xf numFmtId="49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49" fontId="10" fillId="0" borderId="1" xfId="1" applyNumberFormat="1" applyFont="1" applyFill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>
      <alignment horizontal="left" vertical="top" wrapText="1"/>
    </xf>
    <xf numFmtId="1" fontId="6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left" vertical="center" wrapText="1"/>
    </xf>
    <xf numFmtId="1" fontId="6" fillId="0" borderId="0" xfId="1" applyNumberFormat="1" applyFont="1" applyFill="1" applyBorder="1" applyAlignment="1">
      <alignment vertical="center"/>
    </xf>
    <xf numFmtId="4" fontId="6" fillId="0" borderId="0" xfId="1" applyNumberFormat="1" applyFont="1" applyAlignment="1">
      <alignment horizontal="left" vertical="top"/>
    </xf>
    <xf numFmtId="0" fontId="6" fillId="0" borderId="0" xfId="1" applyFont="1" applyFill="1" applyAlignment="1">
      <alignment horizontal="left" vertical="top"/>
    </xf>
    <xf numFmtId="0" fontId="5" fillId="0" borderId="0" xfId="0" applyFont="1" applyAlignment="1">
      <alignment horizontal="left" vertical="top" wrapText="1"/>
    </xf>
    <xf numFmtId="4" fontId="6" fillId="0" borderId="0" xfId="1" applyNumberFormat="1" applyFont="1" applyFill="1" applyAlignment="1">
      <alignment horizontal="left" vertical="top"/>
    </xf>
    <xf numFmtId="0" fontId="5" fillId="4" borderId="1" xfId="4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164" fontId="19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4" fontId="19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19" fillId="0" borderId="1" xfId="8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9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 applyProtection="1">
      <alignment horizontal="left" vertical="top" wrapText="1"/>
      <protection locked="0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" fontId="23" fillId="0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24" fillId="4" borderId="0" xfId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7" fillId="2" borderId="1" xfId="1" applyNumberFormat="1" applyFont="1" applyFill="1" applyBorder="1" applyAlignment="1">
      <alignment horizontal="center" vertical="center" wrapText="1"/>
    </xf>
    <xf numFmtId="164" fontId="25" fillId="0" borderId="1" xfId="1" applyNumberFormat="1" applyFont="1" applyFill="1" applyBorder="1" applyAlignment="1">
      <alignment horizontal="center" vertical="center" wrapText="1"/>
    </xf>
  </cellXfs>
  <cellStyles count="10">
    <cellStyle name="Normal 2" xfId="2"/>
    <cellStyle name="Normal 2 2" xfId="4"/>
    <cellStyle name="Normal 2 2 2" xfId="5"/>
    <cellStyle name="Normal 2 4" xfId="6"/>
    <cellStyle name="Гиперссылка" xfId="9" builtinId="8"/>
    <cellStyle name="Обычный" xfId="0" builtinId="0"/>
    <cellStyle name="Обычный 10" xfId="3"/>
    <cellStyle name="Обычный 11" xfId="7"/>
    <cellStyle name="Обычный 2 2" xfId="1"/>
    <cellStyle name="Пояснение" xfId="8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C41" zoomScaleNormal="100" workbookViewId="0">
      <selection activeCell="M58" sqref="M58"/>
    </sheetView>
  </sheetViews>
  <sheetFormatPr defaultRowHeight="14.4" x14ac:dyDescent="0.3"/>
  <cols>
    <col min="1" max="1" width="6.88671875" customWidth="1"/>
    <col min="2" max="2" width="47.6640625" customWidth="1"/>
    <col min="3" max="3" width="9.33203125" customWidth="1"/>
    <col min="4" max="5" width="9.5546875" customWidth="1"/>
    <col min="6" max="6" width="11.6640625" customWidth="1"/>
    <col min="7" max="7" width="51.5546875" customWidth="1"/>
    <col min="8" max="8" width="10" customWidth="1"/>
    <col min="9" max="9" width="10.44140625" customWidth="1"/>
    <col min="10" max="10" width="11.33203125" customWidth="1"/>
    <col min="11" max="11" width="11.6640625" customWidth="1"/>
  </cols>
  <sheetData>
    <row r="1" spans="1:11" x14ac:dyDescent="0.3">
      <c r="A1" s="103"/>
      <c r="B1" s="103"/>
      <c r="C1" s="1"/>
      <c r="D1" s="1"/>
      <c r="E1" s="100"/>
      <c r="F1" s="104"/>
      <c r="G1" s="104"/>
      <c r="H1" s="104"/>
      <c r="I1" s="104"/>
      <c r="J1" s="1"/>
      <c r="K1" s="1"/>
    </row>
    <row r="2" spans="1:11" x14ac:dyDescent="0.3">
      <c r="A2" s="103"/>
      <c r="B2" s="103"/>
      <c r="C2" s="1"/>
      <c r="D2" s="1"/>
      <c r="E2" s="100"/>
      <c r="F2" s="1"/>
      <c r="G2" s="1"/>
      <c r="H2" s="1"/>
      <c r="I2" s="1"/>
      <c r="J2" s="1"/>
      <c r="K2" s="1"/>
    </row>
    <row r="3" spans="1:11" x14ac:dyDescent="0.3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2"/>
    </row>
    <row r="4" spans="1:11" x14ac:dyDescent="0.3">
      <c r="A4" s="105" t="s">
        <v>51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x14ac:dyDescent="0.3">
      <c r="A5" s="102" t="s">
        <v>79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x14ac:dyDescent="0.3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ht="66.599999999999994" customHeight="1" x14ac:dyDescent="0.3">
      <c r="A8" s="3" t="s">
        <v>0</v>
      </c>
      <c r="B8" s="3" t="s">
        <v>1</v>
      </c>
      <c r="C8" s="3" t="s">
        <v>2</v>
      </c>
      <c r="D8" s="4" t="s">
        <v>3</v>
      </c>
      <c r="E8" s="4" t="s">
        <v>78</v>
      </c>
      <c r="F8" s="6" t="s">
        <v>4</v>
      </c>
      <c r="G8" s="3" t="s">
        <v>5</v>
      </c>
      <c r="H8" s="7" t="s">
        <v>6</v>
      </c>
      <c r="I8" s="5" t="s">
        <v>7</v>
      </c>
      <c r="J8" s="5" t="s">
        <v>8</v>
      </c>
      <c r="K8" s="5" t="s">
        <v>9</v>
      </c>
    </row>
    <row r="9" spans="1:11" s="25" customFormat="1" ht="15.6" x14ac:dyDescent="0.3">
      <c r="A9" s="36"/>
      <c r="B9" s="37" t="s">
        <v>17</v>
      </c>
      <c r="C9" s="38"/>
      <c r="D9" s="38"/>
      <c r="E9" s="38"/>
      <c r="F9" s="38"/>
      <c r="G9" s="38"/>
      <c r="H9" s="38"/>
      <c r="I9" s="38"/>
      <c r="J9" s="38"/>
      <c r="K9" s="38"/>
    </row>
    <row r="10" spans="1:11" s="25" customFormat="1" x14ac:dyDescent="0.3">
      <c r="A10" s="107">
        <v>1</v>
      </c>
      <c r="B10" s="108" t="s">
        <v>35</v>
      </c>
      <c r="C10" s="109" t="s">
        <v>11</v>
      </c>
      <c r="D10" s="98">
        <v>3</v>
      </c>
      <c r="E10" s="98">
        <v>27.625</v>
      </c>
      <c r="F10" s="81">
        <f>D10*E10</f>
        <v>82.875</v>
      </c>
      <c r="G10" s="82"/>
      <c r="H10" s="78"/>
      <c r="I10" s="78"/>
      <c r="J10" s="83"/>
      <c r="K10" s="83"/>
    </row>
    <row r="11" spans="1:11" s="23" customFormat="1" x14ac:dyDescent="0.3">
      <c r="A11" s="107">
        <v>2</v>
      </c>
      <c r="B11" s="108" t="s">
        <v>59</v>
      </c>
      <c r="C11" s="110" t="s">
        <v>11</v>
      </c>
      <c r="D11" s="31">
        <v>1</v>
      </c>
      <c r="E11" s="98">
        <v>42.5</v>
      </c>
      <c r="F11" s="81">
        <f t="shared" ref="F11:F47" si="0">D11*E11</f>
        <v>42.5</v>
      </c>
      <c r="G11" s="87"/>
      <c r="H11" s="85"/>
      <c r="I11" s="86"/>
      <c r="J11" s="86"/>
      <c r="K11" s="84"/>
    </row>
    <row r="12" spans="1:11" s="25" customFormat="1" x14ac:dyDescent="0.3">
      <c r="A12" s="107">
        <v>3</v>
      </c>
      <c r="B12" s="111" t="s">
        <v>26</v>
      </c>
      <c r="C12" s="109" t="s">
        <v>11</v>
      </c>
      <c r="D12" s="98">
        <v>2</v>
      </c>
      <c r="E12" s="98">
        <v>50.15</v>
      </c>
      <c r="F12" s="81">
        <f t="shared" si="0"/>
        <v>100.3</v>
      </c>
      <c r="G12" s="82"/>
      <c r="H12" s="78"/>
      <c r="I12" s="78"/>
      <c r="J12" s="83"/>
      <c r="K12" s="84"/>
    </row>
    <row r="13" spans="1:11" s="25" customFormat="1" x14ac:dyDescent="0.3">
      <c r="A13" s="107">
        <v>4</v>
      </c>
      <c r="B13" s="108" t="s">
        <v>60</v>
      </c>
      <c r="C13" s="112" t="s">
        <v>11</v>
      </c>
      <c r="D13" s="98">
        <v>2</v>
      </c>
      <c r="E13" s="98">
        <v>127.5</v>
      </c>
      <c r="F13" s="81">
        <f t="shared" si="0"/>
        <v>255</v>
      </c>
      <c r="G13" s="82"/>
      <c r="H13" s="78"/>
      <c r="I13" s="78"/>
      <c r="J13" s="83"/>
      <c r="K13" s="84"/>
    </row>
    <row r="14" spans="1:11" s="25" customFormat="1" x14ac:dyDescent="0.3">
      <c r="A14" s="107">
        <v>5</v>
      </c>
      <c r="B14" s="111" t="s">
        <v>42</v>
      </c>
      <c r="C14" s="109" t="s">
        <v>11</v>
      </c>
      <c r="D14" s="98">
        <v>1</v>
      </c>
      <c r="E14" s="98">
        <v>50.15</v>
      </c>
      <c r="F14" s="81">
        <f t="shared" si="0"/>
        <v>50.15</v>
      </c>
      <c r="G14" s="82"/>
      <c r="H14" s="78"/>
      <c r="I14" s="78"/>
      <c r="J14" s="83"/>
      <c r="K14" s="84"/>
    </row>
    <row r="15" spans="1:11" s="25" customFormat="1" x14ac:dyDescent="0.3">
      <c r="A15" s="107">
        <v>6</v>
      </c>
      <c r="B15" s="111" t="s">
        <v>61</v>
      </c>
      <c r="C15" s="109" t="s">
        <v>10</v>
      </c>
      <c r="D15" s="98">
        <v>11.52</v>
      </c>
      <c r="E15" s="98">
        <v>166.6</v>
      </c>
      <c r="F15" s="81">
        <f t="shared" si="0"/>
        <v>1919.232</v>
      </c>
      <c r="G15" s="82"/>
      <c r="H15" s="78"/>
      <c r="I15" s="78"/>
      <c r="J15" s="83"/>
      <c r="K15" s="84"/>
    </row>
    <row r="16" spans="1:11" s="25" customFormat="1" x14ac:dyDescent="0.3">
      <c r="A16" s="107">
        <v>7</v>
      </c>
      <c r="B16" s="111" t="s">
        <v>38</v>
      </c>
      <c r="C16" s="109" t="s">
        <v>11</v>
      </c>
      <c r="D16" s="98">
        <v>14</v>
      </c>
      <c r="E16" s="98">
        <v>34.85</v>
      </c>
      <c r="F16" s="81">
        <f t="shared" si="0"/>
        <v>487.90000000000003</v>
      </c>
      <c r="G16" s="82"/>
      <c r="H16" s="78"/>
      <c r="I16" s="78"/>
      <c r="J16" s="83"/>
      <c r="K16" s="84"/>
    </row>
    <row r="17" spans="1:11" s="25" customFormat="1" x14ac:dyDescent="0.3">
      <c r="A17" s="107">
        <v>8</v>
      </c>
      <c r="B17" s="111" t="s">
        <v>53</v>
      </c>
      <c r="C17" s="109" t="s">
        <v>11</v>
      </c>
      <c r="D17" s="98">
        <v>5</v>
      </c>
      <c r="E17" s="98">
        <v>33.15</v>
      </c>
      <c r="F17" s="81">
        <f t="shared" si="0"/>
        <v>165.75</v>
      </c>
      <c r="G17" s="82"/>
      <c r="H17" s="78"/>
      <c r="I17" s="78"/>
      <c r="J17" s="83"/>
      <c r="K17" s="84"/>
    </row>
    <row r="18" spans="1:11" s="25" customFormat="1" x14ac:dyDescent="0.3">
      <c r="A18" s="107">
        <v>9</v>
      </c>
      <c r="B18" s="111" t="s">
        <v>65</v>
      </c>
      <c r="C18" s="109" t="s">
        <v>11</v>
      </c>
      <c r="D18" s="98">
        <v>1</v>
      </c>
      <c r="E18" s="98">
        <v>119</v>
      </c>
      <c r="F18" s="81">
        <f t="shared" si="0"/>
        <v>119</v>
      </c>
      <c r="G18" s="82"/>
      <c r="H18" s="78"/>
      <c r="I18" s="78"/>
      <c r="J18" s="83"/>
      <c r="K18" s="84"/>
    </row>
    <row r="19" spans="1:11" s="25" customFormat="1" x14ac:dyDescent="0.3">
      <c r="A19" s="107">
        <v>10</v>
      </c>
      <c r="B19" s="108" t="s">
        <v>52</v>
      </c>
      <c r="C19" s="109" t="s">
        <v>11</v>
      </c>
      <c r="D19" s="98">
        <v>1</v>
      </c>
      <c r="E19" s="98">
        <v>127.5</v>
      </c>
      <c r="F19" s="81">
        <f t="shared" si="0"/>
        <v>127.5</v>
      </c>
      <c r="G19" s="82"/>
      <c r="H19" s="78"/>
      <c r="I19" s="78"/>
      <c r="J19" s="83"/>
      <c r="K19" s="84"/>
    </row>
    <row r="20" spans="1:11" s="25" customFormat="1" x14ac:dyDescent="0.3">
      <c r="A20" s="107">
        <v>11</v>
      </c>
      <c r="B20" s="111" t="s">
        <v>66</v>
      </c>
      <c r="C20" s="109" t="s">
        <v>32</v>
      </c>
      <c r="D20" s="98">
        <v>5.6</v>
      </c>
      <c r="E20" s="98">
        <v>148.75</v>
      </c>
      <c r="F20" s="81">
        <f t="shared" si="0"/>
        <v>833</v>
      </c>
      <c r="G20" s="82"/>
      <c r="H20" s="78"/>
      <c r="I20" s="78"/>
      <c r="J20" s="83"/>
      <c r="K20" s="84"/>
    </row>
    <row r="21" spans="1:11" s="25" customFormat="1" x14ac:dyDescent="0.3">
      <c r="A21" s="107"/>
      <c r="B21" s="111"/>
      <c r="C21" s="109"/>
      <c r="D21" s="98"/>
      <c r="E21" s="98"/>
      <c r="F21" s="81"/>
      <c r="G21" s="82"/>
      <c r="H21" s="78"/>
      <c r="I21" s="78"/>
      <c r="J21" s="83"/>
      <c r="K21" s="84"/>
    </row>
    <row r="22" spans="1:11" s="25" customFormat="1" x14ac:dyDescent="0.3">
      <c r="A22" s="107">
        <v>12</v>
      </c>
      <c r="B22" s="108" t="s">
        <v>36</v>
      </c>
      <c r="C22" s="109" t="s">
        <v>10</v>
      </c>
      <c r="D22" s="98">
        <v>7.2</v>
      </c>
      <c r="E22" s="98">
        <v>34</v>
      </c>
      <c r="F22" s="81">
        <f t="shared" si="0"/>
        <v>244.8</v>
      </c>
      <c r="G22" s="82" t="s">
        <v>62</v>
      </c>
      <c r="H22" s="78" t="s">
        <v>11</v>
      </c>
      <c r="I22" s="78">
        <v>20</v>
      </c>
      <c r="J22" s="83">
        <v>70.83</v>
      </c>
      <c r="K22" s="84">
        <f>I22*J22</f>
        <v>1416.6</v>
      </c>
    </row>
    <row r="23" spans="1:11" s="25" customFormat="1" ht="27.6" x14ac:dyDescent="0.3">
      <c r="A23" s="107">
        <v>13</v>
      </c>
      <c r="B23" s="111" t="s">
        <v>63</v>
      </c>
      <c r="C23" s="109" t="s">
        <v>11</v>
      </c>
      <c r="D23" s="98">
        <v>1</v>
      </c>
      <c r="E23" s="98">
        <v>124.95</v>
      </c>
      <c r="F23" s="81">
        <f t="shared" si="0"/>
        <v>124.95</v>
      </c>
      <c r="G23" s="72" t="s">
        <v>64</v>
      </c>
      <c r="H23" s="78" t="s">
        <v>11</v>
      </c>
      <c r="I23" s="78">
        <v>1</v>
      </c>
      <c r="J23" s="83">
        <v>313.33</v>
      </c>
      <c r="K23" s="84">
        <f t="shared" ref="K23:K25" si="1">I23*J23</f>
        <v>313.33</v>
      </c>
    </row>
    <row r="24" spans="1:11" s="25" customFormat="1" x14ac:dyDescent="0.3">
      <c r="A24" s="39">
        <v>14</v>
      </c>
      <c r="B24" s="76" t="s">
        <v>67</v>
      </c>
      <c r="C24" s="113" t="s">
        <v>68</v>
      </c>
      <c r="D24" s="114">
        <v>9</v>
      </c>
      <c r="E24" s="95">
        <v>79.05</v>
      </c>
      <c r="F24" s="81">
        <f t="shared" si="0"/>
        <v>711.44999999999993</v>
      </c>
      <c r="G24" s="82" t="s">
        <v>69</v>
      </c>
      <c r="H24" s="78" t="s">
        <v>70</v>
      </c>
      <c r="I24" s="78">
        <v>1.5</v>
      </c>
      <c r="J24" s="83">
        <v>45.5</v>
      </c>
      <c r="K24" s="84">
        <f t="shared" si="1"/>
        <v>68.25</v>
      </c>
    </row>
    <row r="25" spans="1:11" s="25" customFormat="1" x14ac:dyDescent="0.3">
      <c r="A25" s="39"/>
      <c r="B25" s="76" t="s">
        <v>72</v>
      </c>
      <c r="C25" s="113" t="s">
        <v>73</v>
      </c>
      <c r="D25" s="114">
        <v>3</v>
      </c>
      <c r="E25" s="95">
        <v>43</v>
      </c>
      <c r="F25" s="81">
        <f t="shared" si="0"/>
        <v>129</v>
      </c>
      <c r="G25" s="75" t="s">
        <v>74</v>
      </c>
      <c r="H25" s="78" t="s">
        <v>75</v>
      </c>
      <c r="I25" s="78">
        <v>1</v>
      </c>
      <c r="J25" s="83">
        <v>250</v>
      </c>
      <c r="K25" s="84">
        <f t="shared" si="1"/>
        <v>250</v>
      </c>
    </row>
    <row r="26" spans="1:11" s="25" customFormat="1" x14ac:dyDescent="0.3">
      <c r="A26" s="39"/>
      <c r="B26" s="80"/>
      <c r="C26" s="77"/>
      <c r="D26" s="95"/>
      <c r="E26" s="95"/>
      <c r="F26" s="81"/>
      <c r="G26" s="82"/>
      <c r="H26" s="78"/>
      <c r="I26" s="78"/>
      <c r="J26" s="83"/>
      <c r="K26" s="84"/>
    </row>
    <row r="27" spans="1:11" s="59" customFormat="1" x14ac:dyDescent="0.3">
      <c r="A27" s="39"/>
      <c r="B27" s="76"/>
      <c r="C27" s="77"/>
      <c r="D27" s="96"/>
      <c r="E27" s="95"/>
      <c r="F27" s="81"/>
      <c r="G27" s="88"/>
      <c r="H27" s="89"/>
      <c r="I27" s="90"/>
      <c r="J27" s="78"/>
      <c r="K27" s="84"/>
    </row>
    <row r="28" spans="1:11" s="23" customFormat="1" ht="27.6" x14ac:dyDescent="0.3">
      <c r="A28" s="39"/>
      <c r="B28" s="40" t="s">
        <v>18</v>
      </c>
      <c r="C28" s="41"/>
      <c r="D28" s="42"/>
      <c r="E28" s="106"/>
      <c r="F28" s="115">
        <f>SUM(F10:F27)</f>
        <v>5393.4070000000002</v>
      </c>
      <c r="G28" s="40" t="s">
        <v>19</v>
      </c>
      <c r="H28" s="43"/>
      <c r="I28" s="44"/>
      <c r="J28" s="34"/>
      <c r="K28" s="47">
        <f>SUM(K10:K27)</f>
        <v>2048.1799999999998</v>
      </c>
    </row>
    <row r="29" spans="1:11" ht="15.6" x14ac:dyDescent="0.3">
      <c r="A29" s="36"/>
      <c r="B29" s="37" t="s">
        <v>20</v>
      </c>
      <c r="C29" s="45"/>
      <c r="D29" s="45"/>
      <c r="E29" s="45"/>
      <c r="F29" s="45"/>
      <c r="G29" s="45"/>
      <c r="H29" s="45"/>
      <c r="I29" s="45"/>
      <c r="J29" s="45"/>
      <c r="K29" s="45"/>
    </row>
    <row r="30" spans="1:11" s="59" customFormat="1" ht="28.2" customHeight="1" x14ac:dyDescent="0.3">
      <c r="A30" s="39">
        <v>19</v>
      </c>
      <c r="B30" s="72" t="s">
        <v>54</v>
      </c>
      <c r="C30" s="56" t="s">
        <v>11</v>
      </c>
      <c r="D30" s="30">
        <v>1</v>
      </c>
      <c r="E30" s="95">
        <v>637.5</v>
      </c>
      <c r="F30" s="81">
        <f t="shared" si="0"/>
        <v>637.5</v>
      </c>
      <c r="G30" s="74"/>
      <c r="H30" s="33"/>
      <c r="I30" s="33"/>
      <c r="J30" s="34"/>
      <c r="K30" s="35"/>
    </row>
    <row r="31" spans="1:11" s="59" customFormat="1" ht="27.6" x14ac:dyDescent="0.3">
      <c r="A31" s="39">
        <v>20</v>
      </c>
      <c r="B31" s="72" t="s">
        <v>28</v>
      </c>
      <c r="C31" s="56" t="s">
        <v>11</v>
      </c>
      <c r="D31" s="94">
        <v>1</v>
      </c>
      <c r="E31" s="95">
        <v>170</v>
      </c>
      <c r="F31" s="81">
        <f t="shared" si="0"/>
        <v>170</v>
      </c>
      <c r="G31" s="74"/>
      <c r="H31" s="33"/>
      <c r="I31" s="33"/>
      <c r="J31" s="34"/>
      <c r="K31" s="35"/>
    </row>
    <row r="32" spans="1:11" s="59" customFormat="1" ht="27.6" x14ac:dyDescent="0.3">
      <c r="A32" s="39">
        <v>21</v>
      </c>
      <c r="B32" s="72" t="s">
        <v>47</v>
      </c>
      <c r="C32" s="73" t="s">
        <v>11</v>
      </c>
      <c r="D32" s="30">
        <v>3</v>
      </c>
      <c r="E32" s="95">
        <v>170</v>
      </c>
      <c r="F32" s="81">
        <f t="shared" si="0"/>
        <v>510</v>
      </c>
      <c r="G32" s="74"/>
      <c r="H32" s="33"/>
      <c r="I32" s="33"/>
      <c r="J32" s="34"/>
      <c r="K32" s="35"/>
    </row>
    <row r="33" spans="1:11" s="59" customFormat="1" ht="27.6" x14ac:dyDescent="0.3">
      <c r="A33" s="39">
        <v>22</v>
      </c>
      <c r="B33" s="91" t="s">
        <v>29</v>
      </c>
      <c r="C33" s="73" t="s">
        <v>11</v>
      </c>
      <c r="D33" s="30">
        <v>3</v>
      </c>
      <c r="E33" s="95">
        <v>127.5</v>
      </c>
      <c r="F33" s="81">
        <f t="shared" si="0"/>
        <v>382.5</v>
      </c>
      <c r="G33" s="74"/>
      <c r="H33" s="33"/>
      <c r="I33" s="33"/>
      <c r="J33" s="34"/>
      <c r="K33" s="35"/>
    </row>
    <row r="34" spans="1:11" s="59" customFormat="1" ht="27.6" x14ac:dyDescent="0.3">
      <c r="A34" s="39">
        <v>23</v>
      </c>
      <c r="B34" s="91" t="s">
        <v>37</v>
      </c>
      <c r="C34" s="73" t="s">
        <v>11</v>
      </c>
      <c r="D34" s="30">
        <v>3</v>
      </c>
      <c r="E34" s="95">
        <v>127.5</v>
      </c>
      <c r="F34" s="81">
        <f t="shared" si="0"/>
        <v>382.5</v>
      </c>
      <c r="G34" s="74"/>
      <c r="H34" s="33"/>
      <c r="I34" s="33"/>
      <c r="J34" s="34"/>
      <c r="K34" s="35"/>
    </row>
    <row r="35" spans="1:11" s="59" customFormat="1" ht="27.6" x14ac:dyDescent="0.3">
      <c r="A35" s="39">
        <v>24</v>
      </c>
      <c r="B35" s="91" t="s">
        <v>33</v>
      </c>
      <c r="C35" s="73" t="s">
        <v>11</v>
      </c>
      <c r="D35" s="30">
        <v>1</v>
      </c>
      <c r="E35" s="95">
        <v>127.5</v>
      </c>
      <c r="F35" s="81">
        <f t="shared" si="0"/>
        <v>127.5</v>
      </c>
      <c r="G35" s="74"/>
      <c r="H35" s="33"/>
      <c r="I35" s="33"/>
      <c r="J35" s="34"/>
      <c r="K35" s="35"/>
    </row>
    <row r="36" spans="1:11" s="59" customFormat="1" ht="27.6" x14ac:dyDescent="0.3">
      <c r="A36" s="39"/>
      <c r="B36" s="91" t="s">
        <v>55</v>
      </c>
      <c r="C36" s="73" t="s">
        <v>11</v>
      </c>
      <c r="D36" s="30">
        <v>2</v>
      </c>
      <c r="E36" s="95">
        <v>127.5</v>
      </c>
      <c r="F36" s="81">
        <f t="shared" si="0"/>
        <v>255</v>
      </c>
      <c r="G36" s="74"/>
      <c r="H36" s="33"/>
      <c r="I36" s="33"/>
      <c r="J36" s="34"/>
      <c r="K36" s="35"/>
    </row>
    <row r="37" spans="1:11" s="59" customFormat="1" ht="27.6" x14ac:dyDescent="0.3">
      <c r="A37" s="39">
        <v>25</v>
      </c>
      <c r="B37" s="72" t="s">
        <v>58</v>
      </c>
      <c r="C37" s="73" t="s">
        <v>11</v>
      </c>
      <c r="D37" s="98">
        <v>1</v>
      </c>
      <c r="E37" s="95">
        <v>42.5</v>
      </c>
      <c r="F37" s="81">
        <f t="shared" si="0"/>
        <v>42.5</v>
      </c>
      <c r="G37" s="74"/>
      <c r="H37" s="33"/>
      <c r="I37" s="33"/>
      <c r="J37" s="34"/>
      <c r="K37" s="35"/>
    </row>
    <row r="38" spans="1:11" s="59" customFormat="1" ht="27.6" x14ac:dyDescent="0.3">
      <c r="A38" s="39">
        <v>26</v>
      </c>
      <c r="B38" s="79" t="s">
        <v>49</v>
      </c>
      <c r="C38" s="73" t="s">
        <v>11</v>
      </c>
      <c r="D38" s="30">
        <v>1</v>
      </c>
      <c r="E38" s="95">
        <v>170</v>
      </c>
      <c r="F38" s="81">
        <f t="shared" si="0"/>
        <v>170</v>
      </c>
      <c r="G38" s="74"/>
      <c r="H38" s="33"/>
      <c r="I38" s="33"/>
      <c r="J38" s="34"/>
      <c r="K38" s="35"/>
    </row>
    <row r="39" spans="1:11" s="59" customFormat="1" x14ac:dyDescent="0.3">
      <c r="A39" s="39">
        <v>27</v>
      </c>
      <c r="B39" s="72" t="s">
        <v>46</v>
      </c>
      <c r="C39" s="73" t="s">
        <v>30</v>
      </c>
      <c r="D39" s="30">
        <v>1</v>
      </c>
      <c r="E39" s="95">
        <v>170</v>
      </c>
      <c r="F39" s="81">
        <f t="shared" si="0"/>
        <v>170</v>
      </c>
      <c r="G39" s="74"/>
      <c r="H39" s="33"/>
      <c r="I39" s="33"/>
      <c r="J39" s="34"/>
      <c r="K39" s="35"/>
    </row>
    <row r="40" spans="1:11" s="59" customFormat="1" x14ac:dyDescent="0.3">
      <c r="A40" s="39">
        <v>28</v>
      </c>
      <c r="B40" s="72" t="s">
        <v>34</v>
      </c>
      <c r="C40" s="73" t="s">
        <v>11</v>
      </c>
      <c r="D40" s="30">
        <v>1</v>
      </c>
      <c r="E40" s="95">
        <v>127.5</v>
      </c>
      <c r="F40" s="81">
        <f t="shared" si="0"/>
        <v>127.5</v>
      </c>
      <c r="G40" s="74"/>
      <c r="H40" s="33"/>
      <c r="I40" s="33"/>
      <c r="J40" s="34"/>
      <c r="K40" s="35"/>
    </row>
    <row r="41" spans="1:11" s="59" customFormat="1" ht="27.6" x14ac:dyDescent="0.3">
      <c r="A41" s="39">
        <v>29</v>
      </c>
      <c r="B41" s="79" t="s">
        <v>56</v>
      </c>
      <c r="C41" s="33" t="s">
        <v>11</v>
      </c>
      <c r="D41" s="30">
        <v>1</v>
      </c>
      <c r="E41" s="95">
        <v>85</v>
      </c>
      <c r="F41" s="81">
        <f t="shared" si="0"/>
        <v>85</v>
      </c>
      <c r="G41" s="74"/>
      <c r="H41" s="33"/>
      <c r="I41" s="33"/>
      <c r="J41" s="34"/>
      <c r="K41" s="35"/>
    </row>
    <row r="42" spans="1:11" s="59" customFormat="1" x14ac:dyDescent="0.3">
      <c r="A42" s="39">
        <v>30</v>
      </c>
      <c r="B42" s="72" t="s">
        <v>48</v>
      </c>
      <c r="C42" s="73" t="s">
        <v>11</v>
      </c>
      <c r="D42" s="30">
        <v>1</v>
      </c>
      <c r="E42" s="95">
        <v>403.75</v>
      </c>
      <c r="F42" s="81">
        <f t="shared" si="0"/>
        <v>403.75</v>
      </c>
      <c r="G42" s="74"/>
      <c r="H42" s="33"/>
      <c r="I42" s="33"/>
      <c r="J42" s="34"/>
      <c r="K42" s="35"/>
    </row>
    <row r="43" spans="1:11" s="59" customFormat="1" x14ac:dyDescent="0.3">
      <c r="A43" s="99">
        <v>31</v>
      </c>
      <c r="B43" s="111" t="s">
        <v>57</v>
      </c>
      <c r="C43" s="109" t="s">
        <v>40</v>
      </c>
      <c r="D43" s="98">
        <v>0.15</v>
      </c>
      <c r="E43" s="98">
        <v>467.5</v>
      </c>
      <c r="F43" s="81">
        <f t="shared" si="0"/>
        <v>70.125</v>
      </c>
      <c r="G43" s="74"/>
      <c r="H43" s="33"/>
      <c r="I43" s="33"/>
      <c r="J43" s="34"/>
      <c r="K43" s="35"/>
    </row>
    <row r="44" spans="1:11" x14ac:dyDescent="0.3">
      <c r="A44" s="39"/>
      <c r="B44" s="40" t="s">
        <v>21</v>
      </c>
      <c r="C44" s="41"/>
      <c r="D44" s="42"/>
      <c r="E44" s="95"/>
      <c r="F44" s="116">
        <f>SUM(F30:F43)</f>
        <v>3533.875</v>
      </c>
      <c r="G44" s="40" t="s">
        <v>22</v>
      </c>
      <c r="H44" s="43"/>
      <c r="I44" s="44"/>
      <c r="J44" s="34"/>
      <c r="K44" s="47">
        <f>SUM(K33:K41)</f>
        <v>0</v>
      </c>
    </row>
    <row r="45" spans="1:11" ht="15.6" x14ac:dyDescent="0.3">
      <c r="A45" s="36"/>
      <c r="B45" s="37" t="s">
        <v>23</v>
      </c>
      <c r="C45" s="48"/>
      <c r="D45" s="48"/>
      <c r="E45" s="48"/>
      <c r="F45" s="48"/>
      <c r="G45" s="48"/>
      <c r="H45" s="48"/>
      <c r="I45" s="48"/>
      <c r="J45" s="48"/>
      <c r="K45" s="48"/>
    </row>
    <row r="46" spans="1:11" s="59" customFormat="1" x14ac:dyDescent="0.3">
      <c r="A46" s="39">
        <v>32</v>
      </c>
      <c r="B46" s="92" t="s">
        <v>50</v>
      </c>
      <c r="C46" s="71" t="s">
        <v>10</v>
      </c>
      <c r="D46" s="97">
        <v>34.5</v>
      </c>
      <c r="E46" s="95">
        <v>22.95</v>
      </c>
      <c r="F46" s="81">
        <f t="shared" si="0"/>
        <v>791.77499999999998</v>
      </c>
      <c r="G46" s="26" t="s">
        <v>71</v>
      </c>
      <c r="H46" s="56" t="s">
        <v>11</v>
      </c>
      <c r="I46" s="57">
        <v>5</v>
      </c>
      <c r="J46" s="57">
        <v>12.25</v>
      </c>
      <c r="K46" s="93">
        <f>J46*I46</f>
        <v>61.25</v>
      </c>
    </row>
    <row r="47" spans="1:11" s="59" customFormat="1" ht="27.6" x14ac:dyDescent="0.3">
      <c r="A47" s="39">
        <v>40</v>
      </c>
      <c r="B47" s="26" t="s">
        <v>27</v>
      </c>
      <c r="C47" s="49" t="s">
        <v>39</v>
      </c>
      <c r="D47" s="58">
        <v>150</v>
      </c>
      <c r="E47" s="95">
        <v>10.625</v>
      </c>
      <c r="F47" s="81">
        <f t="shared" si="0"/>
        <v>1593.75</v>
      </c>
      <c r="G47" s="74" t="s">
        <v>31</v>
      </c>
      <c r="H47" s="33" t="s">
        <v>11</v>
      </c>
      <c r="I47" s="93">
        <v>3</v>
      </c>
      <c r="J47" s="93">
        <v>348.33</v>
      </c>
      <c r="K47" s="93">
        <f t="shared" ref="K47:K50" si="2">J47*I47</f>
        <v>1044.99</v>
      </c>
    </row>
    <row r="48" spans="1:11" s="59" customFormat="1" x14ac:dyDescent="0.3">
      <c r="A48" s="39"/>
      <c r="B48" s="72"/>
      <c r="C48" s="73"/>
      <c r="D48" s="30"/>
      <c r="E48" s="30"/>
      <c r="F48" s="27"/>
      <c r="G48" s="60" t="s">
        <v>41</v>
      </c>
      <c r="H48" s="56" t="s">
        <v>11</v>
      </c>
      <c r="I48" s="58">
        <v>1</v>
      </c>
      <c r="J48" s="93">
        <v>108.5</v>
      </c>
      <c r="K48" s="93">
        <f t="shared" si="2"/>
        <v>108.5</v>
      </c>
    </row>
    <row r="49" spans="1:11" s="59" customFormat="1" x14ac:dyDescent="0.3">
      <c r="A49" s="39"/>
      <c r="B49" s="72"/>
      <c r="C49" s="73"/>
      <c r="D49" s="30"/>
      <c r="E49" s="30"/>
      <c r="F49" s="27"/>
      <c r="G49" s="75" t="s">
        <v>45</v>
      </c>
      <c r="H49" s="33" t="s">
        <v>11</v>
      </c>
      <c r="I49" s="93">
        <v>3</v>
      </c>
      <c r="J49" s="93">
        <v>95.83</v>
      </c>
      <c r="K49" s="93">
        <f t="shared" si="2"/>
        <v>287.49</v>
      </c>
    </row>
    <row r="50" spans="1:11" s="59" customFormat="1" x14ac:dyDescent="0.3">
      <c r="A50" s="39"/>
      <c r="B50" s="72"/>
      <c r="C50" s="73"/>
      <c r="D50" s="30"/>
      <c r="E50" s="30"/>
      <c r="F50" s="27"/>
      <c r="G50" s="61" t="s">
        <v>43</v>
      </c>
      <c r="H50" s="56" t="s">
        <v>11</v>
      </c>
      <c r="I50" s="57">
        <v>3</v>
      </c>
      <c r="J50" s="57">
        <v>166.67</v>
      </c>
      <c r="K50" s="93">
        <f t="shared" si="2"/>
        <v>500.01</v>
      </c>
    </row>
    <row r="51" spans="1:11" s="59" customFormat="1" x14ac:dyDescent="0.3">
      <c r="A51" s="39"/>
      <c r="B51" s="28"/>
      <c r="C51" s="73"/>
      <c r="D51" s="30"/>
      <c r="E51" s="30"/>
      <c r="F51" s="27"/>
      <c r="G51" s="61" t="s">
        <v>44</v>
      </c>
      <c r="H51" s="56" t="s">
        <v>11</v>
      </c>
      <c r="I51" s="57">
        <v>4</v>
      </c>
      <c r="J51" s="57">
        <v>150.83000000000001</v>
      </c>
      <c r="K51" s="93">
        <f t="shared" ref="K51" si="3">J51*I51</f>
        <v>603.32000000000005</v>
      </c>
    </row>
    <row r="52" spans="1:11" s="59" customFormat="1" x14ac:dyDescent="0.3">
      <c r="A52" s="39"/>
      <c r="B52" s="26"/>
      <c r="C52" s="49"/>
      <c r="D52" s="58"/>
      <c r="E52" s="58"/>
      <c r="F52" s="27"/>
      <c r="G52" s="61"/>
      <c r="H52" s="56"/>
      <c r="I52" s="57"/>
      <c r="J52" s="57"/>
      <c r="K52" s="33"/>
    </row>
    <row r="53" spans="1:11" s="59" customFormat="1" ht="28.2" x14ac:dyDescent="0.3">
      <c r="A53" s="50"/>
      <c r="B53" s="69" t="s">
        <v>24</v>
      </c>
      <c r="C53" s="51"/>
      <c r="D53" s="52"/>
      <c r="E53" s="52"/>
      <c r="F53" s="46">
        <f>SUM(F46:F51)</f>
        <v>2385.5250000000001</v>
      </c>
      <c r="G53" s="53" t="s">
        <v>25</v>
      </c>
      <c r="H53" s="54"/>
      <c r="I53" s="55"/>
      <c r="J53" s="52"/>
      <c r="K53" s="46">
        <f>SUM(K46:K51)</f>
        <v>2605.56</v>
      </c>
    </row>
    <row r="54" spans="1:11" x14ac:dyDescent="0.3">
      <c r="A54" s="24"/>
      <c r="B54" s="28"/>
      <c r="C54" s="29"/>
      <c r="D54" s="33"/>
      <c r="E54" s="33"/>
      <c r="F54" s="31"/>
      <c r="G54" s="12" t="s">
        <v>12</v>
      </c>
      <c r="H54" s="13"/>
      <c r="I54" s="11"/>
      <c r="J54" s="11"/>
      <c r="K54" s="14">
        <f>K53+K28+K44</f>
        <v>4653.74</v>
      </c>
    </row>
    <row r="55" spans="1:11" x14ac:dyDescent="0.3">
      <c r="A55" s="8"/>
      <c r="B55" s="9"/>
      <c r="C55" s="10"/>
      <c r="D55" s="32"/>
      <c r="E55" s="32"/>
      <c r="F55" s="11"/>
      <c r="G55" s="17"/>
      <c r="H55" s="18"/>
      <c r="I55" s="11"/>
      <c r="J55" s="11"/>
      <c r="K55" s="14"/>
    </row>
    <row r="56" spans="1:11" x14ac:dyDescent="0.3">
      <c r="A56" s="8"/>
      <c r="B56" s="12" t="s">
        <v>13</v>
      </c>
      <c r="C56" s="13"/>
      <c r="D56" s="15"/>
      <c r="E56" s="15"/>
      <c r="F56" s="14">
        <f>F53+F44+F28</f>
        <v>11312.807000000001</v>
      </c>
      <c r="G56" s="20" t="s">
        <v>14</v>
      </c>
      <c r="H56" s="13"/>
      <c r="I56" s="11"/>
      <c r="J56" s="11"/>
      <c r="K56" s="14">
        <f>K54+K55</f>
        <v>4653.74</v>
      </c>
    </row>
    <row r="57" spans="1:11" x14ac:dyDescent="0.3">
      <c r="A57" s="8"/>
      <c r="B57" s="17"/>
      <c r="C57" s="19"/>
      <c r="D57" s="16"/>
      <c r="E57" s="16"/>
      <c r="F57" s="14"/>
      <c r="G57" s="20" t="s">
        <v>80</v>
      </c>
      <c r="H57" s="21"/>
      <c r="I57" s="11"/>
      <c r="J57" s="11"/>
      <c r="K57" s="14">
        <f>F58+K56</f>
        <v>15966.547</v>
      </c>
    </row>
    <row r="58" spans="1:11" x14ac:dyDescent="0.3">
      <c r="A58" s="8"/>
      <c r="B58" s="20" t="s">
        <v>15</v>
      </c>
      <c r="C58" s="21"/>
      <c r="D58" s="15"/>
      <c r="E58" s="15"/>
      <c r="F58" s="14">
        <f>F56</f>
        <v>11312.807000000001</v>
      </c>
      <c r="G58" s="20" t="s">
        <v>16</v>
      </c>
      <c r="H58" s="21"/>
      <c r="I58" s="11"/>
      <c r="J58" s="11"/>
      <c r="K58" s="14">
        <f>K57*0.2</f>
        <v>3193.3094000000001</v>
      </c>
    </row>
    <row r="59" spans="1:11" x14ac:dyDescent="0.3">
      <c r="A59" s="8"/>
      <c r="B59" s="22"/>
      <c r="C59" s="21"/>
      <c r="D59" s="22"/>
      <c r="E59" s="22"/>
      <c r="F59" s="21"/>
      <c r="G59" s="20" t="s">
        <v>81</v>
      </c>
      <c r="H59" s="21"/>
      <c r="I59" s="11"/>
      <c r="J59" s="11"/>
      <c r="K59" s="14">
        <f>K58+K57</f>
        <v>19159.856400000001</v>
      </c>
    </row>
    <row r="60" spans="1:11" x14ac:dyDescent="0.3">
      <c r="A60" s="62"/>
      <c r="B60" s="62"/>
      <c r="C60" s="62"/>
      <c r="D60" s="62"/>
      <c r="E60" s="62"/>
      <c r="F60" s="62"/>
      <c r="G60" s="63"/>
      <c r="H60" s="63"/>
      <c r="I60" s="63"/>
      <c r="J60" s="63"/>
      <c r="K60" s="63"/>
    </row>
    <row r="61" spans="1:11" x14ac:dyDescent="0.3">
      <c r="A61" s="62"/>
      <c r="B61" s="62"/>
      <c r="C61" s="62"/>
      <c r="D61" s="62"/>
      <c r="E61" s="62"/>
      <c r="F61" s="62"/>
      <c r="G61" s="63"/>
      <c r="H61" s="63"/>
      <c r="I61" s="63"/>
      <c r="J61" s="63"/>
      <c r="K61" s="63"/>
    </row>
    <row r="62" spans="1:11" ht="15.6" x14ac:dyDescent="0.3">
      <c r="A62" s="62"/>
      <c r="B62" s="101" t="s">
        <v>76</v>
      </c>
      <c r="C62" s="64"/>
      <c r="D62" s="62"/>
      <c r="E62" s="62"/>
      <c r="F62" s="62"/>
      <c r="G62" s="70"/>
      <c r="H62" s="63"/>
      <c r="I62" s="63"/>
      <c r="J62" s="63"/>
      <c r="K62" s="65"/>
    </row>
    <row r="63" spans="1:11" x14ac:dyDescent="0.3">
      <c r="A63" s="62"/>
      <c r="B63" s="64"/>
      <c r="C63" s="64"/>
      <c r="D63" s="62"/>
      <c r="E63" s="62"/>
      <c r="F63" s="62"/>
      <c r="G63" s="70"/>
      <c r="H63" s="63"/>
      <c r="I63" s="63"/>
    </row>
    <row r="64" spans="1:11" ht="15" customHeight="1" x14ac:dyDescent="0.3">
      <c r="A64" s="66"/>
      <c r="B64" s="101" t="s">
        <v>77</v>
      </c>
      <c r="C64" s="101"/>
      <c r="D64" s="67"/>
      <c r="E64" s="67"/>
      <c r="F64" s="68"/>
      <c r="G64" s="70"/>
    </row>
  </sheetData>
  <autoFilter ref="A8:K59"/>
  <mergeCells count="6">
    <mergeCell ref="A5:K7"/>
    <mergeCell ref="A1:B1"/>
    <mergeCell ref="F1:I1"/>
    <mergeCell ref="A2:B2"/>
    <mergeCell ref="A3:J3"/>
    <mergeCell ref="A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2022-10-13T11:13:44Z</dcterms:modified>
</cp:coreProperties>
</file>