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sers\ZDUDENKO\ВСЕ РАБОТНИКИ\демонтаж Ровно макарова\"/>
    </mc:Choice>
  </mc:AlternateContent>
  <bookViews>
    <workbookView xWindow="0" yWindow="0" windowWidth="23040" windowHeight="8820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  <c r="K18" i="3"/>
  <c r="K17" i="3"/>
  <c r="K47" i="3" s="1"/>
  <c r="F17" i="3"/>
  <c r="F47" i="3" s="1"/>
  <c r="F10" i="3"/>
  <c r="K16" i="3"/>
  <c r="F15" i="3"/>
  <c r="K15" i="3"/>
  <c r="F14" i="3"/>
  <c r="I13" i="3"/>
  <c r="K13" i="3" s="1"/>
  <c r="I12" i="3"/>
  <c r="K12" i="3" s="1"/>
  <c r="I11" i="3"/>
  <c r="K11" i="3" s="1"/>
  <c r="F11" i="3"/>
  <c r="F19" i="3" l="1"/>
  <c r="F44" i="3" l="1"/>
  <c r="F23" i="3" l="1"/>
  <c r="F24" i="3"/>
  <c r="F25" i="3"/>
  <c r="F26" i="3"/>
  <c r="F27" i="3"/>
  <c r="F28" i="3"/>
  <c r="F29" i="3"/>
  <c r="F30" i="3"/>
  <c r="F31" i="3"/>
  <c r="F32" i="3"/>
  <c r="F33" i="3"/>
  <c r="F34" i="3"/>
  <c r="F35" i="3"/>
  <c r="F37" i="3"/>
  <c r="F38" i="3"/>
  <c r="F36" i="3"/>
  <c r="F39" i="3"/>
  <c r="F40" i="3"/>
  <c r="F41" i="3"/>
  <c r="F42" i="3"/>
  <c r="F43" i="3"/>
  <c r="F45" i="3"/>
  <c r="F46" i="3"/>
  <c r="F9" i="3" l="1"/>
  <c r="F8" i="3" l="1"/>
  <c r="K22" i="3" l="1"/>
  <c r="K21" i="3"/>
  <c r="K20" i="3"/>
  <c r="J19" i="3"/>
  <c r="K19" i="3" s="1"/>
  <c r="F50" i="3" l="1"/>
  <c r="F51" i="3"/>
  <c r="F52" i="3"/>
  <c r="F49" i="3"/>
  <c r="F53" i="3" l="1"/>
  <c r="F54" i="3" s="1"/>
  <c r="K49" i="3"/>
  <c r="K53" i="3" s="1"/>
  <c r="K54" i="3" s="1"/>
  <c r="F56" i="3" l="1"/>
  <c r="K55" i="3" s="1"/>
  <c r="K57" i="3" s="1"/>
  <c r="K56" i="3" l="1"/>
</calcChain>
</file>

<file path=xl/sharedStrings.xml><?xml version="1.0" encoding="utf-8"?>
<sst xmlns="http://schemas.openxmlformats.org/spreadsheetml/2006/main" count="127" uniqueCount="92">
  <si>
    <t>шт</t>
  </si>
  <si>
    <t>Найменування матеріалів</t>
  </si>
  <si>
    <t>Один.          вим.</t>
  </si>
  <si>
    <t>Кількість  матеріалів на Об'єм робіт</t>
  </si>
  <si>
    <t>Ціна за одиницю виміру  (без ПДВ), грн.</t>
  </si>
  <si>
    <t>Вартість  всього (без ПДВ), грн.</t>
  </si>
  <si>
    <t>№ п/п</t>
  </si>
  <si>
    <t>Найменування робіт</t>
  </si>
  <si>
    <t>Од. вим.</t>
  </si>
  <si>
    <t>Об"єм на одиницю виміру</t>
  </si>
  <si>
    <t>Ціна за одиницю виміру (без ПДВ), грн.</t>
  </si>
  <si>
    <t>Вартість всього (без ПДВ), грн.</t>
  </si>
  <si>
    <t>люд/год</t>
  </si>
  <si>
    <t xml:space="preserve">Виніс обладнання </t>
  </si>
  <si>
    <t>ВСЬОГО  ВАРТІСТЬ  РОБІТ, грн.( без ПДВ):</t>
  </si>
  <si>
    <t>ВСЬОГО  ВАРТІСТЬ МАТЕРІАЛІВ, грн.( без ПДВ):</t>
  </si>
  <si>
    <t>Інші роботи</t>
  </si>
  <si>
    <t>Стретс 17мік*50см вага нетто 2,346 (+/-2%)кг макс. Довж палетування 600м.п</t>
  </si>
  <si>
    <t>Гофрокартон 2-х шаровий 1,05x10 м 10.5 м. кв.</t>
  </si>
  <si>
    <t>Клейка стрічка PROзапас 48 мм 200 м 40 мкн</t>
  </si>
  <si>
    <t xml:space="preserve">Доставка обладнання та меблів на склад в с. Мартусівка </t>
  </si>
  <si>
    <t>км</t>
  </si>
  <si>
    <t>ВСЬОГО ВАРТІСТЬ Інших РОБІТ, грн. (без ПДВ):</t>
  </si>
  <si>
    <t>ВСЬОГО ВАРТІСТЬ МАТЕРІАЛІВ Інших РОБІТ, грн. (без ПДВ):</t>
  </si>
  <si>
    <t>ВСЬОГО ВАРТІСТЬ РОБІТ, грн.( без ПДВ):</t>
  </si>
  <si>
    <t>ВСЬОГО вартість матеріалів, грн.  (без ПДВ)</t>
  </si>
  <si>
    <t>ВСЬОГО ПО Кошторису  без ПДВ, ГРН.:</t>
  </si>
  <si>
    <t>ВСЬОГО вартість робіт, грн.( без ПДВ)</t>
  </si>
  <si>
    <t xml:space="preserve"> ПДВ, ГРН.:</t>
  </si>
  <si>
    <t>ВСЬОГО ПО Кошторису  з ПДВ, ГРН.:</t>
  </si>
  <si>
    <t>Прибирання</t>
  </si>
  <si>
    <t>послуга</t>
  </si>
  <si>
    <t>Мішок щільність</t>
  </si>
  <si>
    <t>Демонтаж обладнання з пакуванням та навантаженням</t>
  </si>
  <si>
    <t xml:space="preserve">Дефектний акт </t>
  </si>
  <si>
    <t>Погрузка сміття</t>
  </si>
  <si>
    <t>шт.</t>
  </si>
  <si>
    <t>Микроволновая печь  ОС ПН</t>
  </si>
  <si>
    <t>Пакування,навантажування стільців</t>
  </si>
  <si>
    <t>комп</t>
  </si>
  <si>
    <t>маш</t>
  </si>
  <si>
    <t>Вивіз сміття до 2 т</t>
  </si>
  <si>
    <t>т</t>
  </si>
  <si>
    <t>Картонна коробка гофроящик 570х370х200 10 шт.</t>
  </si>
  <si>
    <t>19" Patch Panel, 24xRJ45, DG+, 568A/B, UTP, Ca t5e, 1U</t>
  </si>
  <si>
    <t>Вогнегасник ВП 5</t>
  </si>
  <si>
    <t>Підсилювач</t>
  </si>
  <si>
    <t>Колонки звукові</t>
  </si>
  <si>
    <t>Шафа 19 настіна розбірна Pleolan 12U (640х600Х450)</t>
  </si>
  <si>
    <t>Блок розеток 19'</t>
  </si>
  <si>
    <t>ЧАЙНИК електричний МБП НПН</t>
  </si>
  <si>
    <t>Сетевой фильтр удлинитель</t>
  </si>
  <si>
    <t>Настенная панель 600мм</t>
  </si>
  <si>
    <t>Настенная панель 1200мм</t>
  </si>
  <si>
    <t>Стул-табуретка высокий</t>
  </si>
  <si>
    <t>Стул со спинкой высокий</t>
  </si>
  <si>
    <t>Стол круглый ТОП 10, 1000</t>
  </si>
  <si>
    <t>Еврохук-бар, 600</t>
  </si>
  <si>
    <t>Термінал поповнення рахунку</t>
  </si>
  <si>
    <t xml:space="preserve">Часткове шпаклювання </t>
  </si>
  <si>
    <t>місць</t>
  </si>
  <si>
    <t>м.кв.</t>
  </si>
  <si>
    <t xml:space="preserve"> СТ 17/10 Глибокопроникаюча грунтовка </t>
  </si>
  <si>
    <t>л</t>
  </si>
  <si>
    <t xml:space="preserve">Зняття наліпок </t>
  </si>
  <si>
    <t xml:space="preserve">м2 </t>
  </si>
  <si>
    <t>м.п</t>
  </si>
  <si>
    <t>адреса: м.Рівне,вул.Макарова,23</t>
  </si>
  <si>
    <t>Освітлювальні прибори</t>
  </si>
  <si>
    <t xml:space="preserve">Вивіска </t>
  </si>
  <si>
    <t>панель ТВ</t>
  </si>
  <si>
    <t xml:space="preserve">Кріпление для ТВ </t>
  </si>
  <si>
    <t>Шафа металева маленька</t>
  </si>
  <si>
    <t>Стіл тех. зоны ( 745*1770)_ДСП</t>
  </si>
  <si>
    <t>Стіл дворівневий ДСП</t>
  </si>
  <si>
    <t>Стол прямокутний, 600_ДСП</t>
  </si>
  <si>
    <t xml:space="preserve">Шафа меблева </t>
  </si>
  <si>
    <t>Укладання плитки с прирізкою (подготування, грунтування, укладання)</t>
  </si>
  <si>
    <t>м.кв</t>
  </si>
  <si>
    <t xml:space="preserve">Клей для плитки Ceresit </t>
  </si>
  <si>
    <t>кг</t>
  </si>
  <si>
    <t xml:space="preserve">Фуга Ceresit CE 40 aguastatic </t>
  </si>
  <si>
    <t>Заміна карт сетлі Грильято</t>
  </si>
  <si>
    <t>Світильник адміністративний LED LightMaster AL622 квадрат 14 Вт IP20 білий</t>
  </si>
  <si>
    <t>Монтаж освітлювальних приборів</t>
  </si>
  <si>
    <t>елементи кріплення</t>
  </si>
  <si>
    <t>Демонтаж плитки</t>
  </si>
  <si>
    <t>Прокладання кабеля більше 4 мм2</t>
  </si>
  <si>
    <t>м.п.</t>
  </si>
  <si>
    <t>Кабель силовий моноліт ЗЗЦМ ВВГнгд 3х1,5 мідь</t>
  </si>
  <si>
    <t>Ізострічка EMT 0,13x15 мм 10 м чорна ПВХ 12-0403 BK</t>
  </si>
  <si>
    <t xml:space="preserve">Шпаклівка Knauf НР FINISH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</si>
</sst>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>
      <alignment horizontal="left"/>
    </xf>
    <xf numFmtId="0" fontId="8" fillId="0" borderId="0">
      <protection locked="0"/>
    </xf>
    <xf numFmtId="0" fontId="8" fillId="0" borderId="0"/>
    <xf numFmtId="0" fontId="17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left" wrapText="1"/>
    </xf>
    <xf numFmtId="0" fontId="6" fillId="3" borderId="1" xfId="1" applyFont="1" applyFill="1" applyBorder="1" applyAlignment="1">
      <alignment horizontal="left" wrapText="1"/>
    </xf>
    <xf numFmtId="4" fontId="6" fillId="3" borderId="1" xfId="1" applyNumberFormat="1" applyFont="1" applyFill="1" applyBorder="1" applyAlignment="1">
      <alignment horizontal="left" wrapText="1"/>
    </xf>
    <xf numFmtId="4" fontId="5" fillId="3" borderId="1" xfId="1" applyNumberFormat="1" applyFont="1" applyFill="1" applyBorder="1" applyAlignment="1">
      <alignment wrapText="1"/>
    </xf>
    <xf numFmtId="4" fontId="5" fillId="3" borderId="1" xfId="1" applyNumberFormat="1" applyFont="1" applyFill="1" applyBorder="1" applyAlignment="1">
      <alignment horizontal="left" wrapText="1"/>
    </xf>
    <xf numFmtId="0" fontId="5" fillId="4" borderId="1" xfId="3" applyFont="1" applyFill="1" applyBorder="1" applyAlignment="1" applyProtection="1">
      <alignment horizontal="left" vertical="center" wrapText="1"/>
    </xf>
    <xf numFmtId="0" fontId="5" fillId="4" borderId="1" xfId="4" applyFont="1" applyFill="1" applyBorder="1" applyAlignment="1" applyProtection="1">
      <alignment horizontal="center" vertical="center" wrapText="1"/>
    </xf>
    <xf numFmtId="49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wrapText="1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center" wrapText="1"/>
    </xf>
    <xf numFmtId="9" fontId="11" fillId="0" borderId="1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0" fontId="5" fillId="4" borderId="1" xfId="4" applyFont="1" applyFill="1" applyBorder="1" applyAlignment="1" applyProtection="1">
      <alignment horizontal="left" wrapText="1"/>
    </xf>
    <xf numFmtId="4" fontId="5" fillId="4" borderId="1" xfId="1" applyNumberFormat="1" applyFont="1" applyFill="1" applyBorder="1" applyAlignment="1">
      <alignment horizontal="left" wrapText="1"/>
    </xf>
    <xf numFmtId="0" fontId="5" fillId="4" borderId="1" xfId="1" applyFont="1" applyFill="1" applyBorder="1" applyAlignment="1">
      <alignment horizontal="left" wrapText="1"/>
    </xf>
    <xf numFmtId="49" fontId="5" fillId="4" borderId="1" xfId="1" applyNumberFormat="1" applyFont="1" applyFill="1" applyBorder="1" applyAlignment="1" applyProtection="1">
      <alignment horizontal="left" wrapText="1"/>
      <protection locked="0"/>
    </xf>
    <xf numFmtId="4" fontId="5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 wrapText="1"/>
    </xf>
    <xf numFmtId="0" fontId="13" fillId="4" borderId="1" xfId="1" applyFont="1" applyFill="1" applyBorder="1" applyAlignment="1">
      <alignment horizontal="center" vertical="center" wrapText="1"/>
    </xf>
    <xf numFmtId="4" fontId="12" fillId="4" borderId="1" xfId="1" applyNumberFormat="1" applyFont="1" applyFill="1" applyBorder="1" applyAlignment="1">
      <alignment horizontal="center" vertical="center"/>
    </xf>
    <xf numFmtId="4" fontId="13" fillId="4" borderId="1" xfId="1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left"/>
    </xf>
    <xf numFmtId="0" fontId="13" fillId="4" borderId="1" xfId="4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 wrapText="1"/>
    </xf>
    <xf numFmtId="4" fontId="12" fillId="4" borderId="1" xfId="1" applyNumberFormat="1" applyFont="1" applyFill="1" applyBorder="1" applyAlignment="1">
      <alignment horizontal="left"/>
    </xf>
    <xf numFmtId="0" fontId="13" fillId="4" borderId="1" xfId="1" applyFont="1" applyFill="1" applyBorder="1" applyAlignment="1">
      <alignment horizontal="left"/>
    </xf>
    <xf numFmtId="9" fontId="13" fillId="4" borderId="1" xfId="1" applyNumberFormat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1" xfId="1" applyFont="1" applyFill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wrapText="1"/>
    </xf>
    <xf numFmtId="1" fontId="13" fillId="0" borderId="0" xfId="1" applyNumberFormat="1" applyFont="1" applyFill="1" applyBorder="1" applyAlignment="1"/>
    <xf numFmtId="0" fontId="14" fillId="0" borderId="0" xfId="0" applyFont="1" applyAlignment="1">
      <alignment vertical="center"/>
    </xf>
    <xf numFmtId="0" fontId="13" fillId="0" borderId="0" xfId="1" applyFont="1" applyFill="1" applyBorder="1" applyAlignment="1">
      <alignment horizontal="left" vertical="center" wrapText="1"/>
    </xf>
    <xf numFmtId="164" fontId="13" fillId="0" borderId="0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4" fontId="13" fillId="0" borderId="0" xfId="1" applyNumberFormat="1" applyFont="1" applyFill="1" applyAlignment="1">
      <alignment horizontal="left" vertical="top"/>
    </xf>
    <xf numFmtId="164" fontId="13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5" fillId="2" borderId="1" xfId="1" applyFont="1" applyFill="1" applyBorder="1" applyAlignment="1">
      <alignment horizontal="left" wrapText="1"/>
    </xf>
    <xf numFmtId="4" fontId="5" fillId="2" borderId="1" xfId="1" applyNumberFormat="1" applyFont="1" applyFill="1" applyBorder="1" applyAlignment="1">
      <alignment wrapText="1"/>
    </xf>
    <xf numFmtId="4" fontId="6" fillId="2" borderId="1" xfId="1" applyNumberFormat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0" fillId="0" borderId="1" xfId="0" applyBorder="1"/>
    <xf numFmtId="0" fontId="13" fillId="0" borderId="0" xfId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16" fillId="2" borderId="1" xfId="1" applyFont="1" applyFill="1" applyBorder="1" applyAlignment="1">
      <alignment horizontal="left" vertical="center" wrapText="1"/>
    </xf>
    <xf numFmtId="0" fontId="16" fillId="2" borderId="1" xfId="4" applyFont="1" applyFill="1" applyBorder="1" applyAlignment="1" applyProtection="1">
      <alignment horizontal="center" vertical="center" wrapText="1"/>
    </xf>
    <xf numFmtId="164" fontId="16" fillId="2" borderId="1" xfId="0" applyNumberFormat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17" fillId="0" borderId="0" xfId="5"/>
    <xf numFmtId="164" fontId="16" fillId="2" borderId="1" xfId="0" applyNumberFormat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164" fontId="18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 applyProtection="1">
      <alignment horizontal="left" vertical="top" wrapText="1"/>
      <protection locked="0"/>
    </xf>
    <xf numFmtId="49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6" fillId="2" borderId="1" xfId="1" applyNumberFormat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11" fillId="0" borderId="1" xfId="1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/>
    </xf>
  </cellXfs>
  <cellStyles count="6">
    <cellStyle name="Normal 2" xfId="4"/>
    <cellStyle name="Normal 2 2" xfId="3"/>
    <cellStyle name="Гиперссылка" xfId="5" builtinId="8"/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tabSelected="1" zoomScale="85" zoomScaleNormal="85" workbookViewId="0">
      <selection activeCell="J16" sqref="J16"/>
    </sheetView>
  </sheetViews>
  <sheetFormatPr defaultRowHeight="14.4" x14ac:dyDescent="0.3"/>
  <cols>
    <col min="1" max="1" width="5.6640625" style="2" customWidth="1"/>
    <col min="2" max="2" width="43.44140625" style="1" customWidth="1"/>
    <col min="3" max="3" width="6.88671875" style="2" customWidth="1"/>
    <col min="4" max="5" width="7.6640625" style="2" customWidth="1"/>
    <col min="6" max="6" width="12.5546875" customWidth="1"/>
    <col min="7" max="7" width="43" customWidth="1"/>
    <col min="10" max="10" width="9.6640625" bestFit="1" customWidth="1"/>
    <col min="11" max="11" width="12.33203125" customWidth="1"/>
  </cols>
  <sheetData>
    <row r="1" spans="1:12" x14ac:dyDescent="0.3">
      <c r="A1" s="4"/>
      <c r="B1" s="84" t="s">
        <v>67</v>
      </c>
      <c r="C1" s="84"/>
      <c r="D1" s="84"/>
      <c r="E1" s="84"/>
      <c r="F1" s="84"/>
    </row>
    <row r="2" spans="1:12" x14ac:dyDescent="0.3">
      <c r="A2" s="4"/>
      <c r="B2" s="84"/>
      <c r="C2" s="84"/>
      <c r="D2" s="84"/>
      <c r="E2" s="84"/>
      <c r="F2" s="84"/>
    </row>
    <row r="3" spans="1:12" x14ac:dyDescent="0.3">
      <c r="A3" s="4"/>
      <c r="B3" s="84"/>
      <c r="C3" s="84"/>
      <c r="D3" s="84"/>
      <c r="E3" s="84"/>
      <c r="F3" s="84"/>
    </row>
    <row r="4" spans="1:12" x14ac:dyDescent="0.3">
      <c r="A4" s="4"/>
      <c r="B4" s="84"/>
      <c r="C4" s="84"/>
      <c r="D4" s="84"/>
      <c r="E4" s="84"/>
      <c r="F4" s="84"/>
    </row>
    <row r="5" spans="1:12" ht="23.4" x14ac:dyDescent="0.45">
      <c r="A5" s="4"/>
      <c r="B5" s="85" t="s">
        <v>34</v>
      </c>
      <c r="C5" s="85"/>
      <c r="D5" s="85"/>
      <c r="E5" s="85"/>
      <c r="F5" s="85"/>
      <c r="G5" s="85"/>
      <c r="H5" s="85"/>
      <c r="I5" s="85"/>
      <c r="J5" s="85"/>
      <c r="K5" s="85"/>
    </row>
    <row r="6" spans="1:12" ht="97.2" x14ac:dyDescent="0.3">
      <c r="A6" s="6" t="s">
        <v>6</v>
      </c>
      <c r="B6" s="6" t="s">
        <v>7</v>
      </c>
      <c r="C6" s="6" t="s">
        <v>8</v>
      </c>
      <c r="D6" s="9" t="s">
        <v>9</v>
      </c>
      <c r="E6" s="8" t="s">
        <v>10</v>
      </c>
      <c r="F6" s="10" t="s">
        <v>11</v>
      </c>
      <c r="G6" s="6" t="s">
        <v>1</v>
      </c>
      <c r="H6" s="7" t="s">
        <v>2</v>
      </c>
      <c r="I6" s="8" t="s">
        <v>3</v>
      </c>
      <c r="J6" s="8" t="s">
        <v>4</v>
      </c>
      <c r="K6" s="8" t="s">
        <v>5</v>
      </c>
    </row>
    <row r="7" spans="1:12" ht="28.2" x14ac:dyDescent="0.3">
      <c r="A7" s="67"/>
      <c r="B7" s="67" t="s">
        <v>33</v>
      </c>
      <c r="C7" s="67"/>
      <c r="D7" s="68"/>
      <c r="E7" s="68"/>
      <c r="F7" s="69"/>
      <c r="G7" s="67"/>
      <c r="H7" s="70"/>
      <c r="I7" s="69"/>
      <c r="J7" s="69"/>
      <c r="K7" s="69"/>
    </row>
    <row r="8" spans="1:12" x14ac:dyDescent="0.3">
      <c r="A8" s="5">
        <v>1</v>
      </c>
      <c r="B8" s="5" t="s">
        <v>59</v>
      </c>
      <c r="C8" s="5" t="s">
        <v>60</v>
      </c>
      <c r="D8" s="71">
        <v>2</v>
      </c>
      <c r="E8" s="71">
        <v>93</v>
      </c>
      <c r="F8" s="71">
        <f>D8*E8</f>
        <v>186</v>
      </c>
      <c r="G8" s="101" t="s">
        <v>91</v>
      </c>
      <c r="H8" s="102" t="s">
        <v>80</v>
      </c>
      <c r="I8" s="103">
        <v>2</v>
      </c>
      <c r="J8" s="76">
        <v>9.42</v>
      </c>
      <c r="K8" s="78">
        <f t="shared" ref="K8" si="0">J8*I8</f>
        <v>18.84</v>
      </c>
    </row>
    <row r="9" spans="1:12" s="80" customFormat="1" ht="13.8" x14ac:dyDescent="0.25">
      <c r="A9" s="5">
        <v>2</v>
      </c>
      <c r="B9" s="73" t="s">
        <v>64</v>
      </c>
      <c r="C9" s="72" t="s">
        <v>65</v>
      </c>
      <c r="D9" s="71">
        <v>1.5</v>
      </c>
      <c r="E9" s="71">
        <v>18</v>
      </c>
      <c r="F9" s="71">
        <f>D9*E9</f>
        <v>27</v>
      </c>
      <c r="G9" s="79"/>
      <c r="H9" s="76"/>
      <c r="I9" s="76"/>
      <c r="J9" s="77"/>
      <c r="K9" s="78"/>
    </row>
    <row r="10" spans="1:12" s="80" customFormat="1" ht="13.8" x14ac:dyDescent="0.25">
      <c r="A10" s="5">
        <v>3</v>
      </c>
      <c r="B10" s="73" t="s">
        <v>86</v>
      </c>
      <c r="C10" s="72" t="s">
        <v>78</v>
      </c>
      <c r="D10" s="71">
        <v>3.51</v>
      </c>
      <c r="E10" s="71">
        <v>40.799999999999997</v>
      </c>
      <c r="F10" s="71">
        <f>D10*E10</f>
        <v>143.20799999999997</v>
      </c>
      <c r="G10" s="79"/>
      <c r="H10" s="76"/>
      <c r="I10" s="76"/>
      <c r="J10" s="77"/>
      <c r="K10" s="78"/>
    </row>
    <row r="11" spans="1:12" s="80" customFormat="1" ht="27.6" x14ac:dyDescent="0.25">
      <c r="A11" s="5">
        <v>4</v>
      </c>
      <c r="B11" s="86" t="s">
        <v>77</v>
      </c>
      <c r="C11" s="87" t="s">
        <v>78</v>
      </c>
      <c r="D11" s="106">
        <v>3.51</v>
      </c>
      <c r="E11" s="106">
        <v>210.79999999999998</v>
      </c>
      <c r="F11" s="106">
        <f>D11*E11</f>
        <v>739.9079999999999</v>
      </c>
      <c r="G11" s="88" t="s">
        <v>62</v>
      </c>
      <c r="H11" s="88" t="s">
        <v>63</v>
      </c>
      <c r="I11" s="77">
        <f>D11*0.1</f>
        <v>0.35099999999999998</v>
      </c>
      <c r="J11" s="77">
        <v>33.58</v>
      </c>
      <c r="K11" s="78">
        <f t="shared" ref="K11:K13" si="1">J11*I11</f>
        <v>11.786579999999999</v>
      </c>
    </row>
    <row r="12" spans="1:12" s="80" customFormat="1" ht="13.8" x14ac:dyDescent="0.25">
      <c r="A12" s="5">
        <v>5</v>
      </c>
      <c r="B12" s="89"/>
      <c r="C12" s="90"/>
      <c r="D12" s="107"/>
      <c r="E12" s="106"/>
      <c r="F12" s="106"/>
      <c r="G12" s="88" t="s">
        <v>79</v>
      </c>
      <c r="H12" s="88" t="s">
        <v>80</v>
      </c>
      <c r="I12" s="77">
        <f>D11*6</f>
        <v>21.06</v>
      </c>
      <c r="J12" s="77">
        <v>4.7300000000000004</v>
      </c>
      <c r="K12" s="77">
        <f t="shared" si="1"/>
        <v>99.613799999999998</v>
      </c>
      <c r="L12" s="92"/>
    </row>
    <row r="13" spans="1:12" s="80" customFormat="1" ht="13.8" x14ac:dyDescent="0.25">
      <c r="A13" s="5">
        <v>6</v>
      </c>
      <c r="B13" s="89"/>
      <c r="C13" s="90"/>
      <c r="D13" s="107"/>
      <c r="E13" s="106"/>
      <c r="F13" s="106"/>
      <c r="G13" s="88" t="s">
        <v>81</v>
      </c>
      <c r="H13" s="88" t="s">
        <v>80</v>
      </c>
      <c r="I13" s="77">
        <f>D11*0.3</f>
        <v>1.0529999999999999</v>
      </c>
      <c r="J13" s="77">
        <v>100</v>
      </c>
      <c r="K13" s="77">
        <f t="shared" si="1"/>
        <v>105.3</v>
      </c>
    </row>
    <row r="14" spans="1:12" s="80" customFormat="1" ht="13.8" x14ac:dyDescent="0.25">
      <c r="A14" s="5">
        <v>7</v>
      </c>
      <c r="B14" s="73" t="s">
        <v>82</v>
      </c>
      <c r="C14" s="72" t="s">
        <v>61</v>
      </c>
      <c r="D14" s="71">
        <v>3.5</v>
      </c>
      <c r="E14" s="71">
        <v>73</v>
      </c>
      <c r="F14" s="71">
        <f>D14*E14</f>
        <v>255.5</v>
      </c>
      <c r="G14" s="79"/>
      <c r="H14" s="76"/>
      <c r="I14" s="76"/>
      <c r="J14" s="77"/>
      <c r="K14" s="78"/>
    </row>
    <row r="15" spans="1:12" s="80" customFormat="1" ht="27.6" x14ac:dyDescent="0.25">
      <c r="A15" s="5">
        <v>8</v>
      </c>
      <c r="B15" s="73" t="s">
        <v>84</v>
      </c>
      <c r="C15" s="72" t="s">
        <v>36</v>
      </c>
      <c r="D15" s="71">
        <v>17</v>
      </c>
      <c r="E15" s="71">
        <v>127.5</v>
      </c>
      <c r="F15" s="71">
        <f>D15*E15</f>
        <v>2167.5</v>
      </c>
      <c r="G15" s="93" t="s">
        <v>83</v>
      </c>
      <c r="H15" s="76" t="s">
        <v>0</v>
      </c>
      <c r="I15" s="76">
        <v>17</v>
      </c>
      <c r="J15" s="77">
        <v>261.67</v>
      </c>
      <c r="K15" s="78">
        <f>I15*J15</f>
        <v>4448.3900000000003</v>
      </c>
    </row>
    <row r="16" spans="1:12" s="80" customFormat="1" ht="13.8" x14ac:dyDescent="0.25">
      <c r="A16" s="5">
        <v>9</v>
      </c>
      <c r="B16" s="73"/>
      <c r="C16" s="72"/>
      <c r="D16" s="71"/>
      <c r="E16" s="71"/>
      <c r="F16" s="71"/>
      <c r="G16" s="93" t="s">
        <v>85</v>
      </c>
      <c r="H16" s="76" t="s">
        <v>0</v>
      </c>
      <c r="I16" s="76">
        <v>17</v>
      </c>
      <c r="J16" s="77">
        <v>25</v>
      </c>
      <c r="K16" s="78">
        <f>I16*J16</f>
        <v>425</v>
      </c>
    </row>
    <row r="17" spans="1:12" s="80" customFormat="1" x14ac:dyDescent="0.3">
      <c r="A17" s="5">
        <v>10</v>
      </c>
      <c r="B17" s="89" t="s">
        <v>87</v>
      </c>
      <c r="C17" s="90" t="s">
        <v>88</v>
      </c>
      <c r="D17" s="107">
        <v>10</v>
      </c>
      <c r="E17" s="106">
        <v>17.849999999999998</v>
      </c>
      <c r="F17" s="106">
        <f t="shared" ref="F17" si="2">D17*E17</f>
        <v>178.49999999999997</v>
      </c>
      <c r="G17" s="94" t="s">
        <v>89</v>
      </c>
      <c r="H17" s="95" t="s">
        <v>88</v>
      </c>
      <c r="I17" s="96">
        <v>10</v>
      </c>
      <c r="J17" s="91">
        <v>28.33</v>
      </c>
      <c r="K17" s="97">
        <f t="shared" ref="K17:K18" si="3">J17*I17</f>
        <v>283.29999999999995</v>
      </c>
      <c r="L17" s="59"/>
    </row>
    <row r="18" spans="1:12" s="80" customFormat="1" x14ac:dyDescent="0.3">
      <c r="A18" s="5">
        <v>11</v>
      </c>
      <c r="B18" s="89"/>
      <c r="C18" s="90"/>
      <c r="D18" s="107"/>
      <c r="E18" s="106"/>
      <c r="F18" s="106"/>
      <c r="G18" s="98" t="s">
        <v>90</v>
      </c>
      <c r="H18" s="99" t="s">
        <v>0</v>
      </c>
      <c r="I18" s="96">
        <v>1</v>
      </c>
      <c r="J18" s="100">
        <v>17.5</v>
      </c>
      <c r="K18" s="97">
        <f t="shared" si="3"/>
        <v>17.5</v>
      </c>
      <c r="L18" s="59"/>
    </row>
    <row r="19" spans="1:12" ht="27.6" x14ac:dyDescent="0.3">
      <c r="A19" s="5">
        <v>12</v>
      </c>
      <c r="B19" s="5" t="s">
        <v>38</v>
      </c>
      <c r="C19" s="5" t="s">
        <v>39</v>
      </c>
      <c r="D19" s="71">
        <v>1</v>
      </c>
      <c r="E19" s="71">
        <v>170</v>
      </c>
      <c r="F19" s="71">
        <f>E19*D19</f>
        <v>170</v>
      </c>
      <c r="G19" s="5" t="s">
        <v>17</v>
      </c>
      <c r="H19" s="5" t="s">
        <v>0</v>
      </c>
      <c r="I19" s="104">
        <v>2</v>
      </c>
      <c r="J19" s="105">
        <f>418/1.2</f>
        <v>348.33333333333337</v>
      </c>
      <c r="K19" s="105">
        <f t="shared" ref="K19:K21" si="4">J19*I19</f>
        <v>696.66666666666674</v>
      </c>
    </row>
    <row r="20" spans="1:12" ht="36.6" customHeight="1" x14ac:dyDescent="0.3">
      <c r="A20" s="5">
        <v>13</v>
      </c>
      <c r="B20" s="74"/>
      <c r="C20" s="72"/>
      <c r="D20" s="71"/>
      <c r="E20" s="105"/>
      <c r="F20" s="105"/>
      <c r="G20" s="5" t="s">
        <v>18</v>
      </c>
      <c r="H20" s="5" t="s">
        <v>0</v>
      </c>
      <c r="I20" s="104">
        <v>1</v>
      </c>
      <c r="J20" s="105">
        <v>186.67</v>
      </c>
      <c r="K20" s="105">
        <f t="shared" si="4"/>
        <v>186.67</v>
      </c>
    </row>
    <row r="21" spans="1:12" x14ac:dyDescent="0.3">
      <c r="A21" s="5">
        <v>14</v>
      </c>
      <c r="B21" s="5" t="s">
        <v>54</v>
      </c>
      <c r="C21" s="72" t="s">
        <v>36</v>
      </c>
      <c r="D21" s="71">
        <v>2</v>
      </c>
      <c r="E21" s="105"/>
      <c r="F21" s="105"/>
      <c r="G21" s="5" t="s">
        <v>43</v>
      </c>
      <c r="H21" s="5" t="s">
        <v>0</v>
      </c>
      <c r="I21" s="104">
        <v>1</v>
      </c>
      <c r="J21" s="105">
        <v>212.4</v>
      </c>
      <c r="K21" s="105">
        <f t="shared" si="4"/>
        <v>212.4</v>
      </c>
    </row>
    <row r="22" spans="1:12" x14ac:dyDescent="0.3">
      <c r="A22" s="5">
        <v>15</v>
      </c>
      <c r="B22" s="5" t="s">
        <v>55</v>
      </c>
      <c r="C22" s="72" t="s">
        <v>36</v>
      </c>
      <c r="D22" s="71">
        <v>3</v>
      </c>
      <c r="E22" s="105"/>
      <c r="F22" s="105"/>
      <c r="G22" s="5" t="s">
        <v>19</v>
      </c>
      <c r="H22" s="5" t="s">
        <v>0</v>
      </c>
      <c r="I22" s="104">
        <v>2</v>
      </c>
      <c r="J22" s="105">
        <v>126.67</v>
      </c>
      <c r="K22" s="105">
        <f>J22*I22</f>
        <v>253.34</v>
      </c>
    </row>
    <row r="23" spans="1:12" x14ac:dyDescent="0.3">
      <c r="A23" s="5">
        <v>16</v>
      </c>
      <c r="B23" s="5" t="s">
        <v>45</v>
      </c>
      <c r="C23" s="72" t="s">
        <v>36</v>
      </c>
      <c r="D23" s="71">
        <v>2</v>
      </c>
      <c r="E23" s="105">
        <v>28.9</v>
      </c>
      <c r="F23" s="105">
        <f t="shared" ref="F23:F46" si="5">E23*D23</f>
        <v>57.8</v>
      </c>
      <c r="G23" s="81"/>
      <c r="H23" s="81"/>
      <c r="I23" s="81"/>
      <c r="J23" s="81"/>
      <c r="K23" s="81"/>
    </row>
    <row r="24" spans="1:12" x14ac:dyDescent="0.3">
      <c r="A24" s="5">
        <v>17</v>
      </c>
      <c r="B24" s="5" t="s">
        <v>72</v>
      </c>
      <c r="C24" s="72" t="s">
        <v>36</v>
      </c>
      <c r="D24" s="71">
        <v>1</v>
      </c>
      <c r="E24" s="105">
        <v>270</v>
      </c>
      <c r="F24" s="105">
        <f t="shared" si="5"/>
        <v>270</v>
      </c>
      <c r="G24" s="5"/>
      <c r="H24" s="5"/>
      <c r="I24" s="5"/>
      <c r="J24" s="5"/>
      <c r="K24" s="5"/>
    </row>
    <row r="25" spans="1:12" ht="24" customHeight="1" x14ac:dyDescent="0.3">
      <c r="A25" s="5">
        <v>18</v>
      </c>
      <c r="B25" s="5" t="s">
        <v>68</v>
      </c>
      <c r="C25" s="72" t="s">
        <v>36</v>
      </c>
      <c r="D25" s="71">
        <v>17</v>
      </c>
      <c r="E25" s="105">
        <v>35</v>
      </c>
      <c r="F25" s="105">
        <f t="shared" si="5"/>
        <v>595</v>
      </c>
      <c r="G25" s="5"/>
      <c r="H25" s="5"/>
      <c r="I25" s="5"/>
      <c r="J25" s="5"/>
      <c r="K25" s="5"/>
    </row>
    <row r="26" spans="1:12" x14ac:dyDescent="0.3">
      <c r="A26" s="5">
        <v>19</v>
      </c>
      <c r="B26" s="5" t="s">
        <v>46</v>
      </c>
      <c r="C26" s="72" t="s">
        <v>36</v>
      </c>
      <c r="D26" s="71">
        <v>1</v>
      </c>
      <c r="E26" s="105">
        <v>42.5</v>
      </c>
      <c r="F26" s="105">
        <f t="shared" si="5"/>
        <v>42.5</v>
      </c>
      <c r="G26" s="5"/>
      <c r="H26" s="5"/>
      <c r="I26" s="5"/>
      <c r="J26" s="5"/>
      <c r="K26" s="5"/>
    </row>
    <row r="27" spans="1:12" s="3" customFormat="1" x14ac:dyDescent="0.3">
      <c r="A27" s="5">
        <v>20</v>
      </c>
      <c r="B27" s="5" t="s">
        <v>47</v>
      </c>
      <c r="C27" s="72" t="s">
        <v>36</v>
      </c>
      <c r="D27" s="71">
        <v>2</v>
      </c>
      <c r="E27" s="105">
        <v>35</v>
      </c>
      <c r="F27" s="105">
        <f t="shared" si="5"/>
        <v>70</v>
      </c>
      <c r="G27" s="5"/>
      <c r="H27" s="5"/>
      <c r="I27" s="5"/>
      <c r="J27" s="5"/>
      <c r="K27" s="5"/>
    </row>
    <row r="28" spans="1:12" s="3" customFormat="1" ht="27.6" x14ac:dyDescent="0.3">
      <c r="A28" s="5">
        <v>21</v>
      </c>
      <c r="B28" s="5" t="s">
        <v>48</v>
      </c>
      <c r="C28" s="72" t="s">
        <v>36</v>
      </c>
      <c r="D28" s="71">
        <v>1</v>
      </c>
      <c r="E28" s="105">
        <v>127.5</v>
      </c>
      <c r="F28" s="105">
        <f t="shared" si="5"/>
        <v>127.5</v>
      </c>
      <c r="G28" s="5"/>
      <c r="H28" s="5"/>
      <c r="I28" s="5"/>
      <c r="J28" s="5"/>
      <c r="K28" s="5"/>
    </row>
    <row r="29" spans="1:12" s="3" customFormat="1" ht="27.6" x14ac:dyDescent="0.3">
      <c r="A29" s="5">
        <v>22</v>
      </c>
      <c r="B29" s="73" t="s">
        <v>44</v>
      </c>
      <c r="C29" s="72" t="s">
        <v>36</v>
      </c>
      <c r="D29" s="71">
        <v>1</v>
      </c>
      <c r="E29" s="105"/>
      <c r="F29" s="105">
        <f t="shared" si="5"/>
        <v>0</v>
      </c>
      <c r="G29" s="5"/>
      <c r="H29" s="5"/>
      <c r="I29" s="5"/>
      <c r="J29" s="5"/>
      <c r="K29" s="5"/>
    </row>
    <row r="30" spans="1:12" s="3" customFormat="1" x14ac:dyDescent="0.3">
      <c r="A30" s="5">
        <v>23</v>
      </c>
      <c r="B30" s="74" t="s">
        <v>49</v>
      </c>
      <c r="C30" s="72" t="s">
        <v>36</v>
      </c>
      <c r="D30" s="71">
        <v>1</v>
      </c>
      <c r="E30" s="105"/>
      <c r="F30" s="105">
        <f t="shared" si="5"/>
        <v>0</v>
      </c>
      <c r="G30" s="5"/>
      <c r="H30" s="5"/>
      <c r="I30" s="5"/>
      <c r="J30" s="5"/>
      <c r="K30" s="5"/>
    </row>
    <row r="31" spans="1:12" s="3" customFormat="1" ht="27.6" x14ac:dyDescent="0.3">
      <c r="A31" s="5">
        <v>24</v>
      </c>
      <c r="B31" s="5" t="s">
        <v>13</v>
      </c>
      <c r="C31" s="5" t="s">
        <v>12</v>
      </c>
      <c r="D31" s="105">
        <v>1</v>
      </c>
      <c r="E31" s="105">
        <v>119</v>
      </c>
      <c r="F31" s="105">
        <f t="shared" si="5"/>
        <v>119</v>
      </c>
      <c r="G31" s="5"/>
      <c r="H31" s="5"/>
      <c r="I31" s="5"/>
      <c r="J31" s="5"/>
      <c r="K31" s="5"/>
    </row>
    <row r="32" spans="1:12" s="3" customFormat="1" x14ac:dyDescent="0.3">
      <c r="A32" s="5">
        <v>25</v>
      </c>
      <c r="B32" s="74" t="s">
        <v>37</v>
      </c>
      <c r="C32" s="72" t="s">
        <v>36</v>
      </c>
      <c r="D32" s="71">
        <v>1</v>
      </c>
      <c r="E32" s="105"/>
      <c r="F32" s="105">
        <f t="shared" si="5"/>
        <v>0</v>
      </c>
      <c r="G32" s="5"/>
      <c r="H32" s="5"/>
      <c r="I32" s="5"/>
      <c r="J32" s="5"/>
      <c r="K32" s="5"/>
    </row>
    <row r="33" spans="1:11" x14ac:dyDescent="0.3">
      <c r="A33" s="5">
        <v>26</v>
      </c>
      <c r="B33" s="74" t="s">
        <v>50</v>
      </c>
      <c r="C33" s="72" t="s">
        <v>36</v>
      </c>
      <c r="D33" s="71">
        <v>1</v>
      </c>
      <c r="E33" s="105"/>
      <c r="F33" s="105">
        <f t="shared" si="5"/>
        <v>0</v>
      </c>
      <c r="G33" s="5"/>
      <c r="H33" s="5"/>
      <c r="I33" s="5"/>
      <c r="J33" s="5"/>
      <c r="K33" s="5"/>
    </row>
    <row r="34" spans="1:11" x14ac:dyDescent="0.3">
      <c r="A34" s="5">
        <v>27</v>
      </c>
      <c r="B34" s="74" t="s">
        <v>51</v>
      </c>
      <c r="C34" s="72" t="s">
        <v>36</v>
      </c>
      <c r="D34" s="71">
        <v>12</v>
      </c>
      <c r="E34" s="105"/>
      <c r="F34" s="105">
        <f t="shared" si="5"/>
        <v>0</v>
      </c>
      <c r="G34" s="5"/>
      <c r="H34" s="5"/>
      <c r="I34" s="5"/>
      <c r="J34" s="5"/>
      <c r="K34" s="5"/>
    </row>
    <row r="35" spans="1:11" x14ac:dyDescent="0.3">
      <c r="A35" s="5">
        <v>28</v>
      </c>
      <c r="B35" s="5" t="s">
        <v>52</v>
      </c>
      <c r="C35" s="72" t="s">
        <v>36</v>
      </c>
      <c r="D35" s="71">
        <v>2</v>
      </c>
      <c r="E35" s="105">
        <v>127.5</v>
      </c>
      <c r="F35" s="105">
        <f t="shared" si="5"/>
        <v>255</v>
      </c>
      <c r="G35" s="5"/>
      <c r="H35" s="5"/>
      <c r="I35" s="5"/>
      <c r="J35" s="5"/>
      <c r="K35" s="5"/>
    </row>
    <row r="36" spans="1:11" x14ac:dyDescent="0.3">
      <c r="A36" s="5">
        <v>29</v>
      </c>
      <c r="B36" s="5" t="s">
        <v>57</v>
      </c>
      <c r="C36" s="72" t="s">
        <v>36</v>
      </c>
      <c r="D36" s="71">
        <v>4</v>
      </c>
      <c r="E36" s="105"/>
      <c r="F36" s="105">
        <f>E36*D36</f>
        <v>0</v>
      </c>
      <c r="G36" s="5"/>
      <c r="H36" s="5"/>
      <c r="I36" s="5"/>
      <c r="J36" s="5"/>
      <c r="K36" s="5"/>
    </row>
    <row r="37" spans="1:11" x14ac:dyDescent="0.3">
      <c r="A37" s="5">
        <v>30</v>
      </c>
      <c r="B37" s="5" t="s">
        <v>53</v>
      </c>
      <c r="C37" s="72" t="s">
        <v>36</v>
      </c>
      <c r="D37" s="71">
        <v>6</v>
      </c>
      <c r="E37" s="105">
        <v>127.5</v>
      </c>
      <c r="F37" s="105">
        <f t="shared" si="5"/>
        <v>765</v>
      </c>
      <c r="G37" s="5"/>
      <c r="H37" s="5"/>
      <c r="I37" s="5"/>
      <c r="J37" s="5"/>
      <c r="K37" s="5"/>
    </row>
    <row r="38" spans="1:11" x14ac:dyDescent="0.3">
      <c r="A38" s="5">
        <v>31</v>
      </c>
      <c r="B38" s="74" t="s">
        <v>56</v>
      </c>
      <c r="C38" s="72" t="s">
        <v>36</v>
      </c>
      <c r="D38" s="71">
        <v>1</v>
      </c>
      <c r="E38" s="105">
        <v>85</v>
      </c>
      <c r="F38" s="105">
        <f t="shared" si="5"/>
        <v>85</v>
      </c>
      <c r="G38" s="5"/>
      <c r="H38" s="5"/>
      <c r="I38" s="5"/>
      <c r="J38" s="5"/>
      <c r="K38" s="5"/>
    </row>
    <row r="39" spans="1:11" x14ac:dyDescent="0.3">
      <c r="A39" s="5">
        <v>32</v>
      </c>
      <c r="B39" s="5" t="s">
        <v>73</v>
      </c>
      <c r="C39" s="72" t="s">
        <v>36</v>
      </c>
      <c r="D39" s="71">
        <v>1</v>
      </c>
      <c r="E39" s="105">
        <v>127.5</v>
      </c>
      <c r="F39" s="105">
        <f t="shared" si="5"/>
        <v>127.5</v>
      </c>
      <c r="G39" s="5"/>
      <c r="H39" s="5"/>
      <c r="I39" s="5"/>
      <c r="J39" s="5"/>
      <c r="K39" s="5"/>
    </row>
    <row r="40" spans="1:11" x14ac:dyDescent="0.3">
      <c r="A40" s="5">
        <v>33</v>
      </c>
      <c r="B40" s="5" t="s">
        <v>74</v>
      </c>
      <c r="C40" s="72" t="s">
        <v>36</v>
      </c>
      <c r="D40" s="71">
        <v>1</v>
      </c>
      <c r="E40" s="105">
        <v>127.5</v>
      </c>
      <c r="F40" s="105">
        <f t="shared" si="5"/>
        <v>127.5</v>
      </c>
      <c r="G40" s="5"/>
      <c r="H40" s="5"/>
      <c r="I40" s="5"/>
      <c r="J40" s="5"/>
      <c r="K40" s="5"/>
    </row>
    <row r="41" spans="1:11" x14ac:dyDescent="0.3">
      <c r="A41" s="5">
        <v>34</v>
      </c>
      <c r="B41" s="5" t="s">
        <v>75</v>
      </c>
      <c r="C41" s="72" t="s">
        <v>36</v>
      </c>
      <c r="D41" s="71">
        <v>2</v>
      </c>
      <c r="E41" s="105">
        <v>127.5</v>
      </c>
      <c r="F41" s="105">
        <f t="shared" si="5"/>
        <v>255</v>
      </c>
      <c r="G41" s="5"/>
      <c r="H41" s="5"/>
      <c r="I41" s="5"/>
      <c r="J41" s="5"/>
      <c r="K41" s="5"/>
    </row>
    <row r="42" spans="1:11" x14ac:dyDescent="0.3">
      <c r="A42" s="5">
        <v>35</v>
      </c>
      <c r="B42" s="5" t="s">
        <v>76</v>
      </c>
      <c r="C42" s="72" t="s">
        <v>36</v>
      </c>
      <c r="D42" s="71">
        <v>1</v>
      </c>
      <c r="E42" s="105">
        <v>255</v>
      </c>
      <c r="F42" s="105">
        <f t="shared" si="5"/>
        <v>255</v>
      </c>
      <c r="G42" s="5"/>
      <c r="H42" s="5"/>
      <c r="I42" s="5"/>
      <c r="J42" s="5"/>
      <c r="K42" s="5"/>
    </row>
    <row r="43" spans="1:11" x14ac:dyDescent="0.3">
      <c r="A43" s="5">
        <v>36</v>
      </c>
      <c r="B43" s="75" t="s">
        <v>71</v>
      </c>
      <c r="C43" s="72" t="s">
        <v>36</v>
      </c>
      <c r="D43" s="71">
        <v>1</v>
      </c>
      <c r="E43" s="105">
        <v>50</v>
      </c>
      <c r="F43" s="105">
        <f t="shared" si="5"/>
        <v>50</v>
      </c>
      <c r="G43" s="5"/>
      <c r="H43" s="5"/>
      <c r="I43" s="5"/>
      <c r="J43" s="5"/>
      <c r="K43" s="5"/>
    </row>
    <row r="44" spans="1:11" x14ac:dyDescent="0.3">
      <c r="A44" s="5">
        <v>37</v>
      </c>
      <c r="B44" s="75" t="s">
        <v>70</v>
      </c>
      <c r="C44" s="72" t="s">
        <v>36</v>
      </c>
      <c r="D44" s="71">
        <v>1</v>
      </c>
      <c r="E44" s="105">
        <v>136</v>
      </c>
      <c r="F44" s="105">
        <f t="shared" si="5"/>
        <v>136</v>
      </c>
      <c r="G44" s="5"/>
      <c r="H44" s="5"/>
      <c r="I44" s="5"/>
      <c r="J44" s="5"/>
      <c r="K44" s="5"/>
    </row>
    <row r="45" spans="1:11" x14ac:dyDescent="0.3">
      <c r="A45" s="5">
        <v>38</v>
      </c>
      <c r="B45" s="75" t="s">
        <v>69</v>
      </c>
      <c r="C45" s="72" t="s">
        <v>66</v>
      </c>
      <c r="D45" s="71">
        <v>6.2</v>
      </c>
      <c r="E45" s="105">
        <v>148.75</v>
      </c>
      <c r="F45" s="105">
        <f t="shared" si="5"/>
        <v>922.25</v>
      </c>
      <c r="G45" s="5"/>
      <c r="H45" s="5"/>
      <c r="I45" s="5"/>
      <c r="J45" s="5"/>
      <c r="K45" s="5"/>
    </row>
    <row r="46" spans="1:11" x14ac:dyDescent="0.3">
      <c r="A46" s="5">
        <v>39</v>
      </c>
      <c r="B46" s="5" t="s">
        <v>58</v>
      </c>
      <c r="C46" s="72" t="s">
        <v>36</v>
      </c>
      <c r="D46" s="71">
        <v>1</v>
      </c>
      <c r="E46" s="105">
        <v>127.5</v>
      </c>
      <c r="F46" s="105">
        <f t="shared" si="5"/>
        <v>127.5</v>
      </c>
      <c r="G46" s="5"/>
      <c r="H46" s="5"/>
      <c r="I46" s="5"/>
      <c r="J46" s="5"/>
      <c r="K46" s="5"/>
    </row>
    <row r="47" spans="1:11" s="3" customFormat="1" ht="27.6" x14ac:dyDescent="0.3">
      <c r="A47" s="5">
        <v>40</v>
      </c>
      <c r="B47" s="11" t="s">
        <v>14</v>
      </c>
      <c r="C47" s="12"/>
      <c r="D47" s="108"/>
      <c r="E47" s="105"/>
      <c r="F47" s="109">
        <f>SUM(F7:F46)</f>
        <v>8255.1660000000011</v>
      </c>
      <c r="G47" s="11" t="s">
        <v>15</v>
      </c>
      <c r="H47" s="13"/>
      <c r="I47" s="14"/>
      <c r="J47" s="15"/>
      <c r="K47" s="16">
        <f>SUM(K8:K46)</f>
        <v>6758.8070466666677</v>
      </c>
    </row>
    <row r="48" spans="1:11" s="3" customFormat="1" ht="15.6" x14ac:dyDescent="0.3">
      <c r="A48" s="5">
        <v>41</v>
      </c>
      <c r="B48" s="18" t="s">
        <v>16</v>
      </c>
      <c r="C48" s="17"/>
      <c r="D48" s="110"/>
      <c r="E48" s="110"/>
      <c r="F48" s="110"/>
      <c r="G48" s="17"/>
      <c r="H48" s="17"/>
      <c r="I48" s="17"/>
      <c r="J48" s="17"/>
      <c r="K48" s="17"/>
    </row>
    <row r="49" spans="1:11" s="3" customFormat="1" ht="28.8" x14ac:dyDescent="0.3">
      <c r="A49" s="5">
        <v>42</v>
      </c>
      <c r="B49" s="61" t="s">
        <v>30</v>
      </c>
      <c r="C49" s="62" t="s">
        <v>31</v>
      </c>
      <c r="D49" s="111">
        <v>1</v>
      </c>
      <c r="E49" s="105">
        <v>400</v>
      </c>
      <c r="F49" s="71">
        <f>D49*E49</f>
        <v>400</v>
      </c>
      <c r="G49" s="63" t="s">
        <v>32</v>
      </c>
      <c r="H49" s="19" t="s">
        <v>0</v>
      </c>
      <c r="I49" s="20">
        <v>10</v>
      </c>
      <c r="J49" s="20">
        <v>5.83</v>
      </c>
      <c r="K49" s="21">
        <f>J49*I49</f>
        <v>58.3</v>
      </c>
    </row>
    <row r="50" spans="1:11" s="3" customFormat="1" x14ac:dyDescent="0.3">
      <c r="A50" s="5">
        <v>43</v>
      </c>
      <c r="B50" s="61" t="s">
        <v>35</v>
      </c>
      <c r="C50" s="65" t="s">
        <v>42</v>
      </c>
      <c r="D50" s="112">
        <v>1</v>
      </c>
      <c r="E50" s="105">
        <v>246.5</v>
      </c>
      <c r="F50" s="71">
        <f t="shared" ref="F50:F52" si="6">D50*E50</f>
        <v>246.5</v>
      </c>
      <c r="G50" s="63"/>
      <c r="H50" s="19"/>
      <c r="I50" s="20"/>
      <c r="J50" s="20"/>
      <c r="K50" s="21"/>
    </row>
    <row r="51" spans="1:11" s="3" customFormat="1" x14ac:dyDescent="0.3">
      <c r="A51" s="5">
        <v>44</v>
      </c>
      <c r="B51" s="64" t="s">
        <v>41</v>
      </c>
      <c r="C51" s="65" t="s">
        <v>40</v>
      </c>
      <c r="D51" s="112">
        <v>1</v>
      </c>
      <c r="E51" s="105">
        <v>935</v>
      </c>
      <c r="F51" s="71">
        <f t="shared" si="6"/>
        <v>935</v>
      </c>
      <c r="G51" s="66"/>
      <c r="H51" s="66"/>
      <c r="I51" s="66"/>
      <c r="J51" s="66"/>
      <c r="K51" s="66"/>
    </row>
    <row r="52" spans="1:11" s="3" customFormat="1" ht="28.8" x14ac:dyDescent="0.3">
      <c r="A52" s="5">
        <v>45</v>
      </c>
      <c r="B52" s="24" t="s">
        <v>20</v>
      </c>
      <c r="C52" s="25" t="s">
        <v>21</v>
      </c>
      <c r="D52" s="113">
        <v>370</v>
      </c>
      <c r="E52" s="105">
        <v>10.62</v>
      </c>
      <c r="F52" s="71">
        <f t="shared" si="6"/>
        <v>3929.3999999999996</v>
      </c>
      <c r="G52" s="23"/>
      <c r="H52" s="19"/>
      <c r="I52" s="20"/>
      <c r="J52" s="20"/>
      <c r="K52" s="21"/>
    </row>
    <row r="53" spans="1:11" s="3" customFormat="1" ht="28.2" x14ac:dyDescent="0.3">
      <c r="A53" s="26"/>
      <c r="B53" s="11" t="s">
        <v>22</v>
      </c>
      <c r="C53" s="27"/>
      <c r="D53" s="114"/>
      <c r="E53" s="114"/>
      <c r="F53" s="115">
        <f>SUM(F49:F52)</f>
        <v>5510.9</v>
      </c>
      <c r="G53" s="29" t="s">
        <v>23</v>
      </c>
      <c r="H53" s="30"/>
      <c r="I53" s="31"/>
      <c r="J53" s="28"/>
      <c r="K53" s="14">
        <f>SUM(K49:K52)</f>
        <v>58.3</v>
      </c>
    </row>
    <row r="54" spans="1:11" s="3" customFormat="1" ht="31.2" x14ac:dyDescent="0.3">
      <c r="A54" s="36"/>
      <c r="B54" s="32" t="s">
        <v>24</v>
      </c>
      <c r="C54" s="33"/>
      <c r="D54" s="38"/>
      <c r="E54" s="38"/>
      <c r="F54" s="35">
        <f>F53+F47</f>
        <v>13766.066000000001</v>
      </c>
      <c r="G54" s="40" t="s">
        <v>25</v>
      </c>
      <c r="H54" s="33"/>
      <c r="I54" s="34"/>
      <c r="J54" s="34"/>
      <c r="K54" s="35">
        <f>K53+K47</f>
        <v>6817.1070466666679</v>
      </c>
    </row>
    <row r="55" spans="1:11" s="3" customFormat="1" ht="15.6" x14ac:dyDescent="0.3">
      <c r="A55" s="36"/>
      <c r="B55" s="37"/>
      <c r="C55" s="41"/>
      <c r="D55" s="39"/>
      <c r="E55" s="39"/>
      <c r="F55" s="35"/>
      <c r="G55" s="40" t="s">
        <v>26</v>
      </c>
      <c r="H55" s="42"/>
      <c r="I55" s="34"/>
      <c r="J55" s="34"/>
      <c r="K55" s="35">
        <f>F56+K54</f>
        <v>20583.17304666667</v>
      </c>
    </row>
    <row r="56" spans="1:11" s="3" customFormat="1" ht="15.6" x14ac:dyDescent="0.3">
      <c r="A56" s="36"/>
      <c r="B56" s="40" t="s">
        <v>27</v>
      </c>
      <c r="C56" s="42"/>
      <c r="D56" s="38"/>
      <c r="E56" s="38"/>
      <c r="F56" s="35">
        <f>F54</f>
        <v>13766.066000000001</v>
      </c>
      <c r="G56" s="40" t="s">
        <v>28</v>
      </c>
      <c r="H56" s="42"/>
      <c r="I56" s="34"/>
      <c r="J56" s="34"/>
      <c r="K56" s="35">
        <f>K55*0.2</f>
        <v>4116.6346093333341</v>
      </c>
    </row>
    <row r="57" spans="1:11" s="3" customFormat="1" ht="15.6" x14ac:dyDescent="0.3">
      <c r="A57" s="36"/>
      <c r="B57" s="43"/>
      <c r="C57" s="42"/>
      <c r="D57" s="43"/>
      <c r="E57" s="43"/>
      <c r="F57" s="43"/>
      <c r="G57" s="40" t="s">
        <v>29</v>
      </c>
      <c r="H57" s="42"/>
      <c r="I57" s="34"/>
      <c r="J57" s="34"/>
      <c r="K57" s="35">
        <f>K55*1.2</f>
        <v>24699.807656000004</v>
      </c>
    </row>
    <row r="58" spans="1:11" s="3" customFormat="1" ht="15.6" x14ac:dyDescent="0.3">
      <c r="A58" s="44"/>
      <c r="B58" s="45"/>
      <c r="C58" s="45"/>
      <c r="D58" s="45"/>
      <c r="E58" s="45"/>
      <c r="F58" s="46"/>
      <c r="G58" s="45"/>
      <c r="H58" s="45"/>
      <c r="I58" s="45"/>
      <c r="J58" s="47"/>
      <c r="K58" s="45"/>
    </row>
    <row r="59" spans="1:11" ht="15.6" x14ac:dyDescent="0.3">
      <c r="A59" s="44"/>
      <c r="B59" s="45"/>
      <c r="C59" s="45"/>
      <c r="D59" s="45"/>
      <c r="E59" s="45"/>
      <c r="F59" s="46"/>
      <c r="G59" s="45"/>
      <c r="H59" s="45"/>
      <c r="I59" s="45"/>
      <c r="J59" s="47"/>
      <c r="K59" s="45"/>
    </row>
    <row r="60" spans="1:11" ht="15.6" x14ac:dyDescent="0.3">
      <c r="A60" s="48"/>
      <c r="B60" s="49"/>
      <c r="C60" s="49"/>
      <c r="D60" s="48"/>
      <c r="E60" s="48"/>
      <c r="F60" s="48"/>
      <c r="G60" s="50"/>
      <c r="H60" s="82"/>
      <c r="I60" s="82"/>
      <c r="J60" s="82"/>
      <c r="K60" s="82"/>
    </row>
    <row r="61" spans="1:11" ht="15.6" x14ac:dyDescent="0.3">
      <c r="A61" s="48"/>
      <c r="B61" s="49"/>
      <c r="C61" s="49"/>
      <c r="D61" s="48"/>
      <c r="E61" s="48"/>
      <c r="F61" s="48"/>
      <c r="G61" s="50"/>
      <c r="H61" s="50"/>
      <c r="I61" s="51"/>
      <c r="J61" s="51"/>
      <c r="K61" s="51"/>
    </row>
    <row r="62" spans="1:11" ht="15.6" x14ac:dyDescent="0.3">
      <c r="A62" s="52"/>
      <c r="B62" s="83"/>
      <c r="C62" s="83"/>
      <c r="D62" s="53"/>
      <c r="E62" s="53"/>
      <c r="F62" s="54"/>
      <c r="G62" s="82"/>
      <c r="H62" s="82"/>
      <c r="I62" s="82"/>
      <c r="J62" s="82"/>
      <c r="K62" s="55"/>
    </row>
    <row r="63" spans="1:11" x14ac:dyDescent="0.3">
      <c r="A63"/>
      <c r="B63"/>
      <c r="C63"/>
      <c r="D63"/>
      <c r="E63"/>
      <c r="I63" s="56"/>
      <c r="J63" s="56"/>
      <c r="K63" s="56"/>
    </row>
    <row r="64" spans="1:11" s="3" customFormat="1" x14ac:dyDescent="0.3">
      <c r="A64" s="57"/>
      <c r="B64" s="58"/>
      <c r="C64" s="58"/>
      <c r="D64" s="58"/>
      <c r="E64" s="58"/>
      <c r="F64" s="59"/>
      <c r="G64" s="58"/>
      <c r="H64" s="58"/>
      <c r="I64" s="58"/>
      <c r="J64" s="60"/>
      <c r="K64" s="58"/>
    </row>
    <row r="65" spans="1:11" s="3" customFormat="1" x14ac:dyDescent="0.3">
      <c r="A65" s="2"/>
      <c r="B65" s="1"/>
      <c r="C65" s="2"/>
      <c r="D65" s="2"/>
      <c r="E65" s="2"/>
      <c r="F65"/>
      <c r="G65"/>
      <c r="H65"/>
      <c r="I65"/>
      <c r="J65"/>
      <c r="K65"/>
    </row>
    <row r="66" spans="1:11" s="3" customFormat="1" x14ac:dyDescent="0.3">
      <c r="A66" s="2"/>
      <c r="B66" s="1"/>
      <c r="C66" s="2"/>
      <c r="D66" s="2"/>
      <c r="E66" s="2"/>
      <c r="F66"/>
      <c r="G66"/>
      <c r="H66"/>
      <c r="I66"/>
      <c r="J66"/>
      <c r="K66"/>
    </row>
    <row r="67" spans="1:11" s="3" customFormat="1" x14ac:dyDescent="0.3">
      <c r="A67" s="2"/>
      <c r="B67" s="1"/>
      <c r="C67" s="2"/>
      <c r="D67" s="2"/>
      <c r="E67" s="2"/>
      <c r="F67"/>
      <c r="G67"/>
      <c r="H67"/>
      <c r="I67"/>
      <c r="J67"/>
      <c r="K67"/>
    </row>
    <row r="68" spans="1:11" s="3" customFormat="1" x14ac:dyDescent="0.3">
      <c r="A68" s="2"/>
      <c r="B68" s="1"/>
      <c r="C68" s="2"/>
      <c r="D68" s="2"/>
      <c r="E68" s="2"/>
      <c r="F68"/>
      <c r="G68"/>
      <c r="H68"/>
      <c r="I68"/>
      <c r="J68"/>
      <c r="K68"/>
    </row>
    <row r="69" spans="1:11" s="3" customFormat="1" x14ac:dyDescent="0.3">
      <c r="A69" s="2"/>
      <c r="B69" s="1"/>
      <c r="C69" s="2"/>
      <c r="D69" s="2"/>
      <c r="E69" s="2"/>
      <c r="F69"/>
      <c r="G69"/>
      <c r="H69"/>
      <c r="I69"/>
      <c r="J69"/>
      <c r="K69"/>
    </row>
    <row r="76" spans="1:11" s="3" customFormat="1" x14ac:dyDescent="0.3">
      <c r="A76" s="2"/>
      <c r="B76" s="1"/>
      <c r="C76" s="2"/>
      <c r="D76" s="2"/>
      <c r="E76" s="2"/>
      <c r="F76"/>
      <c r="G76"/>
      <c r="H76"/>
      <c r="I76"/>
      <c r="J76"/>
      <c r="K76"/>
    </row>
    <row r="77" spans="1:11" s="3" customFormat="1" x14ac:dyDescent="0.3">
      <c r="A77" s="2"/>
      <c r="B77" s="1"/>
      <c r="C77" s="2"/>
      <c r="D77" s="2"/>
      <c r="E77" s="2"/>
      <c r="F77"/>
      <c r="G77"/>
      <c r="H77"/>
      <c r="I77"/>
      <c r="J77"/>
      <c r="K77"/>
    </row>
    <row r="78" spans="1:11" s="3" customFormat="1" x14ac:dyDescent="0.3">
      <c r="A78" s="2"/>
      <c r="B78" s="1"/>
      <c r="C78" s="2"/>
      <c r="D78" s="2"/>
      <c r="E78" s="2"/>
      <c r="F78"/>
      <c r="G78"/>
      <c r="H78"/>
      <c r="I78"/>
      <c r="J78"/>
      <c r="K78"/>
    </row>
    <row r="79" spans="1:11" s="3" customFormat="1" x14ac:dyDescent="0.3">
      <c r="A79" s="2"/>
      <c r="B79" s="1"/>
      <c r="C79" s="2"/>
      <c r="D79" s="2"/>
      <c r="E79" s="2"/>
      <c r="F79"/>
      <c r="G79"/>
      <c r="H79"/>
      <c r="I79"/>
      <c r="J79"/>
      <c r="K79"/>
    </row>
    <row r="80" spans="1:11" s="3" customFormat="1" x14ac:dyDescent="0.3">
      <c r="A80" s="2"/>
      <c r="B80" s="1"/>
      <c r="C80" s="2"/>
      <c r="D80" s="2"/>
      <c r="E80" s="2"/>
      <c r="F80"/>
      <c r="G80"/>
      <c r="H80"/>
      <c r="I80"/>
      <c r="J80"/>
      <c r="K80"/>
    </row>
    <row r="81" spans="1:11" s="3" customFormat="1" x14ac:dyDescent="0.3">
      <c r="A81" s="2"/>
      <c r="B81" s="1"/>
      <c r="C81" s="2"/>
      <c r="D81" s="2"/>
      <c r="E81" s="2"/>
      <c r="F81"/>
      <c r="G81"/>
      <c r="H81"/>
      <c r="I81"/>
      <c r="J81"/>
      <c r="K81"/>
    </row>
    <row r="82" spans="1:11" s="3" customFormat="1" x14ac:dyDescent="0.3">
      <c r="A82" s="2"/>
      <c r="B82" s="1"/>
      <c r="C82" s="2"/>
      <c r="D82" s="2"/>
      <c r="E82" s="2"/>
      <c r="F82"/>
      <c r="G82"/>
      <c r="H82"/>
      <c r="I82"/>
      <c r="J82"/>
      <c r="K82"/>
    </row>
    <row r="83" spans="1:11" s="3" customFormat="1" x14ac:dyDescent="0.3">
      <c r="A83" s="2"/>
      <c r="B83" s="1"/>
      <c r="C83" s="2"/>
      <c r="D83" s="2"/>
      <c r="E83" s="2"/>
      <c r="F83"/>
      <c r="G83"/>
      <c r="H83"/>
      <c r="I83"/>
      <c r="J83"/>
      <c r="K83"/>
    </row>
    <row r="84" spans="1:11" s="3" customFormat="1" x14ac:dyDescent="0.3">
      <c r="A84" s="2"/>
      <c r="B84" s="1"/>
      <c r="C84" s="2"/>
      <c r="D84" s="2"/>
      <c r="E84" s="2"/>
      <c r="F84"/>
      <c r="G84"/>
      <c r="H84"/>
      <c r="I84"/>
      <c r="J84"/>
      <c r="K84"/>
    </row>
    <row r="85" spans="1:11" s="3" customFormat="1" x14ac:dyDescent="0.3">
      <c r="A85" s="2"/>
      <c r="B85" s="1"/>
      <c r="C85" s="2"/>
      <c r="D85" s="2"/>
      <c r="E85" s="2"/>
      <c r="F85"/>
      <c r="G85"/>
      <c r="H85"/>
      <c r="I85"/>
      <c r="J85"/>
      <c r="K85"/>
    </row>
    <row r="86" spans="1:11" s="3" customFormat="1" x14ac:dyDescent="0.3">
      <c r="A86" s="2"/>
      <c r="B86" s="1"/>
      <c r="C86" s="2"/>
      <c r="D86" s="2"/>
      <c r="E86" s="2"/>
      <c r="F86"/>
      <c r="G86"/>
      <c r="H86"/>
      <c r="I86"/>
      <c r="J86"/>
      <c r="K86"/>
    </row>
    <row r="87" spans="1:11" s="3" customFormat="1" x14ac:dyDescent="0.3">
      <c r="A87" s="2"/>
      <c r="B87" s="1"/>
      <c r="C87" s="2"/>
      <c r="D87" s="2"/>
      <c r="E87" s="2"/>
      <c r="F87"/>
      <c r="G87"/>
      <c r="H87"/>
      <c r="I87"/>
      <c r="J87"/>
      <c r="K87"/>
    </row>
    <row r="88" spans="1:11" s="3" customFormat="1" x14ac:dyDescent="0.3">
      <c r="A88" s="2"/>
      <c r="B88" s="1"/>
      <c r="C88" s="2"/>
      <c r="D88" s="2"/>
      <c r="E88" s="2"/>
      <c r="F88"/>
      <c r="G88"/>
      <c r="H88"/>
      <c r="I88"/>
      <c r="J88"/>
      <c r="K88"/>
    </row>
    <row r="89" spans="1:11" s="3" customFormat="1" x14ac:dyDescent="0.3">
      <c r="A89" s="2"/>
      <c r="B89" s="1"/>
      <c r="C89" s="2"/>
      <c r="D89" s="2"/>
      <c r="E89" s="2"/>
      <c r="F89"/>
      <c r="G89"/>
      <c r="H89"/>
      <c r="I89"/>
      <c r="J89"/>
      <c r="K89"/>
    </row>
    <row r="90" spans="1:11" s="3" customFormat="1" x14ac:dyDescent="0.3">
      <c r="A90" s="2"/>
      <c r="B90" s="1"/>
      <c r="C90" s="2"/>
      <c r="D90" s="2"/>
      <c r="E90" s="2"/>
      <c r="F90"/>
      <c r="G90"/>
      <c r="H90"/>
      <c r="I90"/>
      <c r="J90"/>
      <c r="K90"/>
    </row>
    <row r="91" spans="1:11" s="3" customFormat="1" x14ac:dyDescent="0.3">
      <c r="A91" s="2"/>
      <c r="B91" s="1"/>
      <c r="C91" s="2"/>
      <c r="D91" s="2"/>
      <c r="E91" s="2"/>
      <c r="F91"/>
      <c r="G91"/>
      <c r="H91"/>
      <c r="I91"/>
      <c r="J91"/>
      <c r="K91"/>
    </row>
    <row r="92" spans="1:11" s="3" customFormat="1" x14ac:dyDescent="0.3">
      <c r="A92" s="2"/>
      <c r="B92" s="1"/>
      <c r="C92" s="2"/>
      <c r="D92" s="2"/>
      <c r="E92" s="2"/>
      <c r="F92"/>
      <c r="G92"/>
      <c r="H92"/>
      <c r="I92"/>
      <c r="J92"/>
      <c r="K92"/>
    </row>
    <row r="93" spans="1:11" s="3" customFormat="1" x14ac:dyDescent="0.3">
      <c r="A93" s="2"/>
      <c r="B93" s="1"/>
      <c r="C93" s="2"/>
      <c r="D93" s="2"/>
      <c r="E93" s="2"/>
      <c r="F93"/>
      <c r="G93"/>
      <c r="H93"/>
      <c r="I93"/>
      <c r="J93"/>
      <c r="K93"/>
    </row>
    <row r="94" spans="1:11" s="3" customFormat="1" x14ac:dyDescent="0.3">
      <c r="A94" s="2"/>
      <c r="B94" s="1"/>
      <c r="C94" s="2"/>
      <c r="D94" s="2"/>
      <c r="E94" s="2"/>
      <c r="F94"/>
      <c r="G94"/>
      <c r="H94"/>
      <c r="I94"/>
      <c r="J94"/>
      <c r="K94"/>
    </row>
    <row r="98" spans="1:11" s="3" customFormat="1" x14ac:dyDescent="0.3">
      <c r="A98" s="2"/>
      <c r="B98" s="1"/>
      <c r="C98" s="2"/>
      <c r="D98" s="2"/>
      <c r="E98" s="2"/>
      <c r="F98"/>
      <c r="G98"/>
      <c r="H98"/>
      <c r="I98"/>
      <c r="J98"/>
      <c r="K98"/>
    </row>
    <row r="106" spans="1:11" s="3" customFormat="1" x14ac:dyDescent="0.3">
      <c r="A106" s="2"/>
      <c r="B106" s="1"/>
      <c r="C106" s="2"/>
      <c r="D106" s="2"/>
      <c r="E106" s="2"/>
      <c r="F106"/>
      <c r="G106"/>
      <c r="H106"/>
      <c r="I106"/>
      <c r="J106"/>
      <c r="K106"/>
    </row>
    <row r="107" spans="1:11" s="3" customFormat="1" x14ac:dyDescent="0.3">
      <c r="A107" s="2"/>
      <c r="B107" s="1"/>
      <c r="C107" s="2"/>
      <c r="D107" s="2"/>
      <c r="E107" s="2"/>
      <c r="F107"/>
      <c r="G107"/>
      <c r="H107"/>
      <c r="I107"/>
      <c r="J107"/>
      <c r="K107"/>
    </row>
    <row r="108" spans="1:11" s="3" customFormat="1" x14ac:dyDescent="0.3">
      <c r="A108" s="2"/>
      <c r="B108" s="1"/>
      <c r="C108" s="2"/>
      <c r="D108" s="2"/>
      <c r="E108" s="2"/>
      <c r="F108"/>
      <c r="G108"/>
      <c r="H108"/>
      <c r="I108"/>
      <c r="J108"/>
      <c r="K108"/>
    </row>
    <row r="109" spans="1:11" s="3" customFormat="1" x14ac:dyDescent="0.3">
      <c r="A109" s="2"/>
      <c r="B109" s="1"/>
      <c r="C109" s="2"/>
      <c r="D109" s="2"/>
      <c r="E109" s="2"/>
      <c r="F109"/>
      <c r="G109"/>
      <c r="H109"/>
      <c r="I109"/>
      <c r="J109"/>
      <c r="K109"/>
    </row>
    <row r="110" spans="1:11" s="3" customFormat="1" x14ac:dyDescent="0.3">
      <c r="A110" s="2"/>
      <c r="B110" s="1"/>
      <c r="C110" s="2"/>
      <c r="D110" s="2"/>
      <c r="E110" s="2"/>
      <c r="F110"/>
      <c r="G110"/>
      <c r="H110"/>
      <c r="I110"/>
      <c r="J110"/>
      <c r="K110"/>
    </row>
    <row r="111" spans="1:11" s="3" customFormat="1" x14ac:dyDescent="0.3">
      <c r="A111" s="2"/>
      <c r="B111" s="1"/>
      <c r="C111" s="2"/>
      <c r="D111" s="2"/>
      <c r="E111" s="2"/>
      <c r="F111"/>
      <c r="G111"/>
      <c r="H111"/>
      <c r="I111"/>
      <c r="J111"/>
      <c r="K111"/>
    </row>
    <row r="112" spans="1:11" s="3" customFormat="1" x14ac:dyDescent="0.3">
      <c r="A112" s="2"/>
      <c r="B112" s="1"/>
      <c r="C112" s="2"/>
      <c r="D112" s="2"/>
      <c r="E112" s="2"/>
      <c r="F112"/>
      <c r="G112"/>
      <c r="H112"/>
      <c r="I112"/>
      <c r="J112"/>
      <c r="K112"/>
    </row>
    <row r="113" spans="1:11" s="3" customFormat="1" x14ac:dyDescent="0.3">
      <c r="A113" s="2"/>
      <c r="B113" s="1"/>
      <c r="C113" s="2"/>
      <c r="D113" s="2"/>
      <c r="E113" s="2"/>
      <c r="F113"/>
      <c r="G113"/>
      <c r="H113"/>
      <c r="I113"/>
      <c r="J113"/>
      <c r="K113"/>
    </row>
    <row r="114" spans="1:11" s="3" customFormat="1" x14ac:dyDescent="0.3">
      <c r="A114" s="2"/>
      <c r="B114" s="1"/>
      <c r="C114" s="2"/>
      <c r="D114" s="2"/>
      <c r="E114" s="2"/>
      <c r="F114"/>
      <c r="G114"/>
      <c r="H114"/>
      <c r="I114"/>
      <c r="J114"/>
      <c r="K114"/>
    </row>
    <row r="115" spans="1:11" s="3" customFormat="1" x14ac:dyDescent="0.3">
      <c r="A115" s="2"/>
      <c r="B115" s="1"/>
      <c r="C115" s="2"/>
      <c r="D115" s="2"/>
      <c r="E115" s="2"/>
      <c r="F115"/>
      <c r="G115"/>
      <c r="H115"/>
      <c r="I115"/>
      <c r="J115"/>
      <c r="K115"/>
    </row>
    <row r="116" spans="1:11" s="3" customFormat="1" x14ac:dyDescent="0.3">
      <c r="A116" s="2"/>
      <c r="B116" s="1"/>
      <c r="C116" s="2"/>
      <c r="D116" s="2"/>
      <c r="E116" s="2"/>
      <c r="F116"/>
      <c r="G116"/>
      <c r="H116"/>
      <c r="I116"/>
      <c r="J116"/>
      <c r="K116"/>
    </row>
    <row r="117" spans="1:11" s="3" customFormat="1" x14ac:dyDescent="0.3">
      <c r="A117" s="2"/>
      <c r="B117" s="1"/>
      <c r="C117" s="2"/>
      <c r="D117" s="2"/>
      <c r="E117" s="2"/>
      <c r="F117"/>
      <c r="G117"/>
      <c r="H117"/>
      <c r="I117"/>
      <c r="J117"/>
      <c r="K117"/>
    </row>
    <row r="118" spans="1:11" s="3" customFormat="1" x14ac:dyDescent="0.3">
      <c r="A118" s="2"/>
      <c r="B118" s="1"/>
      <c r="C118" s="2"/>
      <c r="D118" s="2"/>
      <c r="E118" s="2"/>
      <c r="F118"/>
      <c r="G118"/>
      <c r="H118"/>
      <c r="I118"/>
      <c r="J118"/>
      <c r="K118"/>
    </row>
    <row r="119" spans="1:11" s="3" customFormat="1" x14ac:dyDescent="0.3">
      <c r="A119" s="2"/>
      <c r="B119" s="1"/>
      <c r="C119" s="2"/>
      <c r="D119" s="2"/>
      <c r="E119" s="2"/>
      <c r="F119"/>
      <c r="G119"/>
      <c r="H119"/>
      <c r="I119"/>
      <c r="J119"/>
      <c r="K119"/>
    </row>
    <row r="120" spans="1:11" s="3" customFormat="1" x14ac:dyDescent="0.3">
      <c r="A120" s="2"/>
      <c r="B120" s="1"/>
      <c r="C120" s="2"/>
      <c r="D120" s="2"/>
      <c r="E120" s="2"/>
      <c r="F120"/>
      <c r="G120"/>
      <c r="H120"/>
      <c r="I120"/>
      <c r="J120"/>
      <c r="K120"/>
    </row>
    <row r="121" spans="1:11" s="3" customFormat="1" x14ac:dyDescent="0.3">
      <c r="A121" s="2"/>
      <c r="B121" s="1"/>
      <c r="C121" s="2"/>
      <c r="D121" s="2"/>
      <c r="E121" s="2"/>
      <c r="F121"/>
      <c r="G121"/>
      <c r="H121"/>
      <c r="I121"/>
      <c r="J121"/>
      <c r="K121"/>
    </row>
    <row r="122" spans="1:11" s="3" customFormat="1" x14ac:dyDescent="0.3">
      <c r="A122" s="2"/>
      <c r="B122" s="1"/>
      <c r="C122" s="2"/>
      <c r="D122" s="2"/>
      <c r="E122" s="2"/>
      <c r="F122"/>
      <c r="G122"/>
      <c r="H122"/>
      <c r="I122"/>
      <c r="J122"/>
      <c r="K122"/>
    </row>
    <row r="123" spans="1:11" s="3" customFormat="1" x14ac:dyDescent="0.3">
      <c r="A123" s="2"/>
      <c r="B123" s="1"/>
      <c r="C123" s="2"/>
      <c r="D123" s="2"/>
      <c r="E123" s="2"/>
      <c r="F123"/>
      <c r="G123"/>
      <c r="H123"/>
      <c r="I123"/>
      <c r="J123"/>
      <c r="K123"/>
    </row>
    <row r="124" spans="1:11" s="3" customFormat="1" x14ac:dyDescent="0.3">
      <c r="A124" s="2"/>
      <c r="B124" s="1"/>
      <c r="C124" s="2"/>
      <c r="D124" s="2"/>
      <c r="E124" s="2"/>
      <c r="F124"/>
      <c r="G124"/>
      <c r="H124"/>
      <c r="I124"/>
      <c r="J124"/>
      <c r="K124"/>
    </row>
    <row r="125" spans="1:11" s="3" customFormat="1" x14ac:dyDescent="0.3">
      <c r="A125" s="2"/>
      <c r="B125" s="1"/>
      <c r="C125" s="2"/>
      <c r="D125" s="2"/>
      <c r="E125" s="2"/>
      <c r="F125"/>
      <c r="G125"/>
      <c r="H125"/>
      <c r="I125"/>
      <c r="J125"/>
      <c r="K125"/>
    </row>
    <row r="126" spans="1:11" s="3" customFormat="1" x14ac:dyDescent="0.3">
      <c r="A126" s="2"/>
      <c r="B126" s="1"/>
      <c r="C126" s="2"/>
      <c r="D126" s="2"/>
      <c r="E126" s="2"/>
      <c r="F126"/>
      <c r="G126"/>
      <c r="H126"/>
      <c r="I126"/>
      <c r="J126"/>
      <c r="K126"/>
    </row>
    <row r="129" spans="1:11" s="22" customFormat="1" x14ac:dyDescent="0.3">
      <c r="A129" s="2"/>
      <c r="B129" s="1"/>
      <c r="C129" s="2"/>
      <c r="D129" s="2"/>
      <c r="E129" s="2"/>
      <c r="F129"/>
      <c r="G129"/>
      <c r="H129"/>
      <c r="I129"/>
      <c r="J129"/>
      <c r="K129"/>
    </row>
    <row r="130" spans="1:11" s="22" customFormat="1" x14ac:dyDescent="0.3">
      <c r="A130" s="2"/>
      <c r="B130" s="1"/>
      <c r="C130" s="2"/>
      <c r="D130" s="2"/>
      <c r="E130" s="2"/>
      <c r="F130"/>
      <c r="G130"/>
      <c r="H130"/>
      <c r="I130"/>
      <c r="J130"/>
      <c r="K130"/>
    </row>
    <row r="131" spans="1:11" s="22" customFormat="1" x14ac:dyDescent="0.3">
      <c r="A131" s="2"/>
      <c r="B131" s="1"/>
      <c r="C131" s="2"/>
      <c r="D131" s="2"/>
      <c r="E131" s="2"/>
      <c r="F131"/>
      <c r="G131"/>
      <c r="H131"/>
      <c r="I131"/>
      <c r="J131"/>
      <c r="K131"/>
    </row>
    <row r="132" spans="1:11" s="22" customFormat="1" x14ac:dyDescent="0.3">
      <c r="A132" s="2"/>
      <c r="B132" s="1"/>
      <c r="C132" s="2"/>
      <c r="D132" s="2"/>
      <c r="E132" s="2"/>
      <c r="F132"/>
      <c r="G132"/>
      <c r="H132"/>
      <c r="I132"/>
      <c r="J132"/>
      <c r="K132"/>
    </row>
    <row r="133" spans="1:11" s="22" customFormat="1" x14ac:dyDescent="0.3">
      <c r="A133" s="2"/>
      <c r="B133" s="1"/>
      <c r="C133" s="2"/>
      <c r="D133" s="2"/>
      <c r="E133" s="2"/>
      <c r="F133"/>
      <c r="G133"/>
      <c r="H133"/>
      <c r="I133"/>
      <c r="J133"/>
      <c r="K133"/>
    </row>
    <row r="134" spans="1:11" s="22" customFormat="1" x14ac:dyDescent="0.3">
      <c r="A134" s="2"/>
      <c r="B134" s="1"/>
      <c r="C134" s="2"/>
      <c r="D134" s="2"/>
      <c r="E134" s="2"/>
      <c r="F134"/>
      <c r="G134"/>
      <c r="H134"/>
      <c r="I134"/>
      <c r="J134"/>
      <c r="K134"/>
    </row>
  </sheetData>
  <mergeCells count="8">
    <mergeCell ref="H60:K60"/>
    <mergeCell ref="B62:C62"/>
    <mergeCell ref="G62:J62"/>
    <mergeCell ref="B1:F1"/>
    <mergeCell ref="B2:F2"/>
    <mergeCell ref="B3:F3"/>
    <mergeCell ref="B4:F4"/>
    <mergeCell ref="B5:K5"/>
  </mergeCells>
  <pageMargins left="0.82677165354330717" right="0.43307086614173229" top="0.55118110236220474" bottom="0.55118110236220474" header="0.11811023622047245" footer="0.1181102362204724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Горідько Костянтин Вікторович</dc:creator>
  <cp:lastModifiedBy>Dudenko Zhanna</cp:lastModifiedBy>
  <cp:lastPrinted>2020-09-17T06:27:06Z</cp:lastPrinted>
  <dcterms:created xsi:type="dcterms:W3CDTF">2020-01-24T09:14:22Z</dcterms:created>
  <dcterms:modified xsi:type="dcterms:W3CDTF">2022-10-14T10:41:07Z</dcterms:modified>
</cp:coreProperties>
</file>