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вербицкого стол\"/>
    </mc:Choice>
  </mc:AlternateContent>
  <bookViews>
    <workbookView xWindow="0" yWindow="0" windowWidth="20475" windowHeight="738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Лист1!$A$7:$I$41</definedName>
    <definedName name="Виконується">#REF!</definedName>
  </definedNames>
  <calcPr calcId="162913"/>
</workbook>
</file>

<file path=xl/calcChain.xml><?xml version="1.0" encoding="utf-8"?>
<calcChain xmlns="http://schemas.openxmlformats.org/spreadsheetml/2006/main">
  <c r="K38" i="51" l="1"/>
  <c r="F39" i="51"/>
  <c r="K14" i="51" l="1"/>
  <c r="K15" i="51"/>
  <c r="F14" i="51"/>
  <c r="F34" i="51" l="1"/>
  <c r="F32" i="51"/>
  <c r="F33" i="51"/>
  <c r="I28" i="51" l="1"/>
  <c r="K28" i="51" s="1"/>
  <c r="K31" i="51"/>
  <c r="F31" i="51"/>
  <c r="K21" i="51"/>
  <c r="K10" i="51"/>
  <c r="I13" i="51"/>
  <c r="K13" i="51" s="1"/>
  <c r="I12" i="51"/>
  <c r="K12" i="51" s="1"/>
  <c r="K11" i="51"/>
  <c r="F11" i="51"/>
  <c r="F10" i="51"/>
  <c r="F9" i="51"/>
  <c r="K16" i="51" l="1"/>
  <c r="F16" i="51"/>
  <c r="F21" i="51"/>
  <c r="F23" i="51" l="1"/>
  <c r="K20" i="51"/>
  <c r="F28" i="51" l="1"/>
  <c r="K19" i="51" l="1"/>
  <c r="K26" i="51" s="1"/>
  <c r="K35" i="51"/>
  <c r="F19" i="51"/>
  <c r="F26" i="51" s="1"/>
  <c r="F35" i="51"/>
  <c r="F37" i="51" l="1"/>
  <c r="K37" i="51"/>
  <c r="F41" i="51" l="1"/>
  <c r="K39" i="51" l="1"/>
  <c r="K40" i="51" s="1"/>
  <c r="K41" i="51" s="1"/>
  <c r="K42" i="51" s="1"/>
  <c r="K43" i="51" s="1"/>
</calcChain>
</file>

<file path=xl/sharedStrings.xml><?xml version="1.0" encoding="utf-8"?>
<sst xmlns="http://schemas.openxmlformats.org/spreadsheetml/2006/main" count="159" uniqueCount="138">
  <si>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</si>
  <si>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</si>
  <si>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</si>
  <si>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</si>
  <si>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</si>
  <si>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</si>
  <si>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</si>
  <si>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</si>
  <si>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</si>
  <si>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</si>
  <si>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</si>
  <si>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</si>
  <si>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</si>
  <si>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</si>
  <si>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</si>
  <si>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</si>
  <si>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</si>
  <si>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</si>
  <si>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</si>
  <si>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</si>
  <si>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</si>
  <si>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</si>
  <si>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</si>
  <si>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</si>
  <si>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</si>
  <si>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</si>
  <si>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</si>
  <si>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</si>
  <si>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</si>
  <si>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</si>
  <si>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</si>
  <si>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</si>
  <si>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</si>
  <si>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</si>
  <si>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</si>
  <si>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</si>
  <si>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</si>
  <si>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</si>
  <si>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</si>
  <si>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</si>
  <si>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</si>
  <si>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</si>
  <si>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</si>
  <si>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</si>
  <si>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</si>
  <si>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</si>
  <si>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</si>
  <si>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</si>
  <si>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</si>
  <si>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</si>
  <si>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</si>
  <si>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</si>
  <si>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</si>
  <si>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</si>
  <si>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</si>
  <si>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</si>
  <si>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</si>
  <si>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</si>
  <si>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</si>
  <si>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</si>
  <si>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</si>
  <si>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</si>
  <si>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</si>
  <si>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</si>
  <si>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</si>
  <si>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</si>
  <si>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</si>
  <si>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</si>
  <si>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</si>
  <si>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</si>
  <si>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</si>
  <si>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</si>
  <si>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</si>
  <si>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</si>
  <si>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</si>
  <si>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</si>
  <si>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</si>
  <si>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</si>
  <si>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</si>
  <si>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</si>
  <si>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</si>
  <si>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</si>
  <si>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Електромонтажні роботи</t>
  </si>
  <si>
    <t>м.п.</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</si>
  <si>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</si>
  <si>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</si>
  <si>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</si>
  <si>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</si>
  <si>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</si>
  <si>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</si>
  <si>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</si>
  <si>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Монтаж розподільчих коробок</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</si>
  <si>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</si>
  <si>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</si>
  <si>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</si>
  <si>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</si>
  <si>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</si>
  <si>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</si>
  <si>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</si>
  <si>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</si>
  <si>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</si>
  <si>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</si>
  <si>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ПО Кошторису  без ПДВ, ГРН.:</t>
  </si>
  <si>
    <t>демонтаж</t>
  </si>
  <si>
    <t>Монтаж</t>
  </si>
  <si>
    <t xml:space="preserve">Коробка розподільча  85х85х40 IP55 поліпропілен </t>
  </si>
  <si>
    <t>м2</t>
  </si>
  <si>
    <t>Стрічка самоклейка 48*100м*40мік</t>
  </si>
  <si>
    <t>Монтаж подвійного столу для девайсів</t>
  </si>
  <si>
    <t>Кошторис</t>
  </si>
  <si>
    <t xml:space="preserve">Прокладання кабеля більше 4 мм2 </t>
  </si>
  <si>
    <t>Кабель силовий моноліт ЗЗКМ ВВГнгд 3х2,5 мідь</t>
  </si>
  <si>
    <t xml:space="preserve">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</si>
  <si>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</si>
  <si>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</si>
  <si>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</si>
  <si>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</si>
  <si>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Штроблення підлоги з заробленням</t>
  </si>
  <si>
    <t>кг</t>
  </si>
  <si>
    <t>Монтаж керамічної плитки</t>
  </si>
  <si>
    <t>Плитка керамічна RoyalWOOD Braun 185*600</t>
  </si>
  <si>
    <t>Затирка для швів CE 40</t>
  </si>
  <si>
    <t>Демонтаж керамічної плитки</t>
  </si>
  <si>
    <t>Монтаж гофротруби</t>
  </si>
  <si>
    <t>Труба гофрированная УФ-стойка с протяжкой 320 N 5 см 16 мм ПВХ Черный</t>
  </si>
  <si>
    <t>Клей для плитки СМ11</t>
  </si>
  <si>
    <t>Демонтаж настінної панелі 1200мм</t>
  </si>
  <si>
    <t>Гофрокартон 2-х шаровий 1,05х10 м.п. 21 м. кв.</t>
  </si>
  <si>
    <t>Стретч плівка 17 мкм 50 см 1.173 кг</t>
  </si>
  <si>
    <t>Влаштування виводів з підлоги</t>
  </si>
  <si>
    <r>
      <t>Демонтаж/пакування</t>
    </r>
    <r>
      <rPr>
        <b/>
        <sz val="10"/>
        <color theme="1"/>
        <rFont val="Times New Roman"/>
        <family val="1"/>
        <charset val="204"/>
      </rPr>
      <t>/навантаження</t>
    </r>
    <r>
      <rPr>
        <sz val="10"/>
        <color theme="1"/>
        <rFont val="Times New Roman"/>
        <family val="1"/>
        <charset val="204"/>
      </rPr>
      <t xml:space="preserve"> подвійного столу</t>
    </r>
  </si>
  <si>
    <t>Відключення від електроживлення подвійного столу</t>
  </si>
  <si>
    <t>Підключення столу від електричного виводу з підлоги</t>
  </si>
  <si>
    <t>посл</t>
  </si>
  <si>
    <t>Вороток 1500 мм с крючком</t>
  </si>
  <si>
    <t>Кардан для роллет, с петлей</t>
  </si>
  <si>
    <t>ремонт приводу "ручного" закривання, ролети з електроприводом</t>
  </si>
  <si>
    <t>Найменування будови та її адреса : Переформатування ТТ  за адресою:  м. Київ, вул.Вербицького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</si>
</sst>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7">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indexed="8"/>
      <name val="Calibri"/>
      <family val="2"/>
      <charset val="204"/>
    </font>
    <font>
      <b/>
      <sz val="11"/>
      <name val="Times New Roman"/>
      <family val="1"/>
      <charset val="204"/>
    </font>
    <font>
      <sz val="10"/>
      <name val="Calibri"/>
      <family val="2"/>
      <charset val="204"/>
      <scheme val="minor"/>
    </font>
    <font>
      <b/>
      <sz val="11"/>
      <name val="Arial"/>
      <family val="2"/>
      <charset val="204"/>
    </font>
    <font>
      <sz val="10"/>
      <name val="Arial Cyr"/>
      <family val="2"/>
      <charset val="204"/>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name val="Times New Roman"/>
      <family val="1"/>
      <charset val="204"/>
    </font>
    <font>
      <b/>
      <sz val="10"/>
      <color theme="1"/>
      <name val="Times New Roman"/>
      <family val="1"/>
      <charset val="204"/>
    </font>
    <font>
      <b/>
      <sz val="10"/>
      <name val="Times New Roman"/>
      <family val="1"/>
      <charset val="204"/>
    </font>
    <font>
      <u/>
      <sz val="10"/>
      <color theme="1"/>
      <name val="Times New Roman"/>
      <family val="1"/>
      <charset val="204"/>
    </font>
    <font>
      <sz val="10"/>
      <color rgb="FF000000"/>
      <name val="Times New Roman"/>
      <family val="1"/>
      <charset val="204"/>
    </font>
    <font>
      <sz val="10"/>
      <color indexed="8"/>
      <name val="Times New Roman"/>
      <family val="1"/>
      <charset val="204"/>
    </font>
    <font>
      <sz val="10"/>
      <color theme="1"/>
      <name val="Calibri"/>
      <family val="2"/>
      <scheme val="minor"/>
    </font>
    <font>
      <sz val="10"/>
      <color theme="1"/>
      <name val="Calibri"/>
      <family val="2"/>
      <charset val="204"/>
      <scheme val="minor"/>
    </font>
    <font>
      <b/>
      <u/>
      <sz val="12"/>
      <color rgb="FFFF0000"/>
      <name val="Calibri"/>
      <family val="2"/>
      <charset val="204"/>
      <scheme val="minor"/>
    </font>
    <font>
      <sz val="10"/>
      <color rgb="FFFF0000"/>
      <name val="Calibri"/>
      <family val="2"/>
      <charset val="204"/>
      <scheme val="minor"/>
    </font>
    <font>
      <sz val="11"/>
      <color rgb="FFFF0000"/>
      <name val="Times New Roman"/>
      <family val="1"/>
      <charset val="204"/>
    </font>
    <font>
      <sz val="1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4">
    <xf numFmtId="0" fontId="0" fillId="0" borderId="0"/>
    <xf numFmtId="0" fontId="19" fillId="0" borderId="0"/>
    <xf numFmtId="0" fontId="17" fillId="0" borderId="0">
      <alignment horizontal="center" vertical="center"/>
    </xf>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48"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13">
    <xf numFmtId="0" fontId="0" fillId="0" borderId="0" xfId="0"/>
    <xf numFmtId="0" fontId="4" fillId="0" borderId="0" xfId="3" applyFont="1" applyFill="1" applyBorder="1"/>
    <xf numFmtId="0" fontId="5" fillId="0" borderId="0" xfId="48"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3" fillId="0" borderId="0" xfId="0" applyFont="1"/>
    <xf numFmtId="0" fontId="43" fillId="0" borderId="0" xfId="0" applyFont="1" applyAlignment="1">
      <alignment horizontal="center" vertical="center"/>
    </xf>
    <xf numFmtId="0" fontId="45" fillId="3" borderId="1" xfId="48" applyFont="1" applyFill="1" applyBorder="1" applyAlignment="1">
      <alignment horizontal="center" wrapText="1"/>
    </xf>
    <xf numFmtId="0" fontId="45" fillId="3" borderId="1" xfId="48" applyFont="1" applyFill="1" applyBorder="1" applyAlignment="1">
      <alignment horizontal="left"/>
    </xf>
    <xf numFmtId="0" fontId="45" fillId="3" borderId="1" xfId="48" applyFont="1" applyFill="1" applyBorder="1" applyAlignment="1">
      <alignment horizontal="left" wrapText="1"/>
    </xf>
    <xf numFmtId="4" fontId="45" fillId="3" borderId="1" xfId="48" applyNumberFormat="1" applyFont="1" applyFill="1" applyBorder="1" applyAlignment="1">
      <alignment horizontal="left" wrapText="1"/>
    </xf>
    <xf numFmtId="0" fontId="43" fillId="0" borderId="0" xfId="0" applyFont="1" applyFill="1"/>
    <xf numFmtId="0" fontId="46" fillId="0" borderId="0" xfId="0" applyFont="1" applyFill="1" applyAlignment="1">
      <alignment horizontal="left" vertical="center"/>
    </xf>
    <xf numFmtId="166" fontId="49" fillId="0" borderId="0" xfId="48" applyNumberFormat="1" applyFont="1" applyAlignment="1">
      <alignment horizontal="center" vertical="center"/>
    </xf>
    <xf numFmtId="4" fontId="43" fillId="0" borderId="0" xfId="0" applyNumberFormat="1" applyFont="1"/>
    <xf numFmtId="1" fontId="50" fillId="0" borderId="0" xfId="48" applyNumberFormat="1" applyFont="1" applyFill="1" applyBorder="1" applyAlignment="1">
      <alignment horizontal="center" vertical="center"/>
    </xf>
    <xf numFmtId="0" fontId="51" fillId="0" borderId="0" xfId="48" applyFont="1" applyAlignment="1">
      <alignment horizontal="left" vertical="top"/>
    </xf>
    <xf numFmtId="0" fontId="52" fillId="0" borderId="0" xfId="0" applyFont="1" applyAlignment="1">
      <alignment horizontal="center" vertical="top" wrapText="1"/>
    </xf>
    <xf numFmtId="0" fontId="52" fillId="0" borderId="0" xfId="0" applyFont="1" applyAlignment="1">
      <alignment horizontal="left" vertical="top" wrapText="1"/>
    </xf>
    <xf numFmtId="4" fontId="50" fillId="0" borderId="0" xfId="48" applyNumberFormat="1" applyFont="1" applyFill="1" applyAlignment="1">
      <alignment horizontal="left" vertical="top"/>
    </xf>
    <xf numFmtId="0" fontId="50" fillId="0" borderId="0" xfId="48" applyFont="1" applyFill="1" applyAlignment="1">
      <alignment horizontal="center" vertical="center" wrapText="1"/>
    </xf>
    <xf numFmtId="0" fontId="50" fillId="0" borderId="0" xfId="48" applyFont="1" applyFill="1" applyBorder="1" applyAlignment="1">
      <alignment horizontal="left" vertical="top" wrapText="1"/>
    </xf>
    <xf numFmtId="0" fontId="50" fillId="0" borderId="0" xfId="48" applyFont="1" applyFill="1" applyAlignment="1">
      <alignment horizontal="left" vertical="top"/>
    </xf>
    <xf numFmtId="0" fontId="51" fillId="0" borderId="0" xfId="48" applyFont="1" applyFill="1" applyAlignment="1">
      <alignment horizontal="left" vertical="top"/>
    </xf>
    <xf numFmtId="4" fontId="51" fillId="0" borderId="0" xfId="48" applyNumberFormat="1" applyFont="1" applyFill="1" applyAlignment="1">
      <alignment horizontal="left" vertical="top"/>
    </xf>
    <xf numFmtId="0" fontId="51" fillId="0" borderId="0" xfId="48" applyFont="1" applyFill="1" applyAlignment="1">
      <alignment horizontal="left" vertical="top" wrapText="1"/>
    </xf>
    <xf numFmtId="0" fontId="53" fillId="0" borderId="0" xfId="0" applyFont="1" applyAlignment="1">
      <alignment horizontal="center" vertical="center"/>
    </xf>
    <xf numFmtId="0" fontId="53" fillId="0" borderId="0" xfId="0" applyFont="1" applyAlignment="1">
      <alignment wrapText="1"/>
    </xf>
    <xf numFmtId="166" fontId="53" fillId="0" borderId="0" xfId="0" applyNumberFormat="1" applyFont="1" applyAlignment="1">
      <alignment horizontal="center" vertical="center"/>
    </xf>
    <xf numFmtId="0" fontId="53" fillId="0" borderId="0" xfId="0" applyFont="1"/>
    <xf numFmtId="0" fontId="43" fillId="0" borderId="0" xfId="0" applyFont="1" applyFill="1"/>
    <xf numFmtId="0" fontId="16" fillId="0" borderId="0" xfId="5" applyFill="1"/>
    <xf numFmtId="0" fontId="49" fillId="0" borderId="0" xfId="48" applyFont="1" applyAlignment="1">
      <alignment horizontal="left" vertical="top"/>
    </xf>
    <xf numFmtId="0" fontId="47" fillId="4" borderId="0" xfId="0" applyFont="1" applyFill="1" applyAlignment="1">
      <alignment horizontal="left" vertical="top" wrapText="1"/>
    </xf>
    <xf numFmtId="166" fontId="51" fillId="0" borderId="0" xfId="48" applyNumberFormat="1" applyFont="1" applyAlignment="1">
      <alignment horizontal="left" vertical="top"/>
    </xf>
    <xf numFmtId="0" fontId="43" fillId="0" borderId="0" xfId="0" applyFont="1" applyAlignment="1">
      <alignment wrapText="1"/>
    </xf>
    <xf numFmtId="0" fontId="49" fillId="0" borderId="0" xfId="48" applyFont="1" applyAlignment="1">
      <alignment vertical="top"/>
    </xf>
    <xf numFmtId="166" fontId="43" fillId="0" borderId="0" xfId="0" applyNumberFormat="1" applyFont="1"/>
    <xf numFmtId="1" fontId="54" fillId="0" borderId="1" xfId="48" applyNumberFormat="1" applyFont="1" applyFill="1" applyBorder="1" applyAlignment="1">
      <alignment horizontal="center" vertical="center"/>
    </xf>
    <xf numFmtId="0" fontId="54" fillId="0" borderId="1" xfId="0" applyFont="1" applyFill="1" applyBorder="1" applyAlignment="1">
      <alignment horizontal="center" vertical="center"/>
    </xf>
    <xf numFmtId="166" fontId="54" fillId="4" borderId="1" xfId="0" applyNumberFormat="1" applyFont="1" applyFill="1" applyBorder="1" applyAlignment="1">
      <alignment horizontal="center" vertical="center"/>
    </xf>
    <xf numFmtId="166" fontId="55" fillId="4" borderId="1" xfId="8" applyNumberFormat="1" applyFont="1" applyFill="1" applyBorder="1" applyAlignment="1">
      <alignment horizontal="center" vertical="center"/>
    </xf>
    <xf numFmtId="166" fontId="54" fillId="0" borderId="1" xfId="0" applyNumberFormat="1" applyFont="1" applyFill="1" applyBorder="1" applyAlignment="1">
      <alignment horizontal="center" vertical="center"/>
    </xf>
    <xf numFmtId="166" fontId="55" fillId="4" borderId="1" xfId="0" applyNumberFormat="1" applyFont="1" applyFill="1" applyBorder="1" applyAlignment="1">
      <alignment horizontal="center" vertical="center"/>
    </xf>
    <xf numFmtId="0" fontId="54" fillId="0" borderId="1" xfId="0" applyFont="1" applyFill="1" applyBorder="1" applyAlignment="1">
      <alignment vertical="center" wrapText="1"/>
    </xf>
    <xf numFmtId="49" fontId="55" fillId="0" borderId="1" xfId="48" applyNumberFormat="1" applyFont="1" applyFill="1" applyBorder="1" applyAlignment="1" applyProtection="1">
      <alignment horizontal="left" vertical="top" wrapText="1"/>
      <protection locked="0"/>
    </xf>
    <xf numFmtId="49" fontId="55" fillId="4" borderId="1" xfId="8" applyNumberFormat="1" applyFont="1" applyFill="1" applyBorder="1" applyAlignment="1" applyProtection="1">
      <alignment horizontal="center" vertical="center" wrapText="1"/>
      <protection locked="0"/>
    </xf>
    <xf numFmtId="166" fontId="55" fillId="4" borderId="1" xfId="8" applyNumberFormat="1" applyFont="1" applyFill="1" applyBorder="1" applyAlignment="1" applyProtection="1">
      <alignment horizontal="center" vertical="center" wrapText="1"/>
      <protection locked="0"/>
    </xf>
    <xf numFmtId="0" fontId="56" fillId="2" borderId="1" xfId="19" applyFont="1" applyFill="1" applyBorder="1" applyAlignment="1" applyProtection="1">
      <alignment horizontal="left" wrapText="1"/>
    </xf>
    <xf numFmtId="0" fontId="56" fillId="2" borderId="1" xfId="28" applyFont="1" applyFill="1" applyBorder="1" applyAlignment="1" applyProtection="1">
      <alignment horizontal="center" vertical="center" wrapText="1"/>
    </xf>
    <xf numFmtId="4" fontId="56" fillId="2" borderId="1" xfId="48" applyNumberFormat="1" applyFont="1" applyFill="1" applyBorder="1" applyAlignment="1">
      <alignment horizontal="center" vertical="center" wrapText="1"/>
    </xf>
    <xf numFmtId="166" fontId="57" fillId="4" borderId="1" xfId="8" applyNumberFormat="1" applyFont="1" applyFill="1" applyBorder="1" applyAlignment="1">
      <alignment horizontal="center" vertical="center"/>
    </xf>
    <xf numFmtId="49" fontId="56" fillId="2" borderId="1" xfId="48" applyNumberFormat="1" applyFont="1" applyFill="1" applyBorder="1" applyAlignment="1" applyProtection="1">
      <alignment horizontal="center" vertical="center" wrapText="1"/>
      <protection locked="0"/>
    </xf>
    <xf numFmtId="4" fontId="56" fillId="2" borderId="1" xfId="48" applyNumberFormat="1" applyFont="1" applyFill="1" applyBorder="1" applyAlignment="1">
      <alignment horizontal="center" vertical="center"/>
    </xf>
    <xf numFmtId="166" fontId="57" fillId="0" borderId="1" xfId="8" applyNumberFormat="1" applyFont="1" applyFill="1" applyBorder="1" applyAlignment="1" applyProtection="1">
      <alignment horizontal="center" vertical="center" wrapText="1"/>
      <protection locked="0"/>
    </xf>
    <xf numFmtId="0" fontId="54" fillId="3" borderId="1" xfId="48" applyFont="1" applyFill="1" applyBorder="1" applyAlignment="1">
      <alignment horizontal="center" vertical="center" wrapText="1"/>
    </xf>
    <xf numFmtId="4" fontId="54" fillId="3" borderId="1" xfId="48" applyNumberFormat="1" applyFont="1" applyFill="1" applyBorder="1" applyAlignment="1">
      <alignment horizontal="center" vertical="center" wrapText="1"/>
    </xf>
    <xf numFmtId="0" fontId="54" fillId="3" borderId="1" xfId="48" applyFont="1" applyFill="1" applyBorder="1" applyAlignment="1">
      <alignment horizontal="left" wrapText="1"/>
    </xf>
    <xf numFmtId="4" fontId="54" fillId="3" borderId="1" xfId="48" applyNumberFormat="1" applyFont="1" applyFill="1" applyBorder="1" applyAlignment="1">
      <alignment horizontal="center" vertical="center"/>
    </xf>
    <xf numFmtId="0" fontId="58" fillId="0" borderId="1" xfId="48" applyFont="1" applyFill="1" applyBorder="1" applyAlignment="1">
      <alignment horizontal="center" vertical="center" wrapText="1"/>
    </xf>
    <xf numFmtId="0" fontId="54" fillId="0" borderId="16" xfId="0" applyFont="1" applyFill="1" applyBorder="1" applyAlignment="1">
      <alignment horizontal="center" vertical="center"/>
    </xf>
    <xf numFmtId="166" fontId="54" fillId="0" borderId="16" xfId="0" applyNumberFormat="1" applyFont="1" applyFill="1" applyBorder="1" applyAlignment="1">
      <alignment horizontal="center" vertical="center"/>
    </xf>
    <xf numFmtId="166" fontId="54" fillId="0" borderId="1" xfId="0" applyNumberFormat="1" applyFont="1" applyFill="1" applyBorder="1" applyAlignment="1">
      <alignment horizontal="left" vertical="center" wrapText="1"/>
    </xf>
    <xf numFmtId="0" fontId="54" fillId="0" borderId="1" xfId="48" applyFont="1" applyFill="1" applyBorder="1" applyAlignment="1">
      <alignment horizontal="left" vertical="center" wrapText="1"/>
    </xf>
    <xf numFmtId="166" fontId="54" fillId="4" borderId="16" xfId="0" applyNumberFormat="1" applyFont="1" applyFill="1" applyBorder="1" applyAlignment="1">
      <alignment horizontal="center" vertical="center"/>
    </xf>
    <xf numFmtId="49" fontId="54" fillId="0" borderId="1" xfId="48" applyNumberFormat="1" applyFont="1" applyFill="1" applyBorder="1" applyAlignment="1" applyProtection="1">
      <alignment horizontal="left" wrapText="1"/>
      <protection locked="0"/>
    </xf>
    <xf numFmtId="49" fontId="54" fillId="4" borderId="1" xfId="48" applyNumberFormat="1" applyFont="1" applyFill="1" applyBorder="1" applyAlignment="1" applyProtection="1">
      <alignment horizontal="center" vertical="center" wrapText="1"/>
      <protection locked="0"/>
    </xf>
    <xf numFmtId="4" fontId="54" fillId="4" borderId="1" xfId="48" applyNumberFormat="1" applyFont="1" applyFill="1" applyBorder="1" applyAlignment="1">
      <alignment horizontal="center" vertical="center"/>
    </xf>
    <xf numFmtId="0" fontId="55" fillId="0" borderId="1" xfId="0" applyFont="1" applyFill="1" applyBorder="1" applyAlignment="1">
      <alignment wrapText="1"/>
    </xf>
    <xf numFmtId="0" fontId="59" fillId="0" borderId="1" xfId="0" applyFont="1" applyFill="1" applyBorder="1" applyAlignment="1">
      <alignment vertical="center" wrapText="1"/>
    </xf>
    <xf numFmtId="0" fontId="54" fillId="4" borderId="1" xfId="48" applyFont="1" applyFill="1" applyBorder="1" applyAlignment="1">
      <alignment horizontal="left" vertical="center" wrapText="1"/>
    </xf>
    <xf numFmtId="0" fontId="54" fillId="4" borderId="16" xfId="0" applyFont="1" applyFill="1" applyBorder="1" applyAlignment="1">
      <alignment horizontal="center" vertical="center"/>
    </xf>
    <xf numFmtId="166" fontId="54" fillId="4" borderId="1" xfId="0" applyNumberFormat="1" applyFont="1" applyFill="1" applyBorder="1" applyAlignment="1">
      <alignment horizontal="left" vertical="center" wrapText="1"/>
    </xf>
    <xf numFmtId="0" fontId="54" fillId="0" borderId="1" xfId="48" applyFont="1" applyFill="1" applyBorder="1" applyAlignment="1">
      <alignment horizontal="center" vertical="center" wrapText="1"/>
    </xf>
    <xf numFmtId="0" fontId="54" fillId="4" borderId="1" xfId="48" applyFont="1" applyFill="1" applyBorder="1" applyAlignment="1">
      <alignment horizontal="left" wrapText="1"/>
    </xf>
    <xf numFmtId="0" fontId="55" fillId="4" borderId="1" xfId="48" applyFont="1" applyFill="1" applyBorder="1" applyAlignment="1">
      <alignment horizontal="center" vertical="center" wrapText="1"/>
    </xf>
    <xf numFmtId="166" fontId="54" fillId="4" borderId="1" xfId="48" applyNumberFormat="1" applyFont="1" applyFill="1" applyBorder="1" applyAlignment="1">
      <alignment horizontal="center" vertical="center"/>
    </xf>
    <xf numFmtId="2" fontId="55" fillId="4" borderId="1" xfId="0" applyNumberFormat="1" applyFont="1" applyFill="1" applyBorder="1" applyAlignment="1">
      <alignment horizontal="center"/>
    </xf>
    <xf numFmtId="0" fontId="55" fillId="4" borderId="1" xfId="0" applyFont="1" applyFill="1" applyBorder="1" applyAlignment="1">
      <alignment vertical="center"/>
    </xf>
    <xf numFmtId="0" fontId="60" fillId="4" borderId="1" xfId="48" applyFont="1" applyFill="1" applyBorder="1" applyAlignment="1">
      <alignment horizontal="center" vertical="center" wrapText="1"/>
    </xf>
    <xf numFmtId="166" fontId="60" fillId="4" borderId="1" xfId="48" applyNumberFormat="1" applyFont="1" applyFill="1" applyBorder="1" applyAlignment="1">
      <alignment horizontal="center" vertical="center" wrapText="1"/>
    </xf>
    <xf numFmtId="166" fontId="55" fillId="4" borderId="1" xfId="48" applyNumberFormat="1" applyFont="1" applyFill="1" applyBorder="1" applyAlignment="1">
      <alignment horizontal="center" vertical="center"/>
    </xf>
    <xf numFmtId="0" fontId="55" fillId="4" borderId="1" xfId="0" applyFont="1" applyFill="1" applyBorder="1" applyAlignment="1">
      <alignment horizontal="left" vertical="center" wrapText="1"/>
    </xf>
    <xf numFmtId="0" fontId="55" fillId="4" borderId="1" xfId="0" applyFont="1" applyFill="1" applyBorder="1" applyAlignment="1">
      <alignment horizontal="center" vertical="center"/>
    </xf>
    <xf numFmtId="166" fontId="55" fillId="4" borderId="1" xfId="48" applyNumberFormat="1" applyFont="1" applyFill="1" applyBorder="1" applyAlignment="1">
      <alignment horizontal="center" vertical="center" wrapText="1"/>
    </xf>
    <xf numFmtId="1" fontId="54" fillId="3" borderId="1" xfId="48" applyNumberFormat="1" applyFont="1" applyFill="1" applyBorder="1" applyAlignment="1">
      <alignment horizontal="center" vertical="center"/>
    </xf>
    <xf numFmtId="0" fontId="56" fillId="3" borderId="1" xfId="48" applyFont="1" applyFill="1" applyBorder="1" applyAlignment="1">
      <alignment horizontal="left" wrapText="1"/>
    </xf>
    <xf numFmtId="4" fontId="54" fillId="3" borderId="1" xfId="48" applyNumberFormat="1" applyFont="1" applyFill="1" applyBorder="1" applyAlignment="1">
      <alignment horizontal="left" wrapText="1"/>
    </xf>
    <xf numFmtId="4" fontId="54" fillId="3" borderId="1" xfId="48" applyNumberFormat="1" applyFont="1" applyFill="1" applyBorder="1" applyAlignment="1">
      <alignment horizontal="left"/>
    </xf>
    <xf numFmtId="0" fontId="55" fillId="0" borderId="1" xfId="0" applyFont="1" applyFill="1" applyBorder="1"/>
    <xf numFmtId="0" fontId="55" fillId="0" borderId="1" xfId="0" applyFont="1" applyFill="1" applyBorder="1" applyAlignment="1">
      <alignment horizontal="left"/>
    </xf>
    <xf numFmtId="0" fontId="55" fillId="0" borderId="1" xfId="0" applyFont="1" applyBorder="1" applyAlignment="1">
      <alignment horizontal="center" vertical="center"/>
    </xf>
    <xf numFmtId="0" fontId="54" fillId="0" borderId="1" xfId="0" applyFont="1" applyBorder="1" applyAlignment="1">
      <alignment horizontal="left"/>
    </xf>
    <xf numFmtId="0" fontId="57" fillId="2" borderId="1" xfId="48" applyFont="1" applyFill="1" applyBorder="1" applyAlignment="1">
      <alignment horizontal="left" wrapText="1"/>
    </xf>
    <xf numFmtId="0" fontId="57" fillId="2" borderId="1" xfId="48" applyFont="1" applyFill="1" applyBorder="1" applyAlignment="1">
      <alignment horizontal="center" vertical="center" wrapText="1"/>
    </xf>
    <xf numFmtId="166" fontId="55" fillId="2" borderId="1" xfId="48" applyNumberFormat="1" applyFont="1" applyFill="1" applyBorder="1" applyAlignment="1">
      <alignment horizontal="center" vertical="center"/>
    </xf>
    <xf numFmtId="166" fontId="57" fillId="2" borderId="1" xfId="48" applyNumberFormat="1" applyFont="1" applyFill="1" applyBorder="1" applyAlignment="1">
      <alignment horizontal="center" vertical="center"/>
    </xf>
    <xf numFmtId="0" fontId="57" fillId="2" borderId="1" xfId="28" applyFont="1" applyFill="1" applyBorder="1" applyAlignment="1">
      <alignment horizontal="left" wrapText="1"/>
    </xf>
    <xf numFmtId="10" fontId="57" fillId="2" borderId="1" xfId="48" applyNumberFormat="1" applyFont="1" applyFill="1" applyBorder="1" applyAlignment="1">
      <alignment horizontal="center" vertical="center" wrapText="1"/>
    </xf>
    <xf numFmtId="1" fontId="55" fillId="0" borderId="1" xfId="59" applyNumberFormat="1" applyFont="1" applyFill="1" applyBorder="1" applyAlignment="1">
      <alignment horizontal="left" vertical="top"/>
    </xf>
    <xf numFmtId="9" fontId="57" fillId="2" borderId="1" xfId="48" applyNumberFormat="1" applyFont="1" applyFill="1" applyBorder="1" applyAlignment="1">
      <alignment horizontal="center" vertical="center" wrapText="1"/>
    </xf>
    <xf numFmtId="0" fontId="57" fillId="2" borderId="1" xfId="48" applyFont="1" applyFill="1" applyBorder="1" applyAlignment="1">
      <alignment horizontal="left"/>
    </xf>
    <xf numFmtId="0" fontId="55" fillId="2" borderId="1" xfId="48" applyFont="1" applyFill="1" applyBorder="1" applyAlignment="1">
      <alignment horizontal="center" vertical="center"/>
    </xf>
    <xf numFmtId="0" fontId="55" fillId="2" borderId="1" xfId="48" applyFont="1" applyFill="1" applyBorder="1" applyAlignment="1">
      <alignment horizontal="left"/>
    </xf>
    <xf numFmtId="0" fontId="55" fillId="0" borderId="1" xfId="0" applyFont="1" applyBorder="1"/>
    <xf numFmtId="4" fontId="57" fillId="2" borderId="1" xfId="48" applyNumberFormat="1" applyFont="1" applyFill="1" applyBorder="1" applyAlignment="1">
      <alignment horizontal="left" wrapText="1"/>
    </xf>
    <xf numFmtId="4" fontId="57" fillId="2" borderId="1" xfId="48" applyNumberFormat="1" applyFont="1" applyFill="1" applyBorder="1" applyAlignment="1">
      <alignment horizontal="left"/>
    </xf>
    <xf numFmtId="0" fontId="57" fillId="2" borderId="1" xfId="48" applyFont="1" applyFill="1" applyBorder="1" applyAlignment="1">
      <alignment horizontal="center" vertical="center"/>
    </xf>
    <xf numFmtId="166" fontId="61" fillId="0" borderId="1" xfId="0" applyNumberFormat="1" applyFont="1" applyFill="1" applyBorder="1" applyAlignment="1">
      <alignment horizontal="left" vertical="center" wrapText="1"/>
    </xf>
    <xf numFmtId="166" fontId="62" fillId="0" borderId="1" xfId="0" applyNumberFormat="1" applyFont="1" applyFill="1" applyBorder="1" applyAlignment="1">
      <alignment horizontal="center" vertical="center"/>
    </xf>
    <xf numFmtId="166" fontId="46" fillId="0" borderId="1" xfId="8" applyNumberFormat="1" applyFont="1" applyFill="1" applyBorder="1" applyAlignment="1" applyProtection="1">
      <alignment horizontal="center" vertical="center" wrapText="1"/>
      <protection locked="0"/>
    </xf>
    <xf numFmtId="166" fontId="46" fillId="4" borderId="1" xfId="8" applyNumberFormat="1" applyFont="1" applyFill="1" applyBorder="1" applyAlignment="1" applyProtection="1">
      <alignment horizontal="center" vertical="center" wrapText="1"/>
      <protection locked="0"/>
    </xf>
    <xf numFmtId="0" fontId="63" fillId="2" borderId="0" xfId="48" applyFont="1" applyFill="1" applyBorder="1" applyAlignment="1">
      <alignment horizontal="left"/>
    </xf>
    <xf numFmtId="0" fontId="63" fillId="0" borderId="0" xfId="48" applyFont="1" applyFill="1" applyBorder="1" applyAlignment="1">
      <alignment horizontal="left" vertical="top" wrapText="1"/>
    </xf>
    <xf numFmtId="166" fontId="64" fillId="4" borderId="1" xfId="48" applyNumberFormat="1" applyFont="1" applyFill="1" applyBorder="1" applyAlignment="1">
      <alignment horizontal="center" vertical="center" wrapText="1"/>
    </xf>
    <xf numFmtId="166" fontId="64" fillId="0" borderId="1" xfId="48" applyNumberFormat="1" applyFont="1" applyFill="1" applyBorder="1" applyAlignment="1">
      <alignment horizontal="center" vertical="center" wrapText="1"/>
    </xf>
    <xf numFmtId="0" fontId="65" fillId="2" borderId="16" xfId="28" applyFont="1" applyFill="1" applyBorder="1" applyAlignment="1" applyProtection="1">
      <alignment horizontal="left" vertical="top" wrapText="1"/>
    </xf>
    <xf numFmtId="0" fontId="65" fillId="4" borderId="1" xfId="59" applyFont="1" applyFill="1" applyBorder="1" applyAlignment="1">
      <alignment horizontal="left" vertical="top"/>
    </xf>
    <xf numFmtId="4" fontId="65" fillId="4" borderId="1" xfId="59" applyNumberFormat="1" applyFont="1" applyFill="1" applyBorder="1" applyAlignment="1">
      <alignment horizontal="left" vertical="top"/>
    </xf>
    <xf numFmtId="0" fontId="65" fillId="2" borderId="1" xfId="59" applyNumberFormat="1" applyFont="1" applyFill="1" applyBorder="1" applyAlignment="1">
      <alignment horizontal="left" vertical="top" wrapText="1"/>
    </xf>
    <xf numFmtId="0" fontId="64" fillId="4" borderId="1" xfId="0" applyFont="1" applyFill="1" applyBorder="1" applyAlignment="1">
      <alignment horizontal="left" vertical="center" wrapText="1"/>
    </xf>
    <xf numFmtId="0" fontId="64" fillId="4" borderId="1" xfId="0" applyFont="1" applyFill="1" applyBorder="1" applyAlignment="1">
      <alignment horizontal="center" vertical="center" wrapText="1"/>
    </xf>
    <xf numFmtId="2" fontId="54" fillId="0" borderId="1" xfId="48" applyNumberFormat="1" applyFont="1" applyFill="1" applyBorder="1" applyAlignment="1">
      <alignment horizontal="center" vertical="center" wrapText="1"/>
    </xf>
    <xf numFmtId="1" fontId="55" fillId="0" borderId="1" xfId="48" applyNumberFormat="1" applyFont="1" applyFill="1" applyBorder="1" applyAlignment="1">
      <alignment horizontal="center" vertical="center"/>
    </xf>
    <xf numFmtId="0" fontId="55" fillId="0" borderId="1" xfId="48" applyFont="1" applyFill="1" applyBorder="1" applyAlignment="1">
      <alignment horizontal="left" vertical="center" wrapText="1"/>
    </xf>
    <xf numFmtId="0" fontId="55" fillId="0" borderId="1" xfId="48" applyFont="1" applyFill="1" applyBorder="1" applyAlignment="1">
      <alignment horizontal="center" vertical="center" wrapText="1"/>
    </xf>
    <xf numFmtId="166" fontId="55" fillId="0" borderId="1" xfId="48" applyNumberFormat="1" applyFont="1" applyFill="1" applyBorder="1" applyAlignment="1">
      <alignment horizontal="center" vertical="center" wrapText="1"/>
    </xf>
    <xf numFmtId="2" fontId="55" fillId="0" borderId="1" xfId="48" applyNumberFormat="1" applyFont="1" applyFill="1" applyBorder="1" applyAlignment="1">
      <alignment horizontal="center" vertical="center" wrapText="1"/>
    </xf>
    <xf numFmtId="0" fontId="55" fillId="4" borderId="1" xfId="48" applyFont="1" applyFill="1" applyBorder="1" applyAlignment="1">
      <alignment horizontal="left" vertical="center" wrapText="1"/>
    </xf>
    <xf numFmtId="49" fontId="55" fillId="4" borderId="1" xfId="48" applyNumberFormat="1" applyFont="1" applyFill="1" applyBorder="1" applyAlignment="1" applyProtection="1">
      <alignment horizontal="left" vertical="top" wrapText="1"/>
      <protection locked="0"/>
    </xf>
    <xf numFmtId="49" fontId="55" fillId="4" borderId="1" xfId="48" applyNumberFormat="1" applyFont="1" applyFill="1" applyBorder="1" applyAlignment="1" applyProtection="1">
      <alignment horizontal="center" vertical="center" wrapText="1"/>
      <protection locked="0"/>
    </xf>
    <xf numFmtId="166" fontId="66" fillId="0" borderId="1" xfId="0" applyNumberFormat="1" applyFont="1" applyFill="1" applyBorder="1" applyAlignment="1">
      <alignment horizontal="left" vertical="center" wrapText="1"/>
    </xf>
    <xf numFmtId="166" fontId="66" fillId="0" borderId="1" xfId="0" applyNumberFormat="1" applyFont="1" applyFill="1" applyBorder="1" applyAlignment="1">
      <alignment horizontal="center" vertical="center"/>
    </xf>
    <xf numFmtId="166" fontId="66" fillId="0" borderId="1" xfId="8" applyNumberFormat="1" applyFont="1" applyFill="1" applyBorder="1" applyAlignment="1" applyProtection="1">
      <alignment horizontal="center" vertical="center" wrapText="1"/>
      <protection locked="0"/>
    </xf>
    <xf numFmtId="166" fontId="66" fillId="4" borderId="1" xfId="48" applyNumberFormat="1" applyFont="1" applyFill="1" applyBorder="1" applyAlignment="1">
      <alignment horizontal="center" vertical="center"/>
    </xf>
    <xf numFmtId="0" fontId="55" fillId="0" borderId="1" xfId="0" applyFont="1" applyFill="1" applyBorder="1" applyAlignment="1">
      <alignment horizontal="left" vertical="center" wrapText="1"/>
    </xf>
    <xf numFmtId="0" fontId="55" fillId="0" borderId="1" xfId="0" applyFont="1" applyFill="1" applyBorder="1" applyAlignment="1">
      <alignment horizontal="center" vertical="center"/>
    </xf>
    <xf numFmtId="166" fontId="55" fillId="0" borderId="1" xfId="0" applyNumberFormat="1" applyFont="1" applyFill="1" applyBorder="1" applyAlignment="1">
      <alignment horizontal="left" vertical="center"/>
    </xf>
    <xf numFmtId="166" fontId="55" fillId="0" borderId="1" xfId="0" applyNumberFormat="1" applyFont="1" applyFill="1" applyBorder="1" applyAlignment="1">
      <alignment horizontal="center" vertical="center"/>
    </xf>
    <xf numFmtId="0" fontId="55" fillId="0" borderId="1" xfId="0" applyFont="1" applyFill="1" applyBorder="1" applyAlignment="1">
      <alignment vertical="center"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47" fillId="0" borderId="0" xfId="48" applyFont="1" applyAlignment="1">
      <alignment horizontal="left"/>
    </xf>
    <xf numFmtId="0" fontId="47" fillId="4" borderId="0" xfId="0" applyFont="1" applyFill="1" applyAlignment="1">
      <alignment horizontal="left" vertical="top" wrapText="1"/>
    </xf>
    <xf numFmtId="0" fontId="47" fillId="4" borderId="0" xfId="0" applyFont="1" applyFill="1" applyBorder="1" applyAlignment="1">
      <alignment horizontal="center" vertical="center" wrapText="1"/>
    </xf>
    <xf numFmtId="0" fontId="49" fillId="0" borderId="0" xfId="48" applyFont="1" applyAlignment="1">
      <alignment horizontal="center" vertical="top"/>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4"/>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xfId="5" builtinId="8"/>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3"/>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57" t="s">
        <v>0</v>
      </c>
      <c r="B1" s="158"/>
      <c r="C1" s="158"/>
      <c r="D1" s="158"/>
      <c r="E1" s="158"/>
      <c r="F1" s="158"/>
      <c r="G1" s="158"/>
      <c r="H1" s="158"/>
      <c r="I1" s="158"/>
      <c r="J1" s="158"/>
      <c r="K1" s="158"/>
      <c r="L1" s="158"/>
      <c r="M1" s="158"/>
      <c r="N1" s="158"/>
      <c r="O1" s="158"/>
      <c r="P1" s="158"/>
      <c r="Q1" s="158"/>
    </row>
    <row r="2" spans="1:18" ht="30" customHeight="1">
      <c r="A2" s="159" t="s">
        <v>1</v>
      </c>
      <c r="B2" s="160"/>
      <c r="C2" s="160"/>
      <c r="D2" s="160"/>
      <c r="E2" s="160"/>
      <c r="F2" s="160"/>
      <c r="G2" s="160"/>
      <c r="H2" s="160"/>
      <c r="I2" s="160"/>
      <c r="J2" s="160"/>
      <c r="K2" s="160"/>
      <c r="L2" s="160"/>
      <c r="M2" s="160"/>
      <c r="N2" s="160"/>
      <c r="O2" s="160"/>
      <c r="P2" s="160"/>
      <c r="Q2" s="160"/>
    </row>
    <row r="3" spans="1:18" ht="20.25" customHeight="1">
      <c r="B3" s="11"/>
      <c r="C3" s="11"/>
      <c r="D3" s="11"/>
      <c r="E3" s="161" t="s">
        <v>2</v>
      </c>
      <c r="F3" s="162"/>
      <c r="G3" s="163"/>
      <c r="H3" s="163"/>
      <c r="I3" s="163"/>
      <c r="J3" s="163"/>
      <c r="K3" s="163"/>
      <c r="L3" s="163"/>
      <c r="M3" s="163"/>
      <c r="N3" s="163"/>
      <c r="O3" s="11"/>
      <c r="P3" s="11"/>
      <c r="Q3" s="11"/>
    </row>
    <row r="4" spans="1:18">
      <c r="B4" s="11"/>
      <c r="C4" s="11"/>
      <c r="D4" s="11"/>
      <c r="E4" s="12"/>
      <c r="F4" s="13"/>
      <c r="G4" s="14"/>
      <c r="H4" s="14"/>
      <c r="I4" s="14"/>
      <c r="J4" s="14"/>
      <c r="K4" s="14"/>
      <c r="L4" s="14"/>
      <c r="M4" s="14"/>
      <c r="N4" s="14"/>
      <c r="O4" s="11"/>
      <c r="P4" s="11"/>
      <c r="Q4" s="11"/>
    </row>
    <row r="5" spans="1:18" ht="59.25" customHeight="1">
      <c r="A5" s="15"/>
      <c r="B5" s="164" t="s">
        <v>3</v>
      </c>
      <c r="C5" s="165"/>
      <c r="D5" s="165"/>
      <c r="E5" s="165"/>
      <c r="F5" s="165"/>
      <c r="G5" s="165"/>
      <c r="H5" s="165"/>
      <c r="I5" s="165"/>
      <c r="J5" s="165"/>
      <c r="K5" s="165"/>
      <c r="L5" s="165"/>
      <c r="M5" s="165"/>
      <c r="N5" s="165"/>
      <c r="O5" s="165"/>
      <c r="P5" s="165"/>
      <c r="Q5" s="166"/>
    </row>
    <row r="6" spans="1:18" ht="64.5" customHeight="1">
      <c r="A6" s="16">
        <v>1</v>
      </c>
      <c r="B6" s="167" t="s">
        <v>4</v>
      </c>
      <c r="C6" s="168"/>
      <c r="D6" s="168"/>
      <c r="E6" s="168"/>
      <c r="F6" s="168"/>
      <c r="G6" s="168"/>
      <c r="H6" s="168"/>
      <c r="I6" s="168"/>
      <c r="J6" s="168"/>
      <c r="K6" s="168"/>
      <c r="L6" s="168"/>
      <c r="M6" s="168"/>
      <c r="N6" s="168"/>
      <c r="O6" s="168"/>
      <c r="P6" s="168"/>
      <c r="Q6" s="169"/>
    </row>
    <row r="7" spans="1:18" ht="18" customHeight="1">
      <c r="A7" s="16">
        <v>2</v>
      </c>
      <c r="B7" s="167" t="s">
        <v>5</v>
      </c>
      <c r="C7" s="168"/>
      <c r="D7" s="168"/>
      <c r="E7" s="168"/>
      <c r="F7" s="168"/>
      <c r="G7" s="168"/>
      <c r="H7" s="168"/>
      <c r="I7" s="168"/>
      <c r="J7" s="168"/>
      <c r="K7" s="168"/>
      <c r="L7" s="168"/>
      <c r="M7" s="168"/>
      <c r="N7" s="168"/>
      <c r="O7" s="168"/>
      <c r="P7" s="168"/>
      <c r="Q7" s="169"/>
    </row>
    <row r="8" spans="1:18" ht="45" customHeight="1">
      <c r="A8" s="16">
        <v>3</v>
      </c>
      <c r="B8" s="170" t="s">
        <v>6</v>
      </c>
      <c r="C8" s="171"/>
      <c r="D8" s="171"/>
      <c r="E8" s="171"/>
      <c r="F8" s="171"/>
      <c r="G8" s="171"/>
      <c r="H8" s="171"/>
      <c r="I8" s="171"/>
      <c r="J8" s="171"/>
      <c r="K8" s="171"/>
      <c r="L8" s="171"/>
      <c r="M8" s="171"/>
      <c r="N8" s="171"/>
      <c r="O8" s="171"/>
      <c r="P8" s="171"/>
      <c r="Q8" s="172"/>
    </row>
    <row r="9" spans="1:18" ht="24" customHeight="1">
      <c r="A9" s="16">
        <v>4</v>
      </c>
      <c r="B9" s="167" t="s">
        <v>7</v>
      </c>
      <c r="C9" s="168"/>
      <c r="D9" s="168"/>
      <c r="E9" s="168"/>
      <c r="F9" s="168"/>
      <c r="G9" s="168"/>
      <c r="H9" s="168"/>
      <c r="I9" s="168"/>
      <c r="J9" s="168"/>
      <c r="K9" s="168"/>
      <c r="L9" s="168"/>
      <c r="M9" s="168"/>
      <c r="N9" s="168"/>
      <c r="O9" s="168"/>
      <c r="P9" s="168"/>
      <c r="Q9" s="169"/>
    </row>
    <row r="10" spans="1:18" ht="19.5" customHeight="1">
      <c r="A10" s="16">
        <v>5</v>
      </c>
      <c r="B10" s="167" t="s">
        <v>8</v>
      </c>
      <c r="C10" s="168"/>
      <c r="D10" s="168"/>
      <c r="E10" s="168"/>
      <c r="F10" s="168"/>
      <c r="G10" s="168"/>
      <c r="H10" s="168"/>
      <c r="I10" s="168"/>
      <c r="J10" s="168"/>
      <c r="K10" s="168"/>
      <c r="L10" s="168"/>
      <c r="M10" s="168"/>
      <c r="N10" s="168"/>
      <c r="O10" s="168"/>
      <c r="P10" s="168"/>
      <c r="Q10" s="169"/>
    </row>
    <row r="11" spans="1:18" ht="21" customHeight="1">
      <c r="A11" s="17"/>
      <c r="B11" s="173" t="s">
        <v>9</v>
      </c>
      <c r="C11" s="174"/>
      <c r="D11" s="174"/>
      <c r="E11" s="174"/>
      <c r="F11" s="174"/>
      <c r="G11" s="174"/>
      <c r="H11" s="174"/>
      <c r="I11" s="174"/>
      <c r="J11" s="174"/>
      <c r="K11" s="174"/>
      <c r="L11" s="174"/>
      <c r="M11" s="174"/>
      <c r="N11" s="174"/>
      <c r="O11" s="174"/>
      <c r="P11" s="174"/>
      <c r="Q11" s="174"/>
      <c r="R11" s="21"/>
    </row>
    <row r="12" spans="1:18" ht="21" customHeight="1">
      <c r="A12" s="18"/>
      <c r="B12" s="19"/>
      <c r="C12" s="20"/>
      <c r="D12" s="20"/>
      <c r="E12" s="20"/>
      <c r="F12" s="20"/>
      <c r="G12" s="20"/>
      <c r="H12" s="20"/>
      <c r="I12" s="20"/>
      <c r="J12" s="20"/>
      <c r="K12" s="20"/>
      <c r="L12" s="20"/>
      <c r="M12" s="20"/>
      <c r="N12" s="20"/>
      <c r="O12" s="20"/>
      <c r="P12" s="20"/>
      <c r="Q12" s="20"/>
    </row>
    <row r="13" spans="1:18">
      <c r="A13" s="175" t="s">
        <v>10</v>
      </c>
      <c r="B13" s="175"/>
      <c r="C13" s="175"/>
      <c r="D13" s="175"/>
      <c r="E13" s="175"/>
      <c r="F13" s="175"/>
      <c r="G13" s="175"/>
      <c r="H13" s="175"/>
      <c r="I13" s="175"/>
      <c r="J13" s="175"/>
      <c r="K13" s="175"/>
      <c r="L13" s="175"/>
      <c r="M13" s="175"/>
      <c r="N13" s="175"/>
      <c r="O13" s="175"/>
      <c r="P13" s="175"/>
      <c r="Q13" s="175"/>
    </row>
    <row r="14" spans="1:18" ht="15.75" customHeight="1">
      <c r="A14" s="175" t="s">
        <v>11</v>
      </c>
      <c r="B14" s="175"/>
      <c r="C14" s="175"/>
      <c r="D14" s="175"/>
      <c r="E14" s="175" t="s">
        <v>12</v>
      </c>
      <c r="F14" s="175"/>
      <c r="G14" s="175"/>
      <c r="H14" s="175"/>
      <c r="I14" s="175"/>
      <c r="J14" s="175"/>
      <c r="K14" s="175"/>
      <c r="L14" s="175"/>
      <c r="M14" s="175"/>
      <c r="N14" s="175"/>
      <c r="O14" s="175"/>
      <c r="P14" s="175"/>
      <c r="Q14" s="175"/>
    </row>
    <row r="15" spans="1:18" ht="15.75" customHeight="1">
      <c r="A15" s="175" t="s">
        <v>13</v>
      </c>
      <c r="B15" s="175"/>
      <c r="C15" s="175"/>
      <c r="D15" s="175"/>
      <c r="E15" s="175"/>
      <c r="F15" s="175"/>
      <c r="G15" s="175"/>
      <c r="H15" s="175"/>
      <c r="I15" s="175"/>
      <c r="J15" s="175"/>
      <c r="K15" s="175"/>
      <c r="L15" s="175"/>
      <c r="M15" s="175"/>
      <c r="N15" s="175"/>
      <c r="O15" s="175"/>
      <c r="P15" s="175"/>
      <c r="Q15" s="175"/>
    </row>
    <row r="16" spans="1:18" ht="24" customHeight="1">
      <c r="A16" s="183" t="s">
        <v>14</v>
      </c>
      <c r="B16" s="183"/>
      <c r="C16" s="183"/>
      <c r="D16" s="183"/>
      <c r="E16" s="176" t="s">
        <v>15</v>
      </c>
      <c r="F16" s="176"/>
      <c r="G16" s="176"/>
      <c r="H16" s="176"/>
      <c r="I16" s="176"/>
      <c r="J16" s="176"/>
      <c r="K16" s="176"/>
      <c r="L16" s="176"/>
      <c r="M16" s="176"/>
      <c r="N16" s="176"/>
      <c r="O16" s="176"/>
      <c r="P16" s="176"/>
      <c r="Q16" s="176"/>
    </row>
    <row r="17" spans="1:17" ht="47.25" customHeight="1">
      <c r="A17" s="183"/>
      <c r="B17" s="183"/>
      <c r="C17" s="183"/>
      <c r="D17" s="183"/>
      <c r="E17" s="177" t="s">
        <v>16</v>
      </c>
      <c r="F17" s="177"/>
      <c r="G17" s="177"/>
      <c r="H17" s="177"/>
      <c r="I17" s="177"/>
      <c r="J17" s="177"/>
      <c r="K17" s="177"/>
      <c r="L17" s="177"/>
      <c r="M17" s="177"/>
      <c r="N17" s="177"/>
      <c r="O17" s="177"/>
      <c r="P17" s="177"/>
      <c r="Q17" s="177"/>
    </row>
    <row r="18" spans="1:17" ht="39.75" customHeight="1">
      <c r="A18" s="183"/>
      <c r="B18" s="183"/>
      <c r="C18" s="183"/>
      <c r="D18" s="183"/>
      <c r="E18" s="177" t="s">
        <v>17</v>
      </c>
      <c r="F18" s="177"/>
      <c r="G18" s="177"/>
      <c r="H18" s="177"/>
      <c r="I18" s="177"/>
      <c r="J18" s="177"/>
      <c r="K18" s="177"/>
      <c r="L18" s="177"/>
      <c r="M18" s="177"/>
      <c r="N18" s="177"/>
      <c r="O18" s="177"/>
      <c r="P18" s="177"/>
      <c r="Q18" s="177"/>
    </row>
    <row r="19" spans="1:17" ht="38.25" customHeight="1">
      <c r="A19" s="183"/>
      <c r="B19" s="183"/>
      <c r="C19" s="183"/>
      <c r="D19" s="183"/>
      <c r="E19" s="177" t="s">
        <v>18</v>
      </c>
      <c r="F19" s="177"/>
      <c r="G19" s="177"/>
      <c r="H19" s="177"/>
      <c r="I19" s="177"/>
      <c r="J19" s="177"/>
      <c r="K19" s="177"/>
      <c r="L19" s="177"/>
      <c r="M19" s="177"/>
      <c r="N19" s="177"/>
      <c r="O19" s="177"/>
      <c r="P19" s="177"/>
      <c r="Q19" s="177"/>
    </row>
    <row r="20" spans="1:17" ht="30" customHeight="1">
      <c r="A20" s="183"/>
      <c r="B20" s="183"/>
      <c r="C20" s="183"/>
      <c r="D20" s="183"/>
      <c r="E20" s="177" t="s">
        <v>19</v>
      </c>
      <c r="F20" s="177"/>
      <c r="G20" s="177"/>
      <c r="H20" s="177"/>
      <c r="I20" s="177"/>
      <c r="J20" s="177"/>
      <c r="K20" s="177"/>
      <c r="L20" s="177"/>
      <c r="M20" s="177"/>
      <c r="N20" s="177"/>
      <c r="O20" s="177"/>
      <c r="P20" s="177"/>
      <c r="Q20" s="177"/>
    </row>
    <row r="21" spans="1:17" ht="53.25" customHeight="1">
      <c r="A21" s="183"/>
      <c r="B21" s="183"/>
      <c r="C21" s="183"/>
      <c r="D21" s="183"/>
      <c r="E21" s="177" t="s">
        <v>20</v>
      </c>
      <c r="F21" s="177"/>
      <c r="G21" s="177"/>
      <c r="H21" s="177"/>
      <c r="I21" s="177"/>
      <c r="J21" s="177"/>
      <c r="K21" s="177"/>
      <c r="L21" s="177"/>
      <c r="M21" s="177"/>
      <c r="N21" s="177"/>
      <c r="O21" s="177"/>
      <c r="P21" s="177"/>
      <c r="Q21" s="177"/>
    </row>
    <row r="22" spans="1:17">
      <c r="A22" s="178" t="s">
        <v>21</v>
      </c>
      <c r="B22" s="179"/>
      <c r="C22" s="179"/>
      <c r="D22" s="179"/>
      <c r="E22" s="179"/>
      <c r="F22" s="179"/>
      <c r="G22" s="179"/>
      <c r="H22" s="179"/>
      <c r="I22" s="179"/>
      <c r="J22" s="179"/>
      <c r="K22" s="179"/>
      <c r="L22" s="179"/>
      <c r="M22" s="179"/>
      <c r="N22" s="179"/>
      <c r="O22" s="179"/>
      <c r="P22" s="179"/>
      <c r="Q22" s="179"/>
    </row>
    <row r="23" spans="1:17" ht="48" customHeight="1">
      <c r="A23" s="183" t="s">
        <v>22</v>
      </c>
      <c r="B23" s="184"/>
      <c r="C23" s="184"/>
      <c r="D23" s="184"/>
      <c r="E23" s="177" t="s">
        <v>23</v>
      </c>
      <c r="F23" s="177"/>
      <c r="G23" s="177"/>
      <c r="H23" s="177"/>
      <c r="I23" s="177"/>
      <c r="J23" s="177"/>
      <c r="K23" s="177"/>
      <c r="L23" s="177"/>
      <c r="M23" s="177"/>
      <c r="N23" s="177"/>
      <c r="O23" s="177"/>
      <c r="P23" s="177"/>
      <c r="Q23" s="177"/>
    </row>
    <row r="24" spans="1:17" ht="46.5" customHeight="1">
      <c r="A24" s="184"/>
      <c r="B24" s="184"/>
      <c r="C24" s="184"/>
      <c r="D24" s="184"/>
      <c r="E24" s="177" t="s">
        <v>24</v>
      </c>
      <c r="F24" s="177"/>
      <c r="G24" s="177"/>
      <c r="H24" s="177"/>
      <c r="I24" s="177"/>
      <c r="J24" s="177"/>
      <c r="K24" s="177"/>
      <c r="L24" s="177"/>
      <c r="M24" s="177"/>
      <c r="N24" s="177"/>
      <c r="O24" s="177"/>
      <c r="P24" s="177"/>
      <c r="Q24" s="177"/>
    </row>
    <row r="25" spans="1:17" ht="46.5" customHeight="1">
      <c r="A25" s="184"/>
      <c r="B25" s="184"/>
      <c r="C25" s="184"/>
      <c r="D25" s="184"/>
      <c r="E25" s="177" t="s">
        <v>25</v>
      </c>
      <c r="F25" s="177"/>
      <c r="G25" s="177"/>
      <c r="H25" s="177"/>
      <c r="I25" s="177"/>
      <c r="J25" s="177"/>
      <c r="K25" s="177"/>
      <c r="L25" s="177"/>
      <c r="M25" s="177"/>
      <c r="N25" s="177"/>
      <c r="O25" s="177"/>
      <c r="P25" s="177"/>
      <c r="Q25" s="177"/>
    </row>
    <row r="26" spans="1:17">
      <c r="A26" s="184"/>
      <c r="B26" s="184"/>
      <c r="C26" s="184"/>
      <c r="D26" s="184"/>
      <c r="E26" s="177" t="s">
        <v>26</v>
      </c>
      <c r="F26" s="177"/>
      <c r="G26" s="177"/>
      <c r="H26" s="177"/>
      <c r="I26" s="177"/>
      <c r="J26" s="177"/>
      <c r="K26" s="177"/>
      <c r="L26" s="177"/>
      <c r="M26" s="177"/>
      <c r="N26" s="177"/>
      <c r="O26" s="177"/>
      <c r="P26" s="177"/>
      <c r="Q26" s="177"/>
    </row>
    <row r="27" spans="1:17">
      <c r="A27" s="178" t="s">
        <v>27</v>
      </c>
      <c r="B27" s="178"/>
      <c r="C27" s="178"/>
      <c r="D27" s="178"/>
      <c r="E27" s="178"/>
      <c r="F27" s="178"/>
      <c r="G27" s="178"/>
      <c r="H27" s="178"/>
      <c r="I27" s="178"/>
      <c r="J27" s="178"/>
      <c r="K27" s="178"/>
      <c r="L27" s="178"/>
      <c r="M27" s="178"/>
      <c r="N27" s="178"/>
      <c r="O27" s="178"/>
      <c r="P27" s="178"/>
      <c r="Q27" s="178"/>
    </row>
    <row r="28" spans="1:17" ht="58.5" customHeight="1">
      <c r="A28" s="183" t="s">
        <v>28</v>
      </c>
      <c r="B28" s="183"/>
      <c r="C28" s="183"/>
      <c r="D28" s="183"/>
      <c r="E28" s="177" t="s">
        <v>29</v>
      </c>
      <c r="F28" s="177"/>
      <c r="G28" s="177"/>
      <c r="H28" s="177"/>
      <c r="I28" s="177"/>
      <c r="J28" s="177"/>
      <c r="K28" s="177"/>
      <c r="L28" s="177"/>
      <c r="M28" s="177"/>
      <c r="N28" s="177"/>
      <c r="O28" s="177"/>
      <c r="P28" s="177"/>
      <c r="Q28" s="177"/>
    </row>
    <row r="29" spans="1:17" ht="24" customHeight="1">
      <c r="A29" s="178" t="s">
        <v>30</v>
      </c>
      <c r="B29" s="178"/>
      <c r="C29" s="178"/>
      <c r="D29" s="178"/>
      <c r="E29" s="178"/>
      <c r="F29" s="178"/>
      <c r="G29" s="178"/>
      <c r="H29" s="178"/>
      <c r="I29" s="178"/>
      <c r="J29" s="178"/>
      <c r="K29" s="178"/>
      <c r="L29" s="178"/>
      <c r="M29" s="178"/>
      <c r="N29" s="178"/>
      <c r="O29" s="178"/>
      <c r="P29" s="178"/>
      <c r="Q29" s="178"/>
    </row>
    <row r="30" spans="1:17" ht="50.25" customHeight="1">
      <c r="A30" s="184">
        <v>4</v>
      </c>
      <c r="B30" s="184"/>
      <c r="C30" s="184"/>
      <c r="D30" s="184"/>
      <c r="E30" s="177" t="s">
        <v>31</v>
      </c>
      <c r="F30" s="177"/>
      <c r="G30" s="177"/>
      <c r="H30" s="177"/>
      <c r="I30" s="177"/>
      <c r="J30" s="177"/>
      <c r="K30" s="177"/>
      <c r="L30" s="177"/>
      <c r="M30" s="177"/>
      <c r="N30" s="177"/>
      <c r="O30" s="177"/>
      <c r="P30" s="177"/>
      <c r="Q30" s="177"/>
    </row>
    <row r="31" spans="1:17" ht="45.75" customHeight="1">
      <c r="A31" s="184"/>
      <c r="B31" s="184"/>
      <c r="C31" s="184"/>
      <c r="D31" s="184"/>
      <c r="E31" s="177" t="s">
        <v>32</v>
      </c>
      <c r="F31" s="177"/>
      <c r="G31" s="177"/>
      <c r="H31" s="177"/>
      <c r="I31" s="177"/>
      <c r="J31" s="177"/>
      <c r="K31" s="177"/>
      <c r="L31" s="177"/>
      <c r="M31" s="177"/>
      <c r="N31" s="177"/>
      <c r="O31" s="177"/>
      <c r="P31" s="177"/>
      <c r="Q31" s="177"/>
    </row>
    <row r="32" spans="1:17" ht="30" customHeight="1">
      <c r="A32" s="178" t="s">
        <v>33</v>
      </c>
      <c r="B32" s="178"/>
      <c r="C32" s="178"/>
      <c r="D32" s="178"/>
      <c r="E32" s="178"/>
      <c r="F32" s="178"/>
      <c r="G32" s="178"/>
      <c r="H32" s="178"/>
      <c r="I32" s="178"/>
      <c r="J32" s="178"/>
      <c r="K32" s="178"/>
      <c r="L32" s="178"/>
      <c r="M32" s="178"/>
      <c r="N32" s="178"/>
      <c r="O32" s="178"/>
      <c r="P32" s="178"/>
      <c r="Q32" s="178"/>
    </row>
    <row r="33" spans="1:17" ht="19.5" customHeight="1">
      <c r="A33" s="184">
        <v>5</v>
      </c>
      <c r="B33" s="184"/>
      <c r="C33" s="184"/>
      <c r="D33" s="184"/>
      <c r="E33" s="185" t="s">
        <v>34</v>
      </c>
      <c r="F33" s="185"/>
      <c r="G33" s="185"/>
      <c r="H33" s="185"/>
      <c r="I33" s="185"/>
      <c r="J33" s="185"/>
      <c r="K33" s="185"/>
      <c r="L33" s="185"/>
      <c r="M33" s="185"/>
      <c r="N33" s="185"/>
      <c r="O33" s="185"/>
      <c r="P33" s="185"/>
      <c r="Q33" s="185"/>
    </row>
    <row r="34" spans="1:17" ht="201.75" customHeight="1">
      <c r="A34" s="184"/>
      <c r="B34" s="184"/>
      <c r="C34" s="184"/>
      <c r="D34" s="184"/>
      <c r="E34" s="180" t="s">
        <v>35</v>
      </c>
      <c r="F34" s="180"/>
      <c r="G34" s="180"/>
      <c r="H34" s="180"/>
      <c r="I34" s="180"/>
      <c r="J34" s="180"/>
      <c r="K34" s="180"/>
      <c r="L34" s="180"/>
      <c r="M34" s="180"/>
      <c r="N34" s="180"/>
      <c r="O34" s="180"/>
      <c r="P34" s="180"/>
      <c r="Q34" s="180"/>
    </row>
    <row r="35" spans="1:17" ht="18.75" customHeight="1">
      <c r="A35" s="184"/>
      <c r="B35" s="184"/>
      <c r="C35" s="184"/>
      <c r="D35" s="184"/>
      <c r="E35" s="185" t="s">
        <v>36</v>
      </c>
      <c r="F35" s="185"/>
      <c r="G35" s="185"/>
      <c r="H35" s="185"/>
      <c r="I35" s="185"/>
      <c r="J35" s="185"/>
      <c r="K35" s="185"/>
      <c r="L35" s="185"/>
      <c r="M35" s="185"/>
      <c r="N35" s="185"/>
      <c r="O35" s="185"/>
      <c r="P35" s="185"/>
      <c r="Q35" s="185"/>
    </row>
    <row r="36" spans="1:17" ht="186.75" customHeight="1">
      <c r="A36" s="184"/>
      <c r="B36" s="184"/>
      <c r="C36" s="184"/>
      <c r="D36" s="184"/>
      <c r="E36" s="180" t="s">
        <v>37</v>
      </c>
      <c r="F36" s="181"/>
      <c r="G36" s="181"/>
      <c r="H36" s="181"/>
      <c r="I36" s="181"/>
      <c r="J36" s="181"/>
      <c r="K36" s="181"/>
      <c r="L36" s="181"/>
      <c r="M36" s="181"/>
      <c r="N36" s="181"/>
      <c r="O36" s="181"/>
      <c r="P36" s="181"/>
      <c r="Q36" s="181"/>
    </row>
    <row r="37" spans="1:17" ht="115.5" customHeight="1">
      <c r="A37" s="184"/>
      <c r="B37" s="184"/>
      <c r="C37" s="184"/>
      <c r="D37" s="184"/>
      <c r="E37" s="182" t="s">
        <v>38</v>
      </c>
      <c r="F37" s="182"/>
      <c r="G37" s="182"/>
      <c r="H37" s="182"/>
      <c r="I37" s="182"/>
      <c r="J37" s="182"/>
      <c r="K37" s="182"/>
      <c r="L37" s="182"/>
      <c r="M37" s="182"/>
      <c r="N37" s="182"/>
      <c r="O37" s="182"/>
      <c r="P37" s="182"/>
      <c r="Q37" s="182"/>
    </row>
    <row r="38" spans="1:17" ht="66.75" customHeight="1">
      <c r="A38" s="184"/>
      <c r="B38" s="184"/>
      <c r="C38" s="184"/>
      <c r="D38" s="184"/>
      <c r="E38" s="180" t="s">
        <v>39</v>
      </c>
      <c r="F38" s="181"/>
      <c r="G38" s="181"/>
      <c r="H38" s="181"/>
      <c r="I38" s="181"/>
      <c r="J38" s="181"/>
      <c r="K38" s="181"/>
      <c r="L38" s="181"/>
      <c r="M38" s="181"/>
      <c r="N38" s="181"/>
      <c r="O38" s="181"/>
      <c r="P38" s="181"/>
      <c r="Q38" s="18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86" t="s">
        <v>41</v>
      </c>
      <c r="B2" s="187"/>
      <c r="C2" s="187"/>
      <c r="D2" s="187"/>
      <c r="E2" s="187"/>
      <c r="F2" s="187"/>
      <c r="G2" s="187"/>
      <c r="H2" s="187"/>
      <c r="I2" s="187"/>
      <c r="J2" s="187"/>
      <c r="K2" s="187"/>
      <c r="L2" s="187"/>
      <c r="M2" s="187"/>
      <c r="N2" s="188"/>
    </row>
    <row r="3" spans="1:14">
      <c r="A3" s="189" t="s">
        <v>42</v>
      </c>
      <c r="B3" s="190"/>
      <c r="C3" s="190"/>
      <c r="D3" s="190"/>
      <c r="E3" s="190"/>
      <c r="F3" s="190"/>
      <c r="G3" s="190"/>
      <c r="H3" s="190"/>
      <c r="I3" s="190"/>
      <c r="J3" s="190"/>
      <c r="K3" s="190"/>
      <c r="L3" s="190"/>
      <c r="M3" s="190"/>
      <c r="N3" s="191"/>
    </row>
    <row r="4" spans="1:14" ht="46.5" customHeight="1">
      <c r="A4" s="4" t="s">
        <v>43</v>
      </c>
      <c r="B4" s="192" t="s">
        <v>44</v>
      </c>
      <c r="C4" s="192"/>
      <c r="D4" s="192"/>
      <c r="E4" s="192"/>
      <c r="F4" s="192"/>
      <c r="G4" s="192"/>
      <c r="H4" s="192"/>
      <c r="I4" s="192"/>
      <c r="J4" s="192"/>
      <c r="K4" s="192"/>
      <c r="L4" s="192"/>
      <c r="M4" s="192"/>
      <c r="N4" s="193"/>
    </row>
    <row r="5" spans="1:14" ht="45.75" customHeight="1">
      <c r="A5" s="194" t="s">
        <v>45</v>
      </c>
      <c r="B5" s="195"/>
      <c r="C5" s="195"/>
      <c r="D5" s="195"/>
      <c r="E5" s="195"/>
      <c r="F5" s="195"/>
      <c r="G5" s="195"/>
      <c r="H5" s="195"/>
      <c r="I5" s="195"/>
      <c r="J5" s="195"/>
      <c r="K5" s="195"/>
      <c r="L5" s="195"/>
      <c r="M5" s="195"/>
      <c r="N5" s="196"/>
    </row>
    <row r="6" spans="1:14" ht="29.25" customHeight="1">
      <c r="A6" s="194" t="s">
        <v>46</v>
      </c>
      <c r="B6" s="195"/>
      <c r="C6" s="195"/>
      <c r="D6" s="195"/>
      <c r="E6" s="195"/>
      <c r="F6" s="195"/>
      <c r="G6" s="195"/>
      <c r="H6" s="195"/>
      <c r="I6" s="195"/>
      <c r="J6" s="195"/>
      <c r="K6" s="195"/>
      <c r="L6" s="195"/>
      <c r="M6" s="195"/>
      <c r="N6" s="196"/>
    </row>
    <row r="7" spans="1:14" ht="17.25" customHeight="1">
      <c r="A7" s="5" t="s">
        <v>47</v>
      </c>
      <c r="B7" s="6"/>
      <c r="C7" s="6"/>
      <c r="D7" s="6"/>
      <c r="E7" s="6"/>
      <c r="F7" s="6"/>
      <c r="G7" s="6"/>
      <c r="H7" s="6"/>
      <c r="I7" s="6"/>
      <c r="J7" s="6"/>
      <c r="K7" s="6"/>
      <c r="L7" s="6"/>
      <c r="M7" s="6"/>
      <c r="N7" s="8"/>
    </row>
    <row r="8" spans="1:14" ht="51" customHeight="1">
      <c r="A8" s="194" t="s">
        <v>48</v>
      </c>
      <c r="B8" s="195"/>
      <c r="C8" s="195"/>
      <c r="D8" s="195"/>
      <c r="E8" s="195"/>
      <c r="F8" s="195"/>
      <c r="G8" s="195"/>
      <c r="H8" s="195"/>
      <c r="I8" s="195"/>
      <c r="J8" s="195"/>
      <c r="K8" s="195"/>
      <c r="L8" s="195"/>
      <c r="M8" s="195"/>
      <c r="N8" s="196"/>
    </row>
    <row r="9" spans="1:14" ht="36" customHeight="1">
      <c r="A9" s="194" t="s">
        <v>49</v>
      </c>
      <c r="B9" s="195"/>
      <c r="C9" s="195"/>
      <c r="D9" s="195"/>
      <c r="E9" s="195"/>
      <c r="F9" s="195"/>
      <c r="G9" s="195"/>
      <c r="H9" s="195"/>
      <c r="I9" s="195"/>
      <c r="J9" s="195"/>
      <c r="K9" s="195"/>
      <c r="L9" s="195"/>
      <c r="M9" s="195"/>
      <c r="N9" s="196"/>
    </row>
    <row r="10" spans="1:14" ht="30" customHeight="1">
      <c r="A10" s="194" t="s">
        <v>50</v>
      </c>
      <c r="B10" s="195"/>
      <c r="C10" s="195"/>
      <c r="D10" s="195"/>
      <c r="E10" s="195"/>
      <c r="F10" s="195"/>
      <c r="G10" s="195"/>
      <c r="H10" s="195"/>
      <c r="I10" s="195"/>
      <c r="J10" s="195"/>
      <c r="K10" s="195"/>
      <c r="L10" s="195"/>
      <c r="M10" s="195"/>
      <c r="N10" s="196"/>
    </row>
    <row r="11" spans="1:14" ht="18.75" customHeight="1">
      <c r="A11" s="194" t="s">
        <v>51</v>
      </c>
      <c r="B11" s="195"/>
      <c r="C11" s="195"/>
      <c r="D11" s="195"/>
      <c r="E11" s="195"/>
      <c r="F11" s="195"/>
      <c r="G11" s="195"/>
      <c r="H11" s="195"/>
      <c r="I11" s="195"/>
      <c r="J11" s="195"/>
      <c r="K11" s="195"/>
      <c r="L11" s="195"/>
      <c r="M11" s="195"/>
      <c r="N11" s="196"/>
    </row>
    <row r="12" spans="1:14">
      <c r="A12" s="189" t="s">
        <v>52</v>
      </c>
      <c r="B12" s="190"/>
      <c r="C12" s="190"/>
      <c r="D12" s="190"/>
      <c r="E12" s="190"/>
      <c r="F12" s="190"/>
      <c r="G12" s="190"/>
      <c r="H12" s="190"/>
      <c r="I12" s="190"/>
      <c r="J12" s="190"/>
      <c r="K12" s="190"/>
      <c r="L12" s="190"/>
      <c r="M12" s="190"/>
      <c r="N12" s="191"/>
    </row>
    <row r="13" spans="1:14">
      <c r="A13" s="7" t="s">
        <v>53</v>
      </c>
      <c r="N13" s="9"/>
    </row>
    <row r="14" spans="1:14" ht="117" customHeight="1">
      <c r="A14" s="197" t="s">
        <v>54</v>
      </c>
      <c r="B14" s="198"/>
      <c r="C14" s="198"/>
      <c r="D14" s="198"/>
      <c r="E14" s="198"/>
      <c r="F14" s="198"/>
      <c r="G14" s="198"/>
      <c r="H14" s="198"/>
      <c r="I14" s="198"/>
      <c r="J14" s="198"/>
      <c r="K14" s="198"/>
      <c r="L14" s="198"/>
      <c r="M14" s="198"/>
      <c r="N14" s="199"/>
    </row>
    <row r="15" spans="1:14" ht="28.5" customHeight="1">
      <c r="A15" s="200" t="s">
        <v>55</v>
      </c>
      <c r="B15" s="201"/>
      <c r="C15" s="201"/>
      <c r="D15" s="201"/>
      <c r="E15" s="201"/>
      <c r="F15" s="201"/>
      <c r="G15" s="201"/>
      <c r="H15" s="201"/>
      <c r="I15" s="201"/>
      <c r="J15" s="201"/>
      <c r="K15" s="201"/>
      <c r="L15" s="201"/>
      <c r="M15" s="201"/>
      <c r="N15" s="202"/>
    </row>
    <row r="16" spans="1:14" ht="120" customHeight="1">
      <c r="A16" s="203" t="s">
        <v>56</v>
      </c>
      <c r="B16" s="204"/>
      <c r="C16" s="204"/>
      <c r="D16" s="204"/>
      <c r="E16" s="204"/>
      <c r="F16" s="204"/>
      <c r="G16" s="204"/>
      <c r="H16" s="204"/>
      <c r="I16" s="204"/>
      <c r="J16" s="204"/>
      <c r="K16" s="204"/>
      <c r="L16" s="204"/>
      <c r="M16" s="204"/>
      <c r="N16" s="205"/>
    </row>
    <row r="17" spans="1:14" ht="13.5" customHeight="1">
      <c r="A17" s="194" t="s">
        <v>57</v>
      </c>
      <c r="B17" s="195"/>
      <c r="C17" s="195"/>
      <c r="D17" s="195"/>
      <c r="E17" s="195"/>
      <c r="F17" s="195"/>
      <c r="G17" s="195"/>
      <c r="H17" s="195"/>
      <c r="I17" s="195"/>
      <c r="J17" s="195"/>
      <c r="K17" s="195"/>
      <c r="L17" s="195"/>
      <c r="M17" s="195"/>
      <c r="N17" s="196"/>
    </row>
    <row r="18" spans="1:14" ht="15" customHeight="1">
      <c r="A18" s="194" t="s">
        <v>58</v>
      </c>
      <c r="B18" s="195"/>
      <c r="C18" s="195"/>
      <c r="D18" s="195"/>
      <c r="E18" s="195"/>
      <c r="F18" s="195"/>
      <c r="G18" s="195"/>
      <c r="H18" s="195"/>
      <c r="I18" s="195"/>
      <c r="J18" s="195"/>
      <c r="K18" s="195"/>
      <c r="L18" s="195"/>
      <c r="M18" s="195"/>
      <c r="N18" s="196"/>
    </row>
    <row r="19" spans="1:14" ht="49.5" customHeight="1">
      <c r="A19" s="194" t="s">
        <v>59</v>
      </c>
      <c r="B19" s="195"/>
      <c r="C19" s="195"/>
      <c r="D19" s="195"/>
      <c r="E19" s="195"/>
      <c r="F19" s="195"/>
      <c r="G19" s="195"/>
      <c r="H19" s="195"/>
      <c r="I19" s="195"/>
      <c r="J19" s="195"/>
      <c r="K19" s="195"/>
      <c r="L19" s="195"/>
      <c r="M19" s="195"/>
      <c r="N19" s="196"/>
    </row>
    <row r="20" spans="1:14">
      <c r="A20" s="189" t="s">
        <v>60</v>
      </c>
      <c r="B20" s="190"/>
      <c r="C20" s="190"/>
      <c r="D20" s="190"/>
      <c r="E20" s="190"/>
      <c r="F20" s="190"/>
      <c r="G20" s="190"/>
      <c r="H20" s="190"/>
      <c r="I20" s="190"/>
      <c r="J20" s="190"/>
      <c r="K20" s="190"/>
      <c r="L20" s="190"/>
      <c r="M20" s="190"/>
      <c r="N20" s="191"/>
    </row>
    <row r="21" spans="1:14" ht="77.25" customHeight="1">
      <c r="A21" s="206" t="s">
        <v>61</v>
      </c>
      <c r="B21" s="207"/>
      <c r="C21" s="207"/>
      <c r="D21" s="207"/>
      <c r="E21" s="207"/>
      <c r="F21" s="207"/>
      <c r="G21" s="207"/>
      <c r="H21" s="207"/>
      <c r="I21" s="207"/>
      <c r="J21" s="207"/>
      <c r="K21" s="207"/>
      <c r="L21" s="207"/>
      <c r="M21" s="207"/>
      <c r="N21" s="208"/>
    </row>
    <row r="22" spans="1:14">
      <c r="A22" s="189" t="s">
        <v>62</v>
      </c>
      <c r="B22" s="190"/>
      <c r="C22" s="190"/>
      <c r="D22" s="190"/>
      <c r="E22" s="190"/>
      <c r="F22" s="190"/>
      <c r="G22" s="190"/>
      <c r="H22" s="190"/>
      <c r="I22" s="190"/>
      <c r="J22" s="190"/>
      <c r="K22" s="190"/>
      <c r="L22" s="190"/>
      <c r="M22" s="190"/>
      <c r="N22" s="191"/>
    </row>
    <row r="23" spans="1:14" ht="51.75" customHeight="1">
      <c r="A23" s="206" t="s">
        <v>63</v>
      </c>
      <c r="B23" s="207"/>
      <c r="C23" s="207"/>
      <c r="D23" s="207"/>
      <c r="E23" s="207"/>
      <c r="F23" s="207"/>
      <c r="G23" s="207"/>
      <c r="H23" s="207"/>
      <c r="I23" s="207"/>
      <c r="J23" s="207"/>
      <c r="K23" s="207"/>
      <c r="L23" s="207"/>
      <c r="M23" s="207"/>
      <c r="N23" s="208"/>
    </row>
    <row r="24" spans="1:14">
      <c r="A24" s="189" t="s">
        <v>64</v>
      </c>
      <c r="B24" s="190"/>
      <c r="C24" s="190"/>
      <c r="D24" s="190"/>
      <c r="E24" s="190"/>
      <c r="F24" s="190"/>
      <c r="G24" s="190"/>
      <c r="H24" s="190"/>
      <c r="I24" s="190"/>
      <c r="J24" s="190"/>
      <c r="K24" s="190"/>
      <c r="L24" s="190"/>
      <c r="M24" s="190"/>
      <c r="N24" s="191"/>
    </row>
    <row r="25" spans="1:14" ht="14.25" customHeight="1">
      <c r="A25" s="206" t="s">
        <v>65</v>
      </c>
      <c r="B25" s="207"/>
      <c r="C25" s="207"/>
      <c r="D25" s="207"/>
      <c r="E25" s="207"/>
      <c r="F25" s="207"/>
      <c r="G25" s="207"/>
      <c r="H25" s="207"/>
      <c r="I25" s="207"/>
      <c r="J25" s="207"/>
      <c r="K25" s="207"/>
      <c r="L25" s="207"/>
      <c r="M25" s="207"/>
      <c r="N25" s="208"/>
    </row>
    <row r="26" spans="1:14">
      <c r="A26" s="189" t="s">
        <v>66</v>
      </c>
      <c r="B26" s="190"/>
      <c r="C26" s="190"/>
      <c r="D26" s="190"/>
      <c r="E26" s="190"/>
      <c r="F26" s="190"/>
      <c r="G26" s="190"/>
      <c r="H26" s="190"/>
      <c r="I26" s="190"/>
      <c r="J26" s="190"/>
      <c r="K26" s="190"/>
      <c r="L26" s="190"/>
      <c r="M26" s="190"/>
      <c r="N26" s="191"/>
    </row>
    <row r="27" spans="1:14" ht="63" customHeight="1">
      <c r="A27" s="206" t="s">
        <v>67</v>
      </c>
      <c r="B27" s="207"/>
      <c r="C27" s="207"/>
      <c r="D27" s="207"/>
      <c r="E27" s="207"/>
      <c r="F27" s="207"/>
      <c r="G27" s="207"/>
      <c r="H27" s="207"/>
      <c r="I27" s="207"/>
      <c r="J27" s="207"/>
      <c r="K27" s="207"/>
      <c r="L27" s="207"/>
      <c r="M27" s="207"/>
      <c r="N27" s="208"/>
    </row>
    <row r="28" spans="1:14">
      <c r="A28" s="189" t="s">
        <v>68</v>
      </c>
      <c r="B28" s="190"/>
      <c r="C28" s="190"/>
      <c r="D28" s="190"/>
      <c r="E28" s="190"/>
      <c r="F28" s="190"/>
      <c r="G28" s="190"/>
      <c r="H28" s="190"/>
      <c r="I28" s="190"/>
      <c r="J28" s="190"/>
      <c r="K28" s="190"/>
      <c r="L28" s="190"/>
      <c r="M28" s="190"/>
      <c r="N28" s="191"/>
    </row>
    <row r="29" spans="1:14" ht="17.25" customHeight="1">
      <c r="A29" s="206" t="s">
        <v>69</v>
      </c>
      <c r="B29" s="207"/>
      <c r="C29" s="207"/>
      <c r="D29" s="207"/>
      <c r="E29" s="207"/>
      <c r="F29" s="207"/>
      <c r="G29" s="207"/>
      <c r="H29" s="207"/>
      <c r="I29" s="207"/>
      <c r="J29" s="207"/>
      <c r="K29" s="207"/>
      <c r="L29" s="207"/>
      <c r="M29" s="207"/>
      <c r="N29" s="208"/>
    </row>
    <row r="30" spans="1:14" ht="36" customHeight="1">
      <c r="A30" s="206" t="s">
        <v>70</v>
      </c>
      <c r="B30" s="207"/>
      <c r="C30" s="207"/>
      <c r="D30" s="207"/>
      <c r="E30" s="207"/>
      <c r="F30" s="207"/>
      <c r="G30" s="207"/>
      <c r="H30" s="207"/>
      <c r="I30" s="207"/>
      <c r="J30" s="207"/>
      <c r="K30" s="207"/>
      <c r="L30" s="207"/>
      <c r="M30" s="207"/>
      <c r="N30" s="208"/>
    </row>
    <row r="31" spans="1:14">
      <c r="A31" s="189" t="s">
        <v>71</v>
      </c>
      <c r="B31" s="190"/>
      <c r="C31" s="190"/>
      <c r="D31" s="190"/>
      <c r="E31" s="190"/>
      <c r="F31" s="190"/>
      <c r="G31" s="190"/>
      <c r="H31" s="190"/>
      <c r="I31" s="190"/>
      <c r="J31" s="190"/>
      <c r="K31" s="190"/>
      <c r="L31" s="190"/>
      <c r="M31" s="190"/>
      <c r="N31" s="191"/>
    </row>
    <row r="32" spans="1:14">
      <c r="A32" s="189" t="s">
        <v>72</v>
      </c>
      <c r="B32" s="190"/>
      <c r="C32" s="190"/>
      <c r="D32" s="190"/>
      <c r="E32" s="190"/>
      <c r="F32" s="190"/>
      <c r="G32" s="190"/>
      <c r="H32" s="190"/>
      <c r="I32" s="190"/>
      <c r="J32" s="190"/>
      <c r="K32" s="190"/>
      <c r="L32" s="190"/>
      <c r="M32" s="190"/>
      <c r="N32" s="191"/>
    </row>
    <row r="33" spans="1:14" ht="34.5" customHeight="1">
      <c r="A33" s="206" t="s">
        <v>73</v>
      </c>
      <c r="B33" s="207"/>
      <c r="C33" s="207"/>
      <c r="D33" s="207"/>
      <c r="E33" s="207"/>
      <c r="F33" s="207"/>
      <c r="G33" s="207"/>
      <c r="H33" s="207"/>
      <c r="I33" s="207"/>
      <c r="J33" s="207"/>
      <c r="K33" s="207"/>
      <c r="L33" s="207"/>
      <c r="M33" s="207"/>
      <c r="N33" s="20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zoomScale="90" zoomScaleNormal="90" workbookViewId="0">
      <selection activeCell="L6" sqref="L6"/>
    </sheetView>
  </sheetViews>
  <sheetFormatPr defaultColWidth="9.140625" defaultRowHeight="15"/>
  <cols>
    <col min="1" max="1" width="6.28515625" style="23" customWidth="1"/>
    <col min="2" max="2" width="45.5703125" style="22" customWidth="1"/>
    <col min="3" max="3" width="9.28515625" style="22" customWidth="1"/>
    <col min="4" max="6" width="9.85546875" style="22" customWidth="1"/>
    <col min="7" max="7" width="57.28515625" style="22" customWidth="1"/>
    <col min="8" max="8" width="9.140625" style="22" customWidth="1"/>
    <col min="9" max="10" width="9.5703125" style="22" customWidth="1"/>
    <col min="11" max="11" width="15.85546875" style="22" customWidth="1"/>
    <col min="12" max="12" width="11.42578125" style="22" bestFit="1" customWidth="1"/>
    <col min="13" max="13" width="10" style="22" bestFit="1" customWidth="1"/>
    <col min="14" max="16384" width="9.140625" style="22"/>
  </cols>
  <sheetData>
    <row r="1" spans="1:12">
      <c r="A1" s="209"/>
      <c r="B1" s="209"/>
      <c r="C1" s="49"/>
      <c r="D1" s="49"/>
      <c r="E1" s="49"/>
      <c r="F1" s="53"/>
      <c r="G1" s="212"/>
      <c r="H1" s="212"/>
      <c r="I1" s="212"/>
      <c r="J1" s="212"/>
      <c r="K1" s="212"/>
    </row>
    <row r="2" spans="1:12">
      <c r="A2" s="209"/>
      <c r="B2" s="209"/>
      <c r="C2" s="49"/>
      <c r="D2" s="49"/>
      <c r="E2" s="49"/>
      <c r="F2" s="49"/>
      <c r="G2" s="49"/>
      <c r="H2" s="49"/>
      <c r="I2" s="30"/>
      <c r="J2" s="30"/>
      <c r="K2" s="30"/>
    </row>
    <row r="3" spans="1:12">
      <c r="A3" s="210"/>
      <c r="B3" s="210"/>
      <c r="C3" s="210"/>
      <c r="D3" s="210"/>
      <c r="E3" s="210"/>
      <c r="F3" s="210"/>
      <c r="G3" s="210"/>
      <c r="H3" s="210"/>
      <c r="I3" s="210"/>
      <c r="J3" s="210"/>
      <c r="K3" s="210"/>
    </row>
    <row r="4" spans="1:12">
      <c r="A4" s="210" t="s">
        <v>137</v>
      </c>
      <c r="B4" s="210"/>
      <c r="C4" s="210"/>
      <c r="D4" s="210"/>
      <c r="E4" s="210"/>
      <c r="F4" s="210"/>
      <c r="G4" s="210"/>
      <c r="H4" s="210"/>
      <c r="I4" s="210"/>
      <c r="J4" s="50"/>
      <c r="K4" s="50"/>
    </row>
    <row r="5" spans="1:12">
      <c r="A5" s="211" t="s">
        <v>109</v>
      </c>
      <c r="B5" s="211"/>
      <c r="C5" s="211"/>
      <c r="D5" s="211"/>
      <c r="E5" s="211"/>
      <c r="F5" s="211"/>
      <c r="G5" s="211"/>
      <c r="H5" s="211"/>
      <c r="I5" s="211"/>
      <c r="J5" s="211"/>
      <c r="K5" s="211"/>
    </row>
    <row r="6" spans="1:12">
      <c r="A6" s="211"/>
      <c r="B6" s="211"/>
      <c r="C6" s="211"/>
      <c r="D6" s="211"/>
      <c r="E6" s="211"/>
      <c r="F6" s="211"/>
      <c r="G6" s="211"/>
      <c r="H6" s="211"/>
      <c r="I6" s="211"/>
      <c r="J6" s="211"/>
      <c r="K6" s="211"/>
    </row>
    <row r="7" spans="1:12" s="28" customFormat="1" ht="100.5">
      <c r="A7" s="24" t="s">
        <v>74</v>
      </c>
      <c r="B7" s="25" t="s">
        <v>75</v>
      </c>
      <c r="C7" s="26" t="s">
        <v>76</v>
      </c>
      <c r="D7" s="27" t="s">
        <v>92</v>
      </c>
      <c r="E7" s="27" t="s">
        <v>95</v>
      </c>
      <c r="F7" s="27" t="s">
        <v>96</v>
      </c>
      <c r="G7" s="26" t="s">
        <v>77</v>
      </c>
      <c r="H7" s="26" t="s">
        <v>78</v>
      </c>
      <c r="I7" s="27" t="s">
        <v>79</v>
      </c>
      <c r="J7" s="27" t="s">
        <v>97</v>
      </c>
      <c r="K7" s="27" t="s">
        <v>98</v>
      </c>
    </row>
    <row r="8" spans="1:12" s="28" customFormat="1">
      <c r="A8" s="102"/>
      <c r="B8" s="103" t="s">
        <v>80</v>
      </c>
      <c r="C8" s="74"/>
      <c r="D8" s="104"/>
      <c r="E8" s="104"/>
      <c r="F8" s="104"/>
      <c r="G8" s="74"/>
      <c r="H8" s="74"/>
      <c r="I8" s="105"/>
      <c r="J8" s="105"/>
      <c r="K8" s="105"/>
    </row>
    <row r="9" spans="1:12" s="47" customFormat="1">
      <c r="A9" s="140">
        <v>1</v>
      </c>
      <c r="B9" s="152" t="s">
        <v>122</v>
      </c>
      <c r="C9" s="153" t="s">
        <v>106</v>
      </c>
      <c r="D9" s="60">
        <v>0.67</v>
      </c>
      <c r="E9" s="58">
        <v>40.799999999999997</v>
      </c>
      <c r="F9" s="58">
        <f t="shared" ref="F9:F14" si="0">D9*E9</f>
        <v>27.335999999999999</v>
      </c>
      <c r="G9" s="154"/>
      <c r="H9" s="155"/>
      <c r="I9" s="155"/>
      <c r="J9" s="60"/>
      <c r="K9" s="60"/>
    </row>
    <row r="10" spans="1:12" s="47" customFormat="1">
      <c r="A10" s="140">
        <v>2</v>
      </c>
      <c r="B10" s="152" t="s">
        <v>117</v>
      </c>
      <c r="C10" s="153" t="s">
        <v>83</v>
      </c>
      <c r="D10" s="60">
        <v>3.2</v>
      </c>
      <c r="E10" s="58">
        <v>42.5</v>
      </c>
      <c r="F10" s="58">
        <f t="shared" si="0"/>
        <v>136</v>
      </c>
      <c r="G10" s="62" t="s">
        <v>125</v>
      </c>
      <c r="H10" s="155" t="s">
        <v>118</v>
      </c>
      <c r="I10" s="155">
        <v>2.2000000000000002</v>
      </c>
      <c r="J10" s="60">
        <v>7.36</v>
      </c>
      <c r="K10" s="60">
        <f>I10*J10</f>
        <v>16.192000000000004</v>
      </c>
    </row>
    <row r="11" spans="1:12" s="47" customFormat="1">
      <c r="A11" s="140">
        <v>3</v>
      </c>
      <c r="B11" s="156" t="s">
        <v>119</v>
      </c>
      <c r="C11" s="153" t="s">
        <v>106</v>
      </c>
      <c r="D11" s="60">
        <v>0.67</v>
      </c>
      <c r="E11" s="58">
        <v>210.8</v>
      </c>
      <c r="F11" s="58">
        <f t="shared" si="0"/>
        <v>141.23600000000002</v>
      </c>
      <c r="G11" s="154" t="s">
        <v>120</v>
      </c>
      <c r="H11" s="155" t="s">
        <v>106</v>
      </c>
      <c r="I11" s="155">
        <v>0.67</v>
      </c>
      <c r="J11" s="60">
        <v>414</v>
      </c>
      <c r="K11" s="60">
        <f>I11*J11</f>
        <v>277.38</v>
      </c>
    </row>
    <row r="12" spans="1:12" s="47" customFormat="1">
      <c r="A12" s="140">
        <v>4</v>
      </c>
      <c r="B12" s="152"/>
      <c r="C12" s="153"/>
      <c r="D12" s="60"/>
      <c r="E12" s="58"/>
      <c r="F12" s="58"/>
      <c r="G12" s="154" t="s">
        <v>121</v>
      </c>
      <c r="H12" s="155" t="s">
        <v>118</v>
      </c>
      <c r="I12" s="155">
        <f>D11*0.4</f>
        <v>0.26800000000000002</v>
      </c>
      <c r="J12" s="60">
        <v>97.5</v>
      </c>
      <c r="K12" s="60">
        <f>I12*J12</f>
        <v>26.130000000000003</v>
      </c>
    </row>
    <row r="13" spans="1:12" s="47" customFormat="1">
      <c r="A13" s="140">
        <v>5</v>
      </c>
      <c r="B13" s="156"/>
      <c r="C13" s="153"/>
      <c r="D13" s="60"/>
      <c r="E13" s="58"/>
      <c r="F13" s="58"/>
      <c r="G13" s="62" t="s">
        <v>125</v>
      </c>
      <c r="H13" s="63" t="s">
        <v>118</v>
      </c>
      <c r="I13" s="64">
        <f>D11*5.5</f>
        <v>3.6850000000000001</v>
      </c>
      <c r="J13" s="60">
        <v>7.36</v>
      </c>
      <c r="K13" s="60">
        <f>I13*J13</f>
        <v>27.121600000000001</v>
      </c>
      <c r="L13" s="48"/>
    </row>
    <row r="14" spans="1:12" s="47" customFormat="1" ht="25.5">
      <c r="A14" s="140">
        <v>6</v>
      </c>
      <c r="B14" s="61" t="s">
        <v>136</v>
      </c>
      <c r="C14" s="56" t="s">
        <v>133</v>
      </c>
      <c r="D14" s="57">
        <v>1</v>
      </c>
      <c r="E14" s="58">
        <v>500</v>
      </c>
      <c r="F14" s="58">
        <f t="shared" si="0"/>
        <v>500</v>
      </c>
      <c r="G14" s="62" t="s">
        <v>135</v>
      </c>
      <c r="H14" s="63" t="s">
        <v>81</v>
      </c>
      <c r="I14" s="64">
        <v>1</v>
      </c>
      <c r="J14" s="60">
        <v>854</v>
      </c>
      <c r="K14" s="60">
        <f t="shared" ref="K14:K15" si="1">I14*J14</f>
        <v>854</v>
      </c>
    </row>
    <row r="15" spans="1:12" s="47" customFormat="1">
      <c r="A15" s="140">
        <v>7</v>
      </c>
      <c r="B15" s="61"/>
      <c r="C15" s="56"/>
      <c r="D15" s="57"/>
      <c r="E15" s="58"/>
      <c r="F15" s="58"/>
      <c r="G15" s="62" t="s">
        <v>134</v>
      </c>
      <c r="H15" s="63" t="s">
        <v>81</v>
      </c>
      <c r="I15" s="64">
        <v>1</v>
      </c>
      <c r="J15" s="60">
        <v>840</v>
      </c>
      <c r="K15" s="60">
        <f t="shared" si="1"/>
        <v>840</v>
      </c>
    </row>
    <row r="16" spans="1:12" s="28" customFormat="1" ht="26.25">
      <c r="A16" s="140">
        <v>8</v>
      </c>
      <c r="B16" s="65" t="s">
        <v>85</v>
      </c>
      <c r="C16" s="66"/>
      <c r="D16" s="67"/>
      <c r="E16" s="58"/>
      <c r="F16" s="68">
        <f>SUM(F9:F14)</f>
        <v>804.572</v>
      </c>
      <c r="G16" s="65" t="s">
        <v>86</v>
      </c>
      <c r="H16" s="69"/>
      <c r="I16" s="70"/>
      <c r="J16" s="60"/>
      <c r="K16" s="71">
        <f>SUM(K9:K14)</f>
        <v>1200.8235999999999</v>
      </c>
    </row>
    <row r="17" spans="1:11" s="28" customFormat="1">
      <c r="A17" s="140">
        <v>9</v>
      </c>
      <c r="B17" s="103" t="s">
        <v>84</v>
      </c>
      <c r="C17" s="72"/>
      <c r="D17" s="73"/>
      <c r="E17" s="73"/>
      <c r="F17" s="73"/>
      <c r="G17" s="74"/>
      <c r="H17" s="72"/>
      <c r="I17" s="75"/>
      <c r="J17" s="75"/>
      <c r="K17" s="75"/>
    </row>
    <row r="18" spans="1:11" s="28" customFormat="1">
      <c r="A18" s="140">
        <v>10</v>
      </c>
      <c r="B18" s="76" t="s">
        <v>103</v>
      </c>
      <c r="C18" s="77"/>
      <c r="D18" s="78"/>
      <c r="E18" s="58"/>
      <c r="F18" s="58"/>
      <c r="G18" s="79"/>
      <c r="H18" s="59"/>
      <c r="I18" s="59"/>
      <c r="J18" s="60"/>
      <c r="K18" s="60"/>
    </row>
    <row r="19" spans="1:11" s="28" customFormat="1">
      <c r="A19" s="140">
        <v>11</v>
      </c>
      <c r="B19" s="80" t="s">
        <v>126</v>
      </c>
      <c r="C19" s="77" t="s">
        <v>81</v>
      </c>
      <c r="D19" s="81">
        <v>3</v>
      </c>
      <c r="E19" s="58">
        <v>75</v>
      </c>
      <c r="F19" s="58">
        <f t="shared" ref="F19:F35" si="2">D19*E19</f>
        <v>225</v>
      </c>
      <c r="G19" s="82" t="s">
        <v>107</v>
      </c>
      <c r="H19" s="83" t="s">
        <v>81</v>
      </c>
      <c r="I19" s="84">
        <v>1</v>
      </c>
      <c r="J19" s="60">
        <v>45.6</v>
      </c>
      <c r="K19" s="60">
        <f t="shared" ref="K19:K35" si="3">I19*J19</f>
        <v>45.6</v>
      </c>
    </row>
    <row r="20" spans="1:11" s="47" customFormat="1">
      <c r="A20" s="140">
        <v>12</v>
      </c>
      <c r="B20" s="80"/>
      <c r="C20" s="77"/>
      <c r="D20" s="81"/>
      <c r="E20" s="58"/>
      <c r="F20" s="58"/>
      <c r="G20" s="79" t="s">
        <v>127</v>
      </c>
      <c r="H20" s="59" t="s">
        <v>81</v>
      </c>
      <c r="I20" s="59">
        <v>1</v>
      </c>
      <c r="J20" s="60">
        <v>175</v>
      </c>
      <c r="K20" s="60">
        <f t="shared" ref="K20" si="4">I20*J20</f>
        <v>175</v>
      </c>
    </row>
    <row r="21" spans="1:11" s="47" customFormat="1" ht="25.5">
      <c r="A21" s="140">
        <v>13</v>
      </c>
      <c r="B21" s="80" t="s">
        <v>130</v>
      </c>
      <c r="C21" s="77" t="s">
        <v>81</v>
      </c>
      <c r="D21" s="81">
        <v>1</v>
      </c>
      <c r="E21" s="58">
        <v>170</v>
      </c>
      <c r="F21" s="58">
        <f t="shared" si="2"/>
        <v>170</v>
      </c>
      <c r="G21" s="148" t="s">
        <v>128</v>
      </c>
      <c r="H21" s="149" t="s">
        <v>81</v>
      </c>
      <c r="I21" s="149">
        <v>1</v>
      </c>
      <c r="J21" s="150">
        <v>180.83</v>
      </c>
      <c r="K21" s="151">
        <f>J21*I21</f>
        <v>180.83</v>
      </c>
    </row>
    <row r="22" spans="1:11" s="47" customFormat="1">
      <c r="A22" s="140">
        <v>14</v>
      </c>
      <c r="B22" s="76" t="s">
        <v>104</v>
      </c>
      <c r="C22" s="77"/>
      <c r="D22" s="81"/>
      <c r="E22" s="58"/>
      <c r="F22" s="58"/>
      <c r="G22" s="106"/>
      <c r="H22" s="106"/>
      <c r="I22" s="106"/>
      <c r="J22" s="60"/>
      <c r="K22" s="60"/>
    </row>
    <row r="23" spans="1:11" s="28" customFormat="1">
      <c r="A23" s="140">
        <v>15</v>
      </c>
      <c r="B23" s="85" t="s">
        <v>108</v>
      </c>
      <c r="C23" s="77" t="s">
        <v>81</v>
      </c>
      <c r="D23" s="81">
        <v>2</v>
      </c>
      <c r="E23" s="58">
        <v>100</v>
      </c>
      <c r="F23" s="58">
        <f t="shared" ref="F23" si="5">D23*E23</f>
        <v>200</v>
      </c>
      <c r="G23" s="125"/>
      <c r="H23" s="126"/>
      <c r="I23" s="126"/>
      <c r="J23" s="127"/>
      <c r="K23" s="128"/>
    </row>
    <row r="24" spans="1:11" s="47" customFormat="1">
      <c r="A24" s="140">
        <v>16</v>
      </c>
      <c r="B24" s="86"/>
      <c r="C24" s="77"/>
      <c r="D24" s="81"/>
      <c r="E24" s="58"/>
      <c r="F24" s="58"/>
      <c r="G24" s="125"/>
      <c r="H24" s="126"/>
      <c r="I24" s="126"/>
      <c r="J24" s="127"/>
      <c r="K24" s="128"/>
    </row>
    <row r="25" spans="1:11" s="28" customFormat="1">
      <c r="A25" s="140">
        <v>19</v>
      </c>
      <c r="B25" s="87"/>
      <c r="C25" s="88"/>
      <c r="D25" s="78"/>
      <c r="E25" s="58"/>
      <c r="F25" s="58"/>
      <c r="G25" s="89"/>
      <c r="H25" s="57"/>
      <c r="I25" s="57"/>
      <c r="J25" s="60"/>
      <c r="K25" s="60"/>
    </row>
    <row r="26" spans="1:11" s="28" customFormat="1">
      <c r="A26" s="140">
        <v>20</v>
      </c>
      <c r="B26" s="65" t="s">
        <v>87</v>
      </c>
      <c r="C26" s="66"/>
      <c r="D26" s="67"/>
      <c r="E26" s="58"/>
      <c r="F26" s="68">
        <f>SUM(F19:F25)</f>
        <v>595</v>
      </c>
      <c r="G26" s="65" t="s">
        <v>88</v>
      </c>
      <c r="H26" s="69"/>
      <c r="I26" s="70"/>
      <c r="J26" s="60"/>
      <c r="K26" s="71">
        <f>SUM(K19:K25)</f>
        <v>401.43</v>
      </c>
    </row>
    <row r="27" spans="1:11" s="28" customFormat="1">
      <c r="A27" s="140">
        <v>21</v>
      </c>
      <c r="B27" s="103" t="s">
        <v>82</v>
      </c>
      <c r="C27" s="72"/>
      <c r="D27" s="73"/>
      <c r="E27" s="73"/>
      <c r="F27" s="73"/>
      <c r="G27" s="74"/>
      <c r="H27" s="72"/>
      <c r="I27" s="75"/>
      <c r="J27" s="75"/>
      <c r="K27" s="75"/>
    </row>
    <row r="28" spans="1:11" s="28" customFormat="1">
      <c r="A28" s="140">
        <v>22</v>
      </c>
      <c r="B28" s="80" t="s">
        <v>110</v>
      </c>
      <c r="C28" s="90" t="s">
        <v>83</v>
      </c>
      <c r="D28" s="90">
        <v>9</v>
      </c>
      <c r="E28" s="139">
        <v>17.850000000000001</v>
      </c>
      <c r="F28" s="139">
        <f t="shared" si="2"/>
        <v>160.65</v>
      </c>
      <c r="G28" s="91" t="s">
        <v>111</v>
      </c>
      <c r="H28" s="92" t="s">
        <v>83</v>
      </c>
      <c r="I28" s="94">
        <f>D28*1.05</f>
        <v>9.4500000000000011</v>
      </c>
      <c r="J28" s="60">
        <v>47.5</v>
      </c>
      <c r="K28" s="60">
        <f t="shared" ref="K28" si="6">I28*J28</f>
        <v>448.87500000000006</v>
      </c>
    </row>
    <row r="29" spans="1:11" s="47" customFormat="1">
      <c r="A29" s="140">
        <v>23</v>
      </c>
      <c r="B29" s="80"/>
      <c r="C29" s="90"/>
      <c r="D29" s="90"/>
      <c r="E29" s="139"/>
      <c r="F29" s="139"/>
      <c r="G29" s="95"/>
      <c r="H29" s="96"/>
      <c r="I29" s="97"/>
      <c r="J29" s="60"/>
      <c r="K29" s="60"/>
    </row>
    <row r="30" spans="1:11" s="28" customFormat="1">
      <c r="A30" s="140">
        <v>24</v>
      </c>
      <c r="B30" s="80"/>
      <c r="C30" s="90"/>
      <c r="D30" s="90"/>
      <c r="E30" s="139"/>
      <c r="F30" s="139"/>
      <c r="G30" s="95"/>
      <c r="H30" s="96"/>
      <c r="I30" s="97"/>
      <c r="J30" s="60"/>
      <c r="K30" s="60"/>
    </row>
    <row r="31" spans="1:11" s="47" customFormat="1" ht="25.5">
      <c r="A31" s="140">
        <v>25</v>
      </c>
      <c r="B31" s="141" t="s">
        <v>123</v>
      </c>
      <c r="C31" s="142" t="s">
        <v>83</v>
      </c>
      <c r="D31" s="143">
        <v>3.2</v>
      </c>
      <c r="E31" s="144">
        <v>11.05</v>
      </c>
      <c r="F31" s="144">
        <f t="shared" ref="F31:F32" si="7">D31*E31</f>
        <v>35.360000000000007</v>
      </c>
      <c r="G31" s="145" t="s">
        <v>124</v>
      </c>
      <c r="H31" s="92" t="s">
        <v>83</v>
      </c>
      <c r="I31" s="101">
        <v>3.2</v>
      </c>
      <c r="J31" s="60">
        <v>9.5</v>
      </c>
      <c r="K31" s="60">
        <f t="shared" si="3"/>
        <v>30.400000000000002</v>
      </c>
    </row>
    <row r="32" spans="1:11" s="47" customFormat="1">
      <c r="A32" s="140">
        <v>26</v>
      </c>
      <c r="B32" s="80" t="s">
        <v>131</v>
      </c>
      <c r="C32" s="77" t="s">
        <v>81</v>
      </c>
      <c r="D32" s="81">
        <v>2</v>
      </c>
      <c r="E32" s="58">
        <v>85</v>
      </c>
      <c r="F32" s="58">
        <f t="shared" si="7"/>
        <v>170</v>
      </c>
      <c r="G32" s="146"/>
      <c r="H32" s="147"/>
      <c r="I32" s="98"/>
      <c r="J32" s="60"/>
      <c r="K32" s="60"/>
    </row>
    <row r="33" spans="1:13" s="47" customFormat="1">
      <c r="A33" s="140">
        <v>27</v>
      </c>
      <c r="B33" s="141" t="s">
        <v>129</v>
      </c>
      <c r="C33" s="142" t="s">
        <v>81</v>
      </c>
      <c r="D33" s="143">
        <v>2</v>
      </c>
      <c r="E33" s="144">
        <v>106</v>
      </c>
      <c r="F33" s="144">
        <f t="shared" si="2"/>
        <v>212</v>
      </c>
      <c r="G33" s="146"/>
      <c r="H33" s="147"/>
      <c r="I33" s="98"/>
      <c r="J33" s="60"/>
      <c r="K33" s="60"/>
    </row>
    <row r="34" spans="1:13" s="47" customFormat="1">
      <c r="A34" s="140">
        <v>28</v>
      </c>
      <c r="B34" s="141" t="s">
        <v>132</v>
      </c>
      <c r="C34" s="142" t="s">
        <v>81</v>
      </c>
      <c r="D34" s="143">
        <v>2</v>
      </c>
      <c r="E34" s="144">
        <v>106</v>
      </c>
      <c r="F34" s="144">
        <f t="shared" si="2"/>
        <v>212</v>
      </c>
      <c r="G34" s="146"/>
      <c r="H34" s="147"/>
      <c r="I34" s="98"/>
      <c r="J34" s="60"/>
      <c r="K34" s="60"/>
    </row>
    <row r="35" spans="1:13" s="47" customFormat="1">
      <c r="A35" s="140">
        <v>29</v>
      </c>
      <c r="B35" s="80" t="s">
        <v>91</v>
      </c>
      <c r="C35" s="90" t="s">
        <v>81</v>
      </c>
      <c r="D35" s="90">
        <v>1</v>
      </c>
      <c r="E35" s="139">
        <v>85</v>
      </c>
      <c r="F35" s="139">
        <f t="shared" si="2"/>
        <v>85</v>
      </c>
      <c r="G35" s="99" t="s">
        <v>105</v>
      </c>
      <c r="H35" s="100" t="s">
        <v>81</v>
      </c>
      <c r="I35" s="93">
        <v>1</v>
      </c>
      <c r="J35" s="60">
        <v>65</v>
      </c>
      <c r="K35" s="60">
        <f t="shared" si="3"/>
        <v>65</v>
      </c>
    </row>
    <row r="36" spans="1:13" s="47" customFormat="1">
      <c r="A36" s="140">
        <v>30</v>
      </c>
      <c r="B36" s="134"/>
      <c r="C36" s="133"/>
      <c r="D36" s="136"/>
      <c r="E36" s="135"/>
      <c r="F36" s="135"/>
      <c r="G36" s="137"/>
      <c r="H36" s="138"/>
      <c r="I36" s="131"/>
      <c r="J36" s="132"/>
      <c r="K36" s="131"/>
    </row>
    <row r="37" spans="1:13" s="29" customFormat="1" ht="25.5">
      <c r="A37" s="140">
        <v>31</v>
      </c>
      <c r="B37" s="65" t="s">
        <v>89</v>
      </c>
      <c r="C37" s="66"/>
      <c r="D37" s="67"/>
      <c r="E37" s="68"/>
      <c r="F37" s="68">
        <f>SUM(F28:F36)</f>
        <v>875.01</v>
      </c>
      <c r="G37" s="65" t="s">
        <v>90</v>
      </c>
      <c r="H37" s="69"/>
      <c r="I37" s="70"/>
      <c r="J37" s="60"/>
      <c r="K37" s="71">
        <f>SUM(K28:K36)</f>
        <v>544.27500000000009</v>
      </c>
    </row>
    <row r="38" spans="1:13">
      <c r="A38" s="55"/>
      <c r="B38" s="107"/>
      <c r="C38" s="108"/>
      <c r="D38" s="109"/>
      <c r="E38" s="109"/>
      <c r="F38" s="109"/>
      <c r="G38" s="110" t="s">
        <v>99</v>
      </c>
      <c r="H38" s="111"/>
      <c r="I38" s="112"/>
      <c r="J38" s="112"/>
      <c r="K38" s="113">
        <f>+K37+K26+K16</f>
        <v>2146.5286000000001</v>
      </c>
    </row>
    <row r="39" spans="1:13">
      <c r="A39" s="55"/>
      <c r="B39" s="110" t="s">
        <v>100</v>
      </c>
      <c r="C39" s="111"/>
      <c r="D39" s="122"/>
      <c r="E39" s="122"/>
      <c r="F39" s="122">
        <f>F37+F26+F16</f>
        <v>2274.5819999999999</v>
      </c>
      <c r="G39" s="114" t="s">
        <v>101</v>
      </c>
      <c r="H39" s="115">
        <v>0.05</v>
      </c>
      <c r="I39" s="112"/>
      <c r="J39" s="112"/>
      <c r="K39" s="113">
        <f>K38*H39</f>
        <v>107.32643000000002</v>
      </c>
      <c r="L39" s="54"/>
      <c r="M39" s="54"/>
    </row>
    <row r="40" spans="1:13">
      <c r="A40" s="116"/>
      <c r="B40" s="114"/>
      <c r="C40" s="117"/>
      <c r="D40" s="123"/>
      <c r="E40" s="123"/>
      <c r="F40" s="123"/>
      <c r="G40" s="118" t="s">
        <v>94</v>
      </c>
      <c r="H40" s="111"/>
      <c r="I40" s="112"/>
      <c r="J40" s="112"/>
      <c r="K40" s="113">
        <f>K38+K39</f>
        <v>2253.8550300000002</v>
      </c>
      <c r="L40" s="54"/>
      <c r="M40" s="31"/>
    </row>
    <row r="41" spans="1:13">
      <c r="A41" s="116"/>
      <c r="B41" s="118" t="s">
        <v>93</v>
      </c>
      <c r="C41" s="124"/>
      <c r="D41" s="122"/>
      <c r="E41" s="122"/>
      <c r="F41" s="122">
        <f>F39</f>
        <v>2274.5819999999999</v>
      </c>
      <c r="G41" s="118" t="s">
        <v>102</v>
      </c>
      <c r="H41" s="119"/>
      <c r="I41" s="112"/>
      <c r="J41" s="112"/>
      <c r="K41" s="113">
        <f>F41+K40</f>
        <v>4528.43703</v>
      </c>
      <c r="M41" s="31"/>
    </row>
    <row r="42" spans="1:13">
      <c r="A42" s="116"/>
      <c r="B42" s="120"/>
      <c r="C42" s="119"/>
      <c r="D42" s="120"/>
      <c r="E42" s="120"/>
      <c r="F42" s="120"/>
      <c r="G42" s="118" t="s">
        <v>112</v>
      </c>
      <c r="H42" s="119"/>
      <c r="I42" s="112"/>
      <c r="J42" s="112"/>
      <c r="K42" s="113">
        <f>K41*0.2</f>
        <v>905.68740600000001</v>
      </c>
    </row>
    <row r="43" spans="1:13">
      <c r="A43" s="116"/>
      <c r="B43" s="120"/>
      <c r="C43" s="119"/>
      <c r="D43" s="120"/>
      <c r="E43" s="120"/>
      <c r="F43" s="120"/>
      <c r="G43" s="118" t="s">
        <v>113</v>
      </c>
      <c r="H43" s="119"/>
      <c r="I43" s="112"/>
      <c r="J43" s="121"/>
      <c r="K43" s="113">
        <f>K42+K41</f>
        <v>5434.1244360000001</v>
      </c>
    </row>
    <row r="44" spans="1:13" ht="15.75">
      <c r="A44" s="33"/>
      <c r="B44" s="34"/>
      <c r="C44" s="35"/>
      <c r="D44" s="35"/>
      <c r="E44" s="36"/>
      <c r="F44" s="36"/>
      <c r="G44" s="37"/>
      <c r="H44" s="33"/>
      <c r="I44" s="33"/>
      <c r="J44" s="33"/>
      <c r="K44" s="51"/>
    </row>
    <row r="45" spans="1:13" ht="15.75">
      <c r="A45" s="33"/>
      <c r="B45" s="34"/>
      <c r="C45" s="35"/>
      <c r="D45" s="35"/>
      <c r="E45" s="36"/>
      <c r="F45" s="36"/>
      <c r="G45" s="37"/>
      <c r="H45" s="33"/>
      <c r="I45" s="33"/>
      <c r="J45" s="33"/>
      <c r="K45" s="33"/>
    </row>
    <row r="46" spans="1:13" ht="15.75">
      <c r="A46" s="33"/>
      <c r="B46" s="129" t="s">
        <v>114</v>
      </c>
      <c r="C46" s="35"/>
      <c r="D46" s="35"/>
      <c r="E46" s="36"/>
      <c r="F46" s="36"/>
      <c r="G46" s="37"/>
      <c r="H46" s="33"/>
      <c r="I46" s="33"/>
      <c r="J46" s="33"/>
      <c r="K46" s="33"/>
    </row>
    <row r="47" spans="1:13" ht="15.75">
      <c r="A47" s="33"/>
      <c r="B47" s="129"/>
      <c r="C47" s="35"/>
      <c r="D47" s="35"/>
      <c r="E47" s="36"/>
      <c r="F47" s="36"/>
      <c r="G47" s="37"/>
      <c r="H47" s="33"/>
      <c r="I47" s="33"/>
      <c r="J47" s="52"/>
      <c r="K47" s="33"/>
    </row>
    <row r="48" spans="1:13" ht="15.75">
      <c r="A48" s="33"/>
      <c r="B48" s="129" t="s">
        <v>115</v>
      </c>
      <c r="C48" s="35"/>
      <c r="D48" s="35"/>
      <c r="E48" s="36"/>
      <c r="F48" s="36"/>
      <c r="G48" s="37"/>
      <c r="H48" s="33"/>
      <c r="I48" s="33"/>
      <c r="J48" s="33"/>
      <c r="K48" s="33"/>
    </row>
    <row r="49" spans="1:11" ht="31.5">
      <c r="A49" s="33"/>
      <c r="B49" s="130" t="s">
        <v>116</v>
      </c>
      <c r="C49" s="39"/>
      <c r="D49" s="36"/>
      <c r="E49" s="36"/>
      <c r="F49" s="36"/>
      <c r="G49" s="32"/>
      <c r="H49" s="33"/>
      <c r="I49" s="33"/>
      <c r="J49" s="33"/>
      <c r="K49" s="33"/>
    </row>
    <row r="50" spans="1:11" ht="15.75">
      <c r="A50" s="33"/>
      <c r="B50" s="38"/>
      <c r="C50" s="40"/>
      <c r="D50" s="41"/>
      <c r="E50" s="41"/>
      <c r="F50" s="41"/>
      <c r="G50" s="42"/>
      <c r="H50" s="33"/>
      <c r="I50" s="33"/>
      <c r="J50" s="33"/>
      <c r="K50" s="33"/>
    </row>
    <row r="51" spans="1:11" ht="15.75">
      <c r="A51" s="33"/>
      <c r="B51" s="34"/>
      <c r="C51" s="35"/>
      <c r="D51" s="35"/>
      <c r="E51" s="35"/>
      <c r="F51" s="35"/>
      <c r="G51" s="37"/>
      <c r="H51" s="33"/>
      <c r="I51" s="33"/>
      <c r="J51" s="33"/>
      <c r="K51" s="33"/>
    </row>
    <row r="52" spans="1:11" ht="15.75">
      <c r="A52" s="33"/>
      <c r="B52" s="34"/>
      <c r="C52" s="35"/>
      <c r="D52" s="35"/>
      <c r="E52" s="35"/>
      <c r="F52" s="35"/>
      <c r="G52" s="37"/>
      <c r="H52" s="33"/>
      <c r="I52" s="33"/>
      <c r="J52" s="33"/>
      <c r="K52" s="33"/>
    </row>
    <row r="53" spans="1:11" ht="15.75">
      <c r="A53" s="33"/>
      <c r="B53" s="38"/>
      <c r="C53" s="39"/>
      <c r="D53" s="36"/>
      <c r="E53" s="36"/>
      <c r="F53" s="36"/>
      <c r="G53" s="32"/>
      <c r="H53" s="33"/>
      <c r="I53" s="33"/>
      <c r="J53" s="33"/>
      <c r="K53" s="33"/>
    </row>
    <row r="54" spans="1:11" ht="15.75">
      <c r="A54" s="33"/>
      <c r="B54" s="34"/>
      <c r="C54" s="40"/>
      <c r="D54" s="41"/>
      <c r="E54" s="41"/>
      <c r="F54" s="41"/>
      <c r="G54" s="42"/>
      <c r="H54" s="33"/>
      <c r="I54" s="33"/>
      <c r="J54" s="33"/>
      <c r="K54" s="33"/>
    </row>
    <row r="55" spans="1:11" ht="15.75">
      <c r="A55" s="43"/>
      <c r="B55" s="44"/>
      <c r="C55" s="43"/>
      <c r="D55" s="45"/>
      <c r="E55" s="45"/>
      <c r="F55" s="45"/>
      <c r="G55" s="46"/>
      <c r="H55" s="45"/>
      <c r="I55" s="45"/>
      <c r="J55" s="45"/>
      <c r="K55" s="45"/>
    </row>
  </sheetData>
  <autoFilter ref="A7:I41"/>
  <dataConsolidate/>
  <mergeCells count="6">
    <mergeCell ref="A1:B1"/>
    <mergeCell ref="A2:B2"/>
    <mergeCell ref="A3:K3"/>
    <mergeCell ref="A5:K6"/>
    <mergeCell ref="A4:I4"/>
    <mergeCell ref="G1:K1"/>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2023-02-21T15:36:02Z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