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перформат хоткевича\"/>
    </mc:Choice>
  </mc:AlternateContent>
  <bookViews>
    <workbookView xWindow="0" yWindow="0" windowWidth="23040" windowHeight="933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Лист1!$A$7:$I$37</definedName>
    <definedName name="Виконується">#REF!</definedName>
  </definedNames>
  <calcPr calcId="162913" iterateDelta="1E-4"/>
</workbook>
</file>

<file path=xl/calcChain.xml><?xml version="1.0" encoding="utf-8"?>
<calcChain xmlns="http://schemas.openxmlformats.org/spreadsheetml/2006/main">
  <c r="K32" i="51" l="1"/>
  <c r="F32" i="51"/>
  <c r="F30" i="51"/>
  <c r="F15" i="51"/>
  <c r="I11" i="51" l="1"/>
  <c r="J28" i="51"/>
  <c r="K28" i="51" s="1"/>
  <c r="K27" i="51"/>
  <c r="F28" i="51"/>
  <c r="J15" i="51" l="1"/>
  <c r="K15" i="51" s="1"/>
  <c r="J14" i="51" l="1"/>
  <c r="K14" i="51" s="1"/>
  <c r="J13" i="51"/>
  <c r="K13" i="51"/>
  <c r="J12" i="51"/>
  <c r="K12" i="51" s="1"/>
  <c r="K26" i="51" l="1"/>
  <c r="K25" i="51"/>
  <c r="K24" i="51"/>
  <c r="F24" i="51"/>
  <c r="K23" i="51"/>
  <c r="K22" i="51"/>
  <c r="F22" i="51"/>
  <c r="K21" i="51"/>
  <c r="K20" i="51"/>
  <c r="F20" i="51"/>
  <c r="K19" i="51"/>
  <c r="K18" i="51"/>
  <c r="F18" i="51"/>
  <c r="F14" i="51" l="1"/>
  <c r="K11" i="51"/>
  <c r="K10" i="51"/>
  <c r="F10" i="51"/>
  <c r="F11" i="51"/>
  <c r="F29" i="51"/>
  <c r="F31" i="51" l="1"/>
  <c r="K9" i="51" l="1"/>
  <c r="F16" i="51" l="1"/>
  <c r="F12" i="51"/>
  <c r="F17" i="51"/>
  <c r="F9" i="51"/>
  <c r="F35" i="51" l="1"/>
  <c r="K33" i="51"/>
  <c r="K34" i="51" s="1"/>
  <c r="K35" i="51" l="1"/>
  <c r="K36" i="51" s="1"/>
  <c r="K37" i="51" s="1"/>
</calcChain>
</file>

<file path=xl/sharedStrings.xml><?xml version="1.0" encoding="utf-8"?>
<sst xmlns="http://schemas.openxmlformats.org/spreadsheetml/2006/main" count="167" uniqueCount="136">
  <si>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</si>
  <si>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</si>
  <si>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</si>
  <si>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</si>
  <si>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</si>
  <si>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</si>
  <si>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</si>
  <si>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</si>
  <si>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</si>
  <si>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</si>
  <si>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</si>
  <si>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</si>
  <si>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</si>
  <si>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</si>
  <si>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</si>
  <si>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</si>
  <si>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</si>
  <si>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</si>
  <si>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</si>
  <si>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</si>
  <si>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</si>
  <si>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</si>
  <si>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</si>
  <si>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</si>
  <si>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</si>
  <si>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</si>
  <si>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</si>
  <si>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</si>
  <si>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</si>
  <si>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</si>
  <si>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</si>
  <si>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</si>
  <si>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</si>
  <si>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</si>
  <si>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</si>
  <si>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</si>
  <si>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</si>
  <si>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</si>
  <si>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</si>
  <si>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</si>
  <si>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</si>
  <si>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</si>
  <si>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</si>
  <si>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</si>
  <si>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</si>
  <si>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</si>
  <si>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</si>
  <si>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</si>
  <si>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</si>
  <si>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</si>
  <si>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</si>
  <si>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</si>
  <si>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</si>
  <si>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</si>
  <si>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</si>
  <si>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</si>
  <si>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</si>
  <si>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</si>
  <si>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</si>
  <si>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</si>
  <si>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</si>
  <si>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</si>
  <si>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</si>
  <si>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</si>
  <si>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</si>
  <si>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</si>
  <si>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</si>
  <si>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</si>
  <si>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</si>
  <si>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</si>
  <si>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</si>
  <si>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</si>
  <si>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</si>
  <si>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</si>
  <si>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</si>
  <si>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</si>
  <si>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</si>
  <si>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</si>
  <si>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</si>
  <si>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</si>
  <si>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</si>
  <si>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</si>
  <si>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</si>
  <si>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</si>
  <si>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</si>
  <si>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</si>
  <si>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</si>
  <si>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</si>
  <si>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</si>
  <si>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</si>
  <si>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</si>
  <si>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</si>
  <si>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ПО Кошторису  без ПДВ, ГРН.:</t>
  </si>
  <si>
    <t>ВСЬОГО ПО Кошторису  з ПДВ, ГРН.:</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</si>
  <si>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</si>
  <si>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</si>
  <si>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Монтажні роботи</t>
  </si>
  <si>
    <t>дефектний акт</t>
  </si>
  <si>
    <t>Демонтаж панелі 1200мм (демонтаж, пакування, винесення с ТЦ, навантаження)</t>
  </si>
  <si>
    <t>Монтаж  панелі 600мм (розвантаження, занесення в ТЦ, монтаж)</t>
  </si>
  <si>
    <t>Стретс 17мік*50см вага нетто 2,346 (+/-2%)кг макс. Довж палетування 600м.п</t>
  </si>
  <si>
    <t>Гофрокартон 2-х шаровий 1,05x10 м 10.5 м. кв.</t>
  </si>
  <si>
    <t xml:space="preserve">Дюбель для гіпсокартону MOLLY 5x65 мм 4 шт. Expert Fix </t>
  </si>
  <si>
    <t>Доставка меблів (Бориспільский р-н с. Мартусівка Моїсеєва 72)</t>
  </si>
  <si>
    <t>посл</t>
  </si>
  <si>
    <t>м.п.</t>
  </si>
  <si>
    <t>Найменування будови та її адреса : Переформат в ТТ в м.Київ, вул. Хоткевича 1В</t>
  </si>
  <si>
    <t xml:space="preserve">пошук несправності (пошкодження на лінії живлення) підсвітки </t>
  </si>
  <si>
    <t>год</t>
  </si>
  <si>
    <t>Демонтаж/монтаж  панелі 1200 мм (демонтаж, перенесення в нову зону, монтаж)</t>
  </si>
  <si>
    <t>Бренд зона «Vivo» (1000мм)  (демонтаж, перенесення в нову зону, монтаж, підключення до мережі)</t>
  </si>
  <si>
    <t>Монтаж  стол двохрівневий 1200 мм (розвантаження, занесення в ТЦ, монтаж)</t>
  </si>
  <si>
    <t>Монтаж профілю під лед стрічку</t>
  </si>
  <si>
    <t xml:space="preserve">Профіль алюмінієвий кутовий анодований ЛПУ 17x17 мм 200 см  </t>
  </si>
  <si>
    <t>линза для лед профиля</t>
  </si>
  <si>
    <t>Монтаж лед стрічки</t>
  </si>
  <si>
    <t>Стрічка світлодіодна IEK LSR-3528W120 9.6 Вт IP20 12 В холодний</t>
  </si>
  <si>
    <t>шт.</t>
  </si>
  <si>
    <t>Коннектор IEK IP20 LSCON8-MONO-213-03 3 шт./уп. 8 мм (15см-разъем)</t>
  </si>
  <si>
    <t>Прокладання кабеля до 4 мм2</t>
  </si>
  <si>
    <t>Кабель ШВВП 2*1</t>
  </si>
  <si>
    <t xml:space="preserve"> Вилка електрична кутова Makel із заземленням 250В 16А ABS</t>
  </si>
  <si>
    <t xml:space="preserve">Монтаж транформаторів </t>
  </si>
  <si>
    <t>Перетворювач напруги ИЕК 12 В 30 Вт IP20 S-25-12</t>
  </si>
  <si>
    <t xml:space="preserve">Вимикач для бра 129 250В білий </t>
  </si>
  <si>
    <t>Монтажна двостороння стрічка 3M VHB надміцна сіра 9 мм х 2 м товщина 1,1 мм</t>
  </si>
  <si>
    <t>Панель АКС 1200 мм зі склом  (розборка, перенесення в нову зону, зборка, підключення до мережі)</t>
  </si>
  <si>
    <t>Вилка електрична кутова Makel із заземленням 250В 16А ABS-пластик білий</t>
  </si>
  <si>
    <t>Кабель силовий багатожильний ЗЗКМ ПВС 3х2,5 мідь</t>
  </si>
  <si>
    <t>Канал кабельний Expert 10x15 мм 2 м білий</t>
  </si>
  <si>
    <t>Кабель силовий багатожильний ЗЗКМ ШВВП 2х0,75 мідь</t>
  </si>
  <si>
    <t>Розетка подвійна із заземленням Mono Larissa без шторок без кришки білий 103-191904-120</t>
  </si>
  <si>
    <t>Монтаж розеток з підрозетником</t>
  </si>
  <si>
    <t>Демонтаж полки на панелі АКС 600 (демонтаж, пакування, винесення с ТЦ, навантаження)</t>
  </si>
  <si>
    <t>Демонтаж "Майстерня чохлів" 600 мм (демонтаж, пакування, винесення с ТЦ, навантаження)</t>
  </si>
  <si>
    <t>за попереднім погодженням з Замовником,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</si>
</sst>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2">
    <font>
      <sz val="10"/>
      <name val="Arial"/>
      <charset val="13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color theme="1"/>
      <name val="Calibri"/>
      <family val="2"/>
      <charset val="204"/>
      <scheme val="minor"/>
    </font>
    <font>
      <b/>
      <sz val="12"/>
      <color theme="1"/>
      <name val="Times New Roman"/>
      <family val="1"/>
      <charset val="204"/>
    </font>
    <font>
      <sz val="10"/>
      <name val="Arial Cyr"/>
      <family val="2"/>
      <charset val="204"/>
    </font>
    <font>
      <sz val="12"/>
      <color theme="1"/>
      <name val="Calibri"/>
      <family val="2"/>
      <charset val="204"/>
      <scheme val="minor"/>
    </font>
    <font>
      <b/>
      <sz val="11"/>
      <color theme="1"/>
      <name val="Calibri"/>
      <family val="2"/>
      <charset val="204"/>
      <scheme val="minor"/>
    </font>
    <font>
      <b/>
      <sz val="11"/>
      <color theme="1"/>
      <name val="Arial"/>
      <family val="2"/>
      <charset val="204"/>
    </font>
    <font>
      <sz val="10"/>
      <color theme="1"/>
      <name val="Arial"/>
      <family val="2"/>
    </font>
    <font>
      <b/>
      <u/>
      <sz val="12"/>
      <color theme="1"/>
      <name val="Calibri"/>
      <family val="2"/>
      <charset val="204"/>
      <scheme val="minor"/>
    </font>
    <font>
      <sz val="11"/>
      <name val="Times New Roman"/>
      <family val="1"/>
      <charset val="204"/>
    </font>
    <font>
      <i/>
      <sz val="11"/>
      <color rgb="FF7F7F7F"/>
      <name val="Calibri"/>
      <family val="2"/>
      <charset val="204"/>
      <scheme val="minor"/>
    </font>
    <font>
      <sz val="10"/>
      <name val="Calibri"/>
      <family val="2"/>
      <charset val="204"/>
    </font>
    <font>
      <sz val="10"/>
      <color rgb="FF000000"/>
      <name val="Calibri"/>
      <family val="2"/>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rgb="FFFFFFFF"/>
        <bgColor rgb="FFFFFFCC"/>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59">
    <xf numFmtId="0" fontId="0" fillId="0" borderId="0"/>
    <xf numFmtId="0" fontId="23" fillId="0" borderId="0"/>
    <xf numFmtId="0" fontId="22" fillId="0" borderId="0">
      <alignment horizontal="center" vertical="center"/>
    </xf>
    <xf numFmtId="0" fontId="10" fillId="0" borderId="0"/>
    <xf numFmtId="0" fontId="32" fillId="0" borderId="0">
      <alignment horizontal="left" vertical="top"/>
    </xf>
    <xf numFmtId="0" fontId="30" fillId="0" borderId="0"/>
    <xf numFmtId="0" fontId="22" fillId="0" borderId="0">
      <alignment horizontal="center" vertical="center"/>
    </xf>
    <xf numFmtId="0" fontId="30" fillId="0" borderId="0"/>
    <xf numFmtId="0" fontId="9" fillId="0" borderId="0">
      <alignment vertical="center"/>
    </xf>
    <xf numFmtId="0" fontId="26" fillId="0" borderId="0">
      <alignment horizontal="left" vertical="top"/>
    </xf>
    <xf numFmtId="0" fontId="30" fillId="0" borderId="0"/>
    <xf numFmtId="0" fontId="40" fillId="0" borderId="0">
      <alignment horizontal="left" vertical="top"/>
    </xf>
    <xf numFmtId="0" fontId="26" fillId="0" borderId="0">
      <alignment horizontal="right" vertical="top"/>
    </xf>
    <xf numFmtId="0" fontId="10" fillId="0" borderId="0"/>
    <xf numFmtId="0" fontId="31" fillId="0" borderId="0">
      <alignment horizontal="left" vertical="top"/>
    </xf>
    <xf numFmtId="0" fontId="26" fillId="0" borderId="0">
      <alignment horizontal="center" vertical="top"/>
    </xf>
    <xf numFmtId="0" fontId="36" fillId="0" borderId="0"/>
    <xf numFmtId="0" fontId="10" fillId="0" borderId="0">
      <protection locked="0"/>
    </xf>
    <xf numFmtId="0" fontId="37" fillId="0" borderId="0"/>
    <xf numFmtId="0" fontId="41" fillId="0" borderId="0">
      <alignment horizontal="left" vertical="top"/>
    </xf>
    <xf numFmtId="0" fontId="35" fillId="8" borderId="0" applyNumberFormat="0" applyBorder="0" applyAlignment="0" applyProtection="0"/>
    <xf numFmtId="0" fontId="22" fillId="0" borderId="0">
      <alignment horizontal="center" vertical="center"/>
    </xf>
    <xf numFmtId="0" fontId="8" fillId="0" borderId="0"/>
    <xf numFmtId="165" fontId="39" fillId="0" borderId="0" applyBorder="0" applyProtection="0"/>
    <xf numFmtId="0" fontId="25" fillId="0" borderId="15" applyNumberFormat="0" applyFill="0" applyAlignment="0" applyProtection="0"/>
    <xf numFmtId="0" fontId="28" fillId="0" borderId="0">
      <alignment horizontal="left" vertical="top"/>
    </xf>
    <xf numFmtId="0" fontId="10" fillId="0" borderId="0"/>
    <xf numFmtId="0" fontId="30" fillId="0" borderId="0"/>
    <xf numFmtId="0" fontId="26" fillId="0" borderId="0">
      <alignment horizontal="center" vertical="top"/>
    </xf>
    <xf numFmtId="0" fontId="31" fillId="0" borderId="0">
      <alignment horizontal="left" vertical="top"/>
    </xf>
    <xf numFmtId="0" fontId="46" fillId="0" borderId="0"/>
    <xf numFmtId="0" fontId="31" fillId="0" borderId="0">
      <alignment horizontal="right" vertical="top"/>
    </xf>
    <xf numFmtId="0" fontId="29" fillId="0" borderId="0">
      <alignment horizontal="right" vertical="top"/>
    </xf>
    <xf numFmtId="0" fontId="42" fillId="0" borderId="0">
      <alignment horizontal="left" vertical="top"/>
    </xf>
    <xf numFmtId="0" fontId="38" fillId="0" borderId="0">
      <alignment horizontal="left" vertical="top"/>
    </xf>
    <xf numFmtId="0" fontId="27" fillId="0" borderId="0">
      <alignment horizontal="left" vertical="top"/>
    </xf>
    <xf numFmtId="0" fontId="29" fillId="0" borderId="0">
      <alignment horizontal="left" vertical="top"/>
    </xf>
    <xf numFmtId="0" fontId="27" fillId="0" borderId="0">
      <alignment horizontal="left" vertical="top"/>
    </xf>
    <xf numFmtId="0" fontId="34" fillId="0" borderId="0">
      <alignment horizontal="left" vertical="center"/>
    </xf>
    <xf numFmtId="0" fontId="29" fillId="0" borderId="0">
      <alignment horizontal="left" vertical="top"/>
    </xf>
    <xf numFmtId="0" fontId="33" fillId="0" borderId="0">
      <alignment horizontal="left" vertical="top"/>
    </xf>
    <xf numFmtId="0" fontId="29" fillId="0" borderId="0">
      <alignment horizontal="left" vertical="top"/>
    </xf>
    <xf numFmtId="0" fontId="29" fillId="0" borderId="0">
      <alignment horizontal="left" vertical="top"/>
    </xf>
    <xf numFmtId="0" fontId="29" fillId="0" borderId="0">
      <alignment horizontal="left" vertical="top"/>
    </xf>
    <xf numFmtId="0" fontId="43" fillId="0" borderId="0" applyNumberFormat="0" applyFill="0" applyBorder="0" applyAlignment="0" applyProtection="0"/>
    <xf numFmtId="0" fontId="30" fillId="0" borderId="1"/>
    <xf numFmtId="0" fontId="23" fillId="0" borderId="0"/>
    <xf numFmtId="0" fontId="30" fillId="0" borderId="0"/>
    <xf numFmtId="0" fontId="24" fillId="0" borderId="0">
      <alignment vertical="center"/>
    </xf>
    <xf numFmtId="0" fontId="30" fillId="0" borderId="0"/>
    <xf numFmtId="0" fontId="30" fillId="0" borderId="0"/>
    <xf numFmtId="0" fontId="30" fillId="0" borderId="0"/>
    <xf numFmtId="0" fontId="23" fillId="0" borderId="0"/>
    <xf numFmtId="0" fontId="36" fillId="0" borderId="0"/>
    <xf numFmtId="164" fontId="8" fillId="0" borderId="0" applyFont="0" applyFill="0" applyBorder="0" applyAlignment="0" applyProtection="0"/>
    <xf numFmtId="0" fontId="48" fillId="0" borderId="0">
      <protection locked="0"/>
    </xf>
    <xf numFmtId="0" fontId="48" fillId="0" borderId="0"/>
    <xf numFmtId="0" fontId="52" fillId="0" borderId="0"/>
    <xf numFmtId="0" fontId="59" fillId="0" borderId="0" applyNumberFormat="0" applyFill="0" applyBorder="0" applyAlignment="0" applyProtection="0"/>
  </cellStyleXfs>
  <cellXfs count="139">
    <xf numFmtId="0" fontId="0" fillId="0" borderId="0" xfId="0"/>
    <xf numFmtId="0" fontId="10" fillId="0" borderId="0" xfId="3" applyFont="1" applyFill="1" applyBorder="1"/>
    <xf numFmtId="0" fontId="11" fillId="0" borderId="0" xfId="46" applyFont="1" applyFill="1" applyBorder="1" applyAlignment="1">
      <alignment horizontal="left" vertical="top"/>
    </xf>
    <xf numFmtId="0" fontId="12" fillId="0" borderId="0" xfId="3" applyFont="1" applyFill="1" applyBorder="1" applyAlignment="1">
      <alignment vertical="center" wrapText="1"/>
    </xf>
    <xf numFmtId="0" fontId="14" fillId="0" borderId="5" xfId="3" applyFont="1" applyFill="1" applyBorder="1" applyAlignment="1">
      <alignment horizontal="left" vertical="top"/>
    </xf>
    <xf numFmtId="0" fontId="10" fillId="0" borderId="5" xfId="3" applyFont="1" applyFill="1" applyBorder="1" applyAlignment="1">
      <alignment horizontal="left" vertical="center"/>
    </xf>
    <xf numFmtId="0" fontId="10" fillId="0" borderId="0" xfId="3" applyFont="1" applyFill="1" applyBorder="1" applyAlignment="1">
      <alignment horizontal="left" vertical="center"/>
    </xf>
    <xf numFmtId="0" fontId="10" fillId="0" borderId="5" xfId="3" applyFont="1" applyFill="1" applyBorder="1"/>
    <xf numFmtId="0" fontId="10" fillId="0" borderId="10" xfId="3" applyFont="1" applyFill="1" applyBorder="1" applyAlignment="1">
      <alignment horizontal="left" vertical="center"/>
    </xf>
    <xf numFmtId="0" fontId="10" fillId="0" borderId="10" xfId="3" applyFont="1" applyFill="1" applyBorder="1"/>
    <xf numFmtId="0" fontId="15" fillId="0" borderId="0" xfId="7" applyFont="1"/>
    <xf numFmtId="0" fontId="17" fillId="0" borderId="0" xfId="7" applyFont="1"/>
    <xf numFmtId="0" fontId="11" fillId="0" borderId="0" xfId="46" applyFont="1" applyFill="1" applyAlignment="1">
      <alignment horizontal="center" vertical="top" wrapText="1"/>
    </xf>
    <xf numFmtId="0" fontId="17" fillId="0" borderId="0" xfId="7" applyFont="1" applyAlignment="1">
      <alignment horizontal="center" vertical="top" wrapText="1"/>
    </xf>
    <xf numFmtId="0" fontId="17" fillId="0" borderId="0" xfId="7" applyFont="1" applyAlignment="1">
      <alignment wrapText="1"/>
    </xf>
    <xf numFmtId="0" fontId="15" fillId="0" borderId="1" xfId="7" applyFont="1" applyBorder="1"/>
    <xf numFmtId="0" fontId="12" fillId="0" borderId="1" xfId="7" applyFont="1" applyBorder="1" applyAlignment="1">
      <alignment horizontal="center" vertical="center"/>
    </xf>
    <xf numFmtId="0" fontId="17" fillId="0" borderId="13" xfId="7" applyFont="1" applyBorder="1"/>
    <xf numFmtId="0" fontId="17" fillId="0" borderId="0" xfId="7" applyFont="1" applyBorder="1"/>
    <xf numFmtId="0" fontId="17" fillId="0" borderId="0" xfId="7" applyFont="1" applyBorder="1" applyAlignment="1">
      <alignment horizontal="left" wrapText="1"/>
    </xf>
    <xf numFmtId="0" fontId="17" fillId="0" borderId="0" xfId="7" applyFont="1" applyBorder="1" applyAlignment="1">
      <alignment horizontal="left"/>
    </xf>
    <xf numFmtId="0" fontId="15" fillId="0" borderId="0" xfId="7" applyFont="1" applyBorder="1"/>
    <xf numFmtId="1" fontId="50" fillId="0" borderId="1" xfId="46" applyNumberFormat="1" applyFont="1" applyFill="1" applyBorder="1" applyAlignment="1">
      <alignment horizontal="center" vertical="center"/>
    </xf>
    <xf numFmtId="0" fontId="50" fillId="4" borderId="1" xfId="46" applyFont="1" applyFill="1" applyBorder="1" applyAlignment="1">
      <alignment horizontal="center" vertical="center" wrapText="1"/>
    </xf>
    <xf numFmtId="4" fontId="50" fillId="4" borderId="1" xfId="46" applyNumberFormat="1" applyFont="1" applyFill="1" applyBorder="1" applyAlignment="1">
      <alignment horizontal="center" vertical="center"/>
    </xf>
    <xf numFmtId="0" fontId="50" fillId="4" borderId="1" xfId="46" applyFont="1" applyFill="1" applyBorder="1" applyAlignment="1">
      <alignment horizontal="left" wrapText="1"/>
    </xf>
    <xf numFmtId="4" fontId="50" fillId="4" borderId="1" xfId="46" applyNumberFormat="1" applyFont="1" applyFill="1" applyBorder="1" applyAlignment="1">
      <alignment horizontal="center" vertical="center" wrapText="1"/>
    </xf>
    <xf numFmtId="0" fontId="51" fillId="4" borderId="1" xfId="46" applyFont="1" applyFill="1" applyBorder="1" applyAlignment="1">
      <alignment horizontal="center" wrapText="1"/>
    </xf>
    <xf numFmtId="0" fontId="56" fillId="0" borderId="0" xfId="46" applyFont="1" applyAlignment="1">
      <alignment horizontal="left" vertical="top"/>
    </xf>
    <xf numFmtId="0" fontId="56" fillId="0" borderId="0" xfId="46" applyFont="1" applyAlignment="1">
      <alignment horizontal="center" vertical="top"/>
    </xf>
    <xf numFmtId="0" fontId="56" fillId="0" borderId="0" xfId="46" applyFont="1" applyAlignment="1">
      <alignment vertical="top"/>
    </xf>
    <xf numFmtId="166" fontId="56" fillId="0" borderId="0" xfId="46" applyNumberFormat="1" applyFont="1" applyAlignment="1">
      <alignment horizontal="center" vertical="center"/>
    </xf>
    <xf numFmtId="0" fontId="47" fillId="0" borderId="0" xfId="0" applyFont="1"/>
    <xf numFmtId="166" fontId="55" fillId="4" borderId="0" xfId="0" applyNumberFormat="1" applyFont="1" applyFill="1" applyAlignment="1">
      <alignment horizontal="center" vertical="center" wrapText="1"/>
    </xf>
    <xf numFmtId="0" fontId="49" fillId="3" borderId="1" xfId="46" applyFont="1" applyFill="1" applyBorder="1" applyAlignment="1">
      <alignment horizontal="center" wrapText="1"/>
    </xf>
    <xf numFmtId="0" fontId="49" fillId="3" borderId="1" xfId="46" applyFont="1" applyFill="1" applyBorder="1" applyAlignment="1">
      <alignment horizontal="left"/>
    </xf>
    <xf numFmtId="0" fontId="49" fillId="3" borderId="1" xfId="46" applyFont="1" applyFill="1" applyBorder="1" applyAlignment="1">
      <alignment horizontal="left" wrapText="1"/>
    </xf>
    <xf numFmtId="4" fontId="49" fillId="3" borderId="1" xfId="46" applyNumberFormat="1" applyFont="1" applyFill="1" applyBorder="1" applyAlignment="1">
      <alignment horizontal="left" wrapText="1"/>
    </xf>
    <xf numFmtId="4" fontId="49" fillId="3" borderId="1" xfId="46" applyNumberFormat="1" applyFont="1" applyFill="1" applyBorder="1" applyAlignment="1">
      <alignment horizontal="center" wrapText="1"/>
    </xf>
    <xf numFmtId="0" fontId="47" fillId="0" borderId="0" xfId="0" applyFont="1" applyFill="1"/>
    <xf numFmtId="0" fontId="47" fillId="4" borderId="0" xfId="0" applyFont="1" applyFill="1"/>
    <xf numFmtId="0" fontId="47" fillId="2" borderId="0" xfId="57" applyFont="1" applyFill="1" applyAlignment="1">
      <alignment horizontal="left" vertical="top"/>
    </xf>
    <xf numFmtId="0" fontId="54" fillId="2" borderId="1" xfId="46" applyFont="1" applyFill="1" applyBorder="1" applyAlignment="1">
      <alignment horizontal="left" wrapText="1"/>
    </xf>
    <xf numFmtId="0" fontId="54" fillId="2" borderId="1" xfId="46" applyFont="1" applyFill="1" applyBorder="1" applyAlignment="1">
      <alignment horizontal="center" vertical="center" wrapText="1"/>
    </xf>
    <xf numFmtId="166" fontId="7" fillId="2" borderId="1" xfId="46" applyNumberFormat="1" applyFont="1" applyFill="1" applyBorder="1" applyAlignment="1">
      <alignment horizontal="center" vertical="center"/>
    </xf>
    <xf numFmtId="166" fontId="54" fillId="2" borderId="1" xfId="46" applyNumberFormat="1" applyFont="1" applyFill="1" applyBorder="1" applyAlignment="1">
      <alignment horizontal="center" vertical="center"/>
    </xf>
    <xf numFmtId="4" fontId="7" fillId="2" borderId="1" xfId="46" applyNumberFormat="1" applyFont="1" applyFill="1" applyBorder="1" applyAlignment="1">
      <alignment horizontal="left" wrapText="1"/>
    </xf>
    <xf numFmtId="4" fontId="7" fillId="2" borderId="1" xfId="46" applyNumberFormat="1" applyFont="1" applyFill="1" applyBorder="1" applyAlignment="1">
      <alignment horizontal="center" wrapText="1"/>
    </xf>
    <xf numFmtId="4" fontId="54" fillId="2" borderId="1" xfId="46" applyNumberFormat="1" applyFont="1" applyFill="1" applyBorder="1" applyAlignment="1">
      <alignment horizontal="center" vertical="center"/>
    </xf>
    <xf numFmtId="0" fontId="54" fillId="2" borderId="1" xfId="26" applyFont="1" applyFill="1" applyBorder="1" applyAlignment="1">
      <alignment horizontal="left" wrapText="1"/>
    </xf>
    <xf numFmtId="10" fontId="54" fillId="2" borderId="1" xfId="46" applyNumberFormat="1" applyFont="1" applyFill="1" applyBorder="1" applyAlignment="1">
      <alignment horizontal="center" vertical="center" wrapText="1"/>
    </xf>
    <xf numFmtId="1" fontId="47" fillId="0" borderId="1" xfId="57" applyNumberFormat="1" applyFont="1" applyFill="1" applyBorder="1" applyAlignment="1">
      <alignment horizontal="left" vertical="top"/>
    </xf>
    <xf numFmtId="9" fontId="54" fillId="2" borderId="1" xfId="46" applyNumberFormat="1" applyFont="1" applyFill="1" applyBorder="1" applyAlignment="1">
      <alignment horizontal="center" vertical="center" wrapText="1"/>
    </xf>
    <xf numFmtId="4" fontId="7" fillId="2" borderId="1" xfId="46" applyNumberFormat="1" applyFont="1" applyFill="1" applyBorder="1" applyAlignment="1">
      <alignment horizontal="left"/>
    </xf>
    <xf numFmtId="4" fontId="7" fillId="2" borderId="1" xfId="46" applyNumberFormat="1" applyFont="1" applyFill="1" applyBorder="1" applyAlignment="1">
      <alignment horizontal="center"/>
    </xf>
    <xf numFmtId="0" fontId="54" fillId="2" borderId="1" xfId="46" applyFont="1" applyFill="1" applyBorder="1" applyAlignment="1">
      <alignment horizontal="left"/>
    </xf>
    <xf numFmtId="4" fontId="47" fillId="0" borderId="0" xfId="0" applyNumberFormat="1" applyFont="1"/>
    <xf numFmtId="0" fontId="7" fillId="2" borderId="1" xfId="46" applyFont="1" applyFill="1" applyBorder="1" applyAlignment="1">
      <alignment horizontal="center" vertical="center"/>
    </xf>
    <xf numFmtId="0" fontId="7" fillId="2" borderId="1" xfId="46" applyFont="1" applyFill="1" applyBorder="1" applyAlignment="1">
      <alignment horizontal="left"/>
    </xf>
    <xf numFmtId="0" fontId="7" fillId="2" borderId="1" xfId="46" applyFont="1" applyFill="1" applyBorder="1" applyAlignment="1">
      <alignment horizontal="center"/>
    </xf>
    <xf numFmtId="0" fontId="47" fillId="0" borderId="0" xfId="0" applyFont="1" applyAlignment="1">
      <alignment horizontal="center" vertical="center"/>
    </xf>
    <xf numFmtId="0" fontId="47" fillId="0" borderId="0" xfId="0" applyFont="1" applyAlignment="1">
      <alignment horizontal="center"/>
    </xf>
    <xf numFmtId="0" fontId="57" fillId="2" borderId="0" xfId="46" applyFont="1" applyFill="1" applyBorder="1" applyAlignment="1">
      <alignment horizontal="left"/>
    </xf>
    <xf numFmtId="0" fontId="53" fillId="0" borderId="0" xfId="46" applyFont="1" applyAlignment="1">
      <alignment horizontal="left" vertical="top"/>
    </xf>
    <xf numFmtId="0" fontId="57" fillId="0" borderId="0" xfId="46" applyFont="1" applyFill="1" applyBorder="1" applyAlignment="1">
      <alignment horizontal="left" vertical="top" wrapText="1"/>
    </xf>
    <xf numFmtId="0" fontId="58" fillId="0" borderId="0" xfId="0" applyFont="1"/>
    <xf numFmtId="0" fontId="6" fillId="0" borderId="1" xfId="0" applyFont="1" applyFill="1" applyBorder="1" applyAlignment="1">
      <alignment horizontal="left" vertical="top" wrapText="1"/>
    </xf>
    <xf numFmtId="0" fontId="47" fillId="0" borderId="1" xfId="46" applyFont="1" applyFill="1" applyBorder="1" applyAlignment="1">
      <alignment horizontal="center" vertical="center" wrapText="1"/>
    </xf>
    <xf numFmtId="0" fontId="6"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50" fillId="0" borderId="1" xfId="46" applyFont="1" applyFill="1" applyBorder="1" applyAlignment="1">
      <alignment horizontal="left" vertical="center" wrapText="1"/>
    </xf>
    <xf numFmtId="0" fontId="5"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166" fontId="60" fillId="4" borderId="1" xfId="58" applyNumberFormat="1" applyFont="1" applyFill="1" applyBorder="1" applyAlignment="1">
      <alignment horizontal="center" vertical="center"/>
    </xf>
    <xf numFmtId="0" fontId="47" fillId="4" borderId="1" xfId="57" applyNumberFormat="1" applyFont="1" applyFill="1" applyBorder="1" applyAlignment="1">
      <alignment horizontal="left" vertical="top" wrapText="1"/>
    </xf>
    <xf numFmtId="0" fontId="47" fillId="2" borderId="16" xfId="26" applyFont="1" applyFill="1" applyBorder="1" applyAlignment="1" applyProtection="1">
      <alignment horizontal="left" vertical="top" wrapText="1"/>
    </xf>
    <xf numFmtId="0" fontId="47" fillId="2" borderId="1" xfId="57"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61" fillId="0" borderId="1" xfId="0" applyFont="1" applyBorder="1" applyAlignment="1">
      <alignment horizontal="left" vertical="center" wrapText="1"/>
    </xf>
    <xf numFmtId="0" fontId="61" fillId="9" borderId="1" xfId="0" applyFont="1" applyFill="1" applyBorder="1" applyAlignment="1">
      <alignment horizontal="center" vertical="top"/>
    </xf>
    <xf numFmtId="2" fontId="61" fillId="0" borderId="1" xfId="0" applyNumberFormat="1" applyFont="1" applyBorder="1" applyAlignment="1">
      <alignment horizontal="center" vertical="center" wrapText="1"/>
    </xf>
    <xf numFmtId="0" fontId="2"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2" fontId="6" fillId="4" borderId="1" xfId="0" applyNumberFormat="1" applyFont="1" applyFill="1" applyBorder="1" applyAlignment="1">
      <alignment horizontal="center" vertical="center" wrapText="1"/>
    </xf>
    <xf numFmtId="0" fontId="16" fillId="0" borderId="0" xfId="7" applyFont="1" applyAlignment="1">
      <alignment horizontal="right" vertical="top" wrapText="1"/>
    </xf>
    <xf numFmtId="0" fontId="16" fillId="0" borderId="0" xfId="7" applyFont="1" applyAlignment="1">
      <alignment horizontal="right" vertical="top"/>
    </xf>
    <xf numFmtId="0" fontId="12" fillId="0" borderId="0" xfId="7" applyFont="1" applyAlignment="1">
      <alignment horizontal="right" wrapText="1"/>
    </xf>
    <xf numFmtId="0" fontId="12" fillId="0" borderId="0" xfId="7" applyFont="1" applyAlignment="1">
      <alignment horizontal="right"/>
    </xf>
    <xf numFmtId="0" fontId="18" fillId="0" borderId="0" xfId="46" applyFont="1" applyFill="1" applyAlignment="1">
      <alignment horizontal="center" vertical="top" wrapText="1"/>
    </xf>
    <xf numFmtId="0" fontId="19" fillId="0" borderId="0" xfId="7" applyFont="1" applyAlignment="1">
      <alignment horizontal="center" vertical="top" wrapText="1"/>
    </xf>
    <xf numFmtId="0" fontId="19" fillId="0" borderId="0" xfId="7" applyFont="1" applyAlignment="1">
      <alignment wrapText="1"/>
    </xf>
    <xf numFmtId="0" fontId="20" fillId="0" borderId="2" xfId="46" applyFont="1" applyBorder="1" applyAlignment="1">
      <alignment horizontal="left" vertical="top" wrapText="1"/>
    </xf>
    <xf numFmtId="0" fontId="20" fillId="0" borderId="12" xfId="7" applyFont="1" applyBorder="1" applyAlignment="1">
      <alignment horizontal="left" wrapText="1"/>
    </xf>
    <xf numFmtId="0" fontId="20" fillId="0" borderId="14" xfId="7" applyFont="1" applyBorder="1" applyAlignment="1">
      <alignment horizontal="left" wrapText="1"/>
    </xf>
    <xf numFmtId="0" fontId="17" fillId="0" borderId="2" xfId="7" applyFont="1" applyBorder="1" applyAlignment="1">
      <alignment horizontal="left" wrapText="1"/>
    </xf>
    <xf numFmtId="0" fontId="17" fillId="0" borderId="12" xfId="7" applyFont="1" applyBorder="1" applyAlignment="1">
      <alignment horizontal="left"/>
    </xf>
    <xf numFmtId="0" fontId="17" fillId="0" borderId="14" xfId="7" applyFont="1" applyBorder="1" applyAlignment="1">
      <alignment horizontal="left"/>
    </xf>
    <xf numFmtId="0" fontId="17" fillId="0" borderId="2" xfId="7" applyFont="1" applyFill="1" applyBorder="1" applyAlignment="1">
      <alignment horizontal="left" wrapText="1"/>
    </xf>
    <xf numFmtId="0" fontId="17" fillId="0" borderId="12" xfId="7" applyFont="1" applyFill="1" applyBorder="1" applyAlignment="1">
      <alignment horizontal="left"/>
    </xf>
    <xf numFmtId="0" fontId="17" fillId="0" borderId="14" xfId="7" applyFont="1" applyFill="1" applyBorder="1" applyAlignment="1">
      <alignment horizontal="left"/>
    </xf>
    <xf numFmtId="0" fontId="17" fillId="0" borderId="13" xfId="7" applyFont="1" applyBorder="1" applyAlignment="1">
      <alignment horizontal="left" wrapText="1"/>
    </xf>
    <xf numFmtId="0" fontId="17" fillId="0" borderId="13" xfId="7" applyFont="1" applyBorder="1" applyAlignment="1">
      <alignment horizontal="left"/>
    </xf>
    <xf numFmtId="0" fontId="12" fillId="0" borderId="1" xfId="7" applyFont="1" applyBorder="1" applyAlignment="1">
      <alignment horizontal="center"/>
    </xf>
    <xf numFmtId="0" fontId="21" fillId="0" borderId="1" xfId="7" applyFont="1" applyBorder="1" applyAlignment="1">
      <alignment horizontal="left"/>
    </xf>
    <xf numFmtId="0" fontId="21" fillId="0" borderId="1" xfId="7" applyFont="1" applyBorder="1" applyAlignment="1">
      <alignment horizontal="left" wrapText="1"/>
    </xf>
    <xf numFmtId="0" fontId="11" fillId="0" borderId="1" xfId="7" applyFont="1" applyBorder="1" applyAlignment="1">
      <alignment horizontal="center"/>
    </xf>
    <xf numFmtId="0" fontId="21" fillId="0" borderId="1" xfId="7" applyFont="1" applyBorder="1" applyAlignment="1">
      <alignment horizontal="center"/>
    </xf>
    <xf numFmtId="0" fontId="21" fillId="0" borderId="1" xfId="7" applyFont="1" applyBorder="1" applyAlignment="1">
      <alignment horizontal="left" vertical="top" wrapText="1"/>
    </xf>
    <xf numFmtId="0" fontId="21" fillId="0" borderId="1" xfId="7" applyFont="1" applyBorder="1" applyAlignment="1">
      <alignment horizontal="left" vertical="top"/>
    </xf>
    <xf numFmtId="0" fontId="21" fillId="0" borderId="1" xfId="7" applyFont="1" applyBorder="1" applyAlignment="1">
      <alignment horizontal="left" vertical="center" wrapText="1"/>
    </xf>
    <xf numFmtId="0" fontId="21" fillId="0" borderId="1" xfId="7" applyFont="1" applyBorder="1" applyAlignment="1">
      <alignment horizontal="center" vertical="center" wrapText="1"/>
    </xf>
    <xf numFmtId="0" fontId="21" fillId="0" borderId="1" xfId="7" applyFont="1" applyBorder="1" applyAlignment="1">
      <alignment horizontal="center" vertical="center"/>
    </xf>
    <xf numFmtId="0" fontId="11" fillId="0" borderId="1" xfId="7" applyFont="1" applyBorder="1" applyAlignment="1">
      <alignment horizontal="left" vertical="top" wrapText="1"/>
    </xf>
    <xf numFmtId="0" fontId="13" fillId="5" borderId="3" xfId="46" applyFont="1" applyFill="1" applyBorder="1" applyAlignment="1">
      <alignment horizontal="center" vertical="center" wrapText="1"/>
    </xf>
    <xf numFmtId="0" fontId="13" fillId="5" borderId="4" xfId="46" applyFont="1" applyFill="1" applyBorder="1" applyAlignment="1">
      <alignment horizontal="center" vertical="center"/>
    </xf>
    <xf numFmtId="0" fontId="13" fillId="5" borderId="8" xfId="46" applyFont="1" applyFill="1" applyBorder="1" applyAlignment="1">
      <alignment horizontal="center" vertical="center"/>
    </xf>
    <xf numFmtId="0" fontId="11" fillId="5" borderId="3" xfId="46" applyFont="1" applyFill="1" applyBorder="1" applyAlignment="1">
      <alignment horizontal="left" vertical="center"/>
    </xf>
    <xf numFmtId="0" fontId="11" fillId="5" borderId="4" xfId="46" applyFont="1" applyFill="1" applyBorder="1" applyAlignment="1">
      <alignment horizontal="left" vertical="center"/>
    </xf>
    <xf numFmtId="0" fontId="11" fillId="5" borderId="8" xfId="46" applyFont="1" applyFill="1" applyBorder="1" applyAlignment="1">
      <alignment horizontal="left" vertical="center"/>
    </xf>
    <xf numFmtId="0" fontId="10" fillId="0" borderId="6"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0" borderId="5" xfId="3" applyFont="1" applyFill="1" applyBorder="1" applyAlignment="1">
      <alignment horizontal="left" vertical="center" wrapText="1"/>
    </xf>
    <xf numFmtId="0" fontId="10" fillId="0" borderId="0" xfId="3" applyFont="1" applyFill="1" applyBorder="1" applyAlignment="1">
      <alignment horizontal="left" vertical="center" wrapText="1"/>
    </xf>
    <xf numFmtId="0" fontId="10" fillId="0" borderId="10" xfId="3" applyFont="1" applyFill="1" applyBorder="1" applyAlignment="1">
      <alignment horizontal="left" vertical="center" wrapText="1"/>
    </xf>
    <xf numFmtId="0" fontId="10" fillId="0" borderId="5" xfId="3" applyFont="1" applyFill="1" applyBorder="1" applyAlignment="1">
      <alignment wrapText="1"/>
    </xf>
    <xf numFmtId="0" fontId="10" fillId="0" borderId="0" xfId="3" applyFont="1" applyFill="1" applyBorder="1"/>
    <xf numFmtId="0" fontId="10" fillId="0" borderId="10" xfId="3" applyFont="1" applyFill="1" applyBorder="1"/>
    <xf numFmtId="0" fontId="10" fillId="6" borderId="7" xfId="3" applyFont="1" applyFill="1" applyBorder="1" applyAlignment="1">
      <alignment wrapText="1"/>
    </xf>
    <xf numFmtId="0" fontId="10" fillId="6" borderId="1" xfId="3" applyFont="1" applyFill="1" applyBorder="1" applyAlignment="1">
      <alignment wrapText="1"/>
    </xf>
    <xf numFmtId="0" fontId="10" fillId="6" borderId="11" xfId="3" applyFont="1" applyFill="1" applyBorder="1" applyAlignment="1">
      <alignment wrapText="1"/>
    </xf>
    <xf numFmtId="0" fontId="10" fillId="7" borderId="5" xfId="3" applyFont="1" applyFill="1" applyBorder="1" applyAlignment="1">
      <alignment wrapText="1"/>
    </xf>
    <xf numFmtId="0" fontId="10" fillId="7" borderId="0" xfId="3" applyFont="1" applyFill="1" applyBorder="1"/>
    <xf numFmtId="0" fontId="10" fillId="7" borderId="10" xfId="3" applyFont="1" applyFill="1" applyBorder="1"/>
    <xf numFmtId="0" fontId="9" fillId="0" borderId="5" xfId="3" applyFont="1" applyFill="1" applyBorder="1" applyAlignment="1">
      <alignment horizontal="left" vertical="center" wrapText="1"/>
    </xf>
    <xf numFmtId="0" fontId="9" fillId="0" borderId="0" xfId="3" applyFont="1" applyFill="1" applyBorder="1" applyAlignment="1">
      <alignment horizontal="left" vertical="center" wrapText="1"/>
    </xf>
    <xf numFmtId="0" fontId="9" fillId="0" borderId="10" xfId="3" applyFont="1" applyFill="1" applyBorder="1" applyAlignment="1">
      <alignment horizontal="left" vertical="center" wrapText="1"/>
    </xf>
    <xf numFmtId="0" fontId="55" fillId="4" borderId="0" xfId="0" applyFont="1" applyFill="1" applyAlignment="1">
      <alignment horizontal="left" vertical="top" wrapText="1"/>
    </xf>
    <xf numFmtId="0" fontId="55" fillId="0" borderId="0" xfId="57" applyFont="1" applyAlignment="1">
      <alignment horizontal="left"/>
    </xf>
    <xf numFmtId="0" fontId="55" fillId="4" borderId="0" xfId="0" applyFont="1" applyFill="1" applyBorder="1" applyAlignment="1">
      <alignment horizontal="center" vertical="center" wrapText="1"/>
    </xf>
  </cellXfs>
  <cellStyles count="59">
    <cellStyle name="60% — акцент2 2" xfId="20"/>
    <cellStyle name="Excel Built-in Normal" xfId="23"/>
    <cellStyle name="Heading 2 2" xfId="24"/>
    <cellStyle name="Normal 2" xfId="26"/>
    <cellStyle name="Normal 2 2" xfId="17"/>
    <cellStyle name="Normal 2 2 2" xfId="55"/>
    <cellStyle name="Normal 2 3" xfId="18"/>
    <cellStyle name="Normal 2 4" xfId="56"/>
    <cellStyle name="Normal_Золотая смета" xfId="16"/>
    <cellStyle name="S0" xfId="25"/>
    <cellStyle name="S1" xfId="19"/>
    <cellStyle name="S10" xfId="21"/>
    <cellStyle name="S11" xfId="6"/>
    <cellStyle name="S12" xfId="2"/>
    <cellStyle name="S13" xfId="4"/>
    <cellStyle name="S14" xfId="9"/>
    <cellStyle name="S15" xfId="12"/>
    <cellStyle name="S16" xfId="15"/>
    <cellStyle name="S17" xfId="28"/>
    <cellStyle name="S18" xfId="31"/>
    <cellStyle name="S19" xfId="33"/>
    <cellStyle name="S2" xfId="35"/>
    <cellStyle name="S20" xfId="11"/>
    <cellStyle name="S21" xfId="14"/>
    <cellStyle name="S22" xfId="29"/>
    <cellStyle name="S23" xfId="32"/>
    <cellStyle name="S24" xfId="34"/>
    <cellStyle name="S25" xfId="36"/>
    <cellStyle name="S3" xfId="37"/>
    <cellStyle name="S4" xfId="38"/>
    <cellStyle name="S5" xfId="39"/>
    <cellStyle name="S6" xfId="40"/>
    <cellStyle name="S7" xfId="41"/>
    <cellStyle name="S8" xfId="42"/>
    <cellStyle name="S9" xfId="43"/>
    <cellStyle name="Гиперссылка 2" xfId="44"/>
    <cellStyle name="для себестоимости" xfId="45"/>
    <cellStyle name="Обычный" xfId="0" builtinId="0"/>
    <cellStyle name="Обычный 2" xfId="22"/>
    <cellStyle name="Обычный 2 2" xfId="46"/>
    <cellStyle name="Обычный 2 2 2" xfId="57"/>
    <cellStyle name="Обычный 3" xfId="5"/>
    <cellStyle name="Обычный 3 2" xfId="47"/>
    <cellStyle name="Обычный 4" xfId="1"/>
    <cellStyle name="Обычный 4 2" xfId="8"/>
    <cellStyle name="Обычный 4 2 2" xfId="48"/>
    <cellStyle name="Обычный 5" xfId="3"/>
    <cellStyle name="Обычный 6" xfId="7"/>
    <cellStyle name="Обычный 6 2" xfId="49"/>
    <cellStyle name="Обычный 6 2 2" xfId="50"/>
    <cellStyle name="Обычный 6 3" xfId="51"/>
    <cellStyle name="Обычный 7" xfId="10"/>
    <cellStyle name="Обычный 7 2" xfId="27"/>
    <cellStyle name="Обычный 8" xfId="13"/>
    <cellStyle name="Обычный 8 2" xfId="52"/>
    <cellStyle name="Обычный 9" xfId="30"/>
    <cellStyle name="Пояснение" xfId="58" builtinId="53"/>
    <cellStyle name="Стиль 1" xfId="53"/>
    <cellStyle name="Финансовый 2" xfId="5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84" t="s">
        <v>0</v>
      </c>
      <c r="B1" s="85"/>
      <c r="C1" s="85"/>
      <c r="D1" s="85"/>
      <c r="E1" s="85"/>
      <c r="F1" s="85"/>
      <c r="G1" s="85"/>
      <c r="H1" s="85"/>
      <c r="I1" s="85"/>
      <c r="J1" s="85"/>
      <c r="K1" s="85"/>
      <c r="L1" s="85"/>
      <c r="M1" s="85"/>
      <c r="N1" s="85"/>
      <c r="O1" s="85"/>
      <c r="P1" s="85"/>
      <c r="Q1" s="85"/>
    </row>
    <row r="2" spans="1:18" ht="30" customHeight="1">
      <c r="A2" s="86" t="s">
        <v>1</v>
      </c>
      <c r="B2" s="87"/>
      <c r="C2" s="87"/>
      <c r="D2" s="87"/>
      <c r="E2" s="87"/>
      <c r="F2" s="87"/>
      <c r="G2" s="87"/>
      <c r="H2" s="87"/>
      <c r="I2" s="87"/>
      <c r="J2" s="87"/>
      <c r="K2" s="87"/>
      <c r="L2" s="87"/>
      <c r="M2" s="87"/>
      <c r="N2" s="87"/>
      <c r="O2" s="87"/>
      <c r="P2" s="87"/>
      <c r="Q2" s="87"/>
    </row>
    <row r="3" spans="1:18" ht="20.25" customHeight="1">
      <c r="B3" s="11"/>
      <c r="C3" s="11"/>
      <c r="D3" s="11"/>
      <c r="E3" s="88" t="s">
        <v>2</v>
      </c>
      <c r="F3" s="89"/>
      <c r="G3" s="90"/>
      <c r="H3" s="90"/>
      <c r="I3" s="90"/>
      <c r="J3" s="90"/>
      <c r="K3" s="90"/>
      <c r="L3" s="90"/>
      <c r="M3" s="90"/>
      <c r="N3" s="90"/>
      <c r="O3" s="11"/>
      <c r="P3" s="11"/>
      <c r="Q3" s="11"/>
    </row>
    <row r="4" spans="1:18">
      <c r="B4" s="11"/>
      <c r="C4" s="11"/>
      <c r="D4" s="11"/>
      <c r="E4" s="12"/>
      <c r="F4" s="13"/>
      <c r="G4" s="14"/>
      <c r="H4" s="14"/>
      <c r="I4" s="14"/>
      <c r="J4" s="14"/>
      <c r="K4" s="14"/>
      <c r="L4" s="14"/>
      <c r="M4" s="14"/>
      <c r="N4" s="14"/>
      <c r="O4" s="11"/>
      <c r="P4" s="11"/>
      <c r="Q4" s="11"/>
    </row>
    <row r="5" spans="1:18" ht="59.25" customHeight="1">
      <c r="A5" s="15"/>
      <c r="B5" s="91" t="s">
        <v>3</v>
      </c>
      <c r="C5" s="92"/>
      <c r="D5" s="92"/>
      <c r="E5" s="92"/>
      <c r="F5" s="92"/>
      <c r="G5" s="92"/>
      <c r="H5" s="92"/>
      <c r="I5" s="92"/>
      <c r="J5" s="92"/>
      <c r="K5" s="92"/>
      <c r="L5" s="92"/>
      <c r="M5" s="92"/>
      <c r="N5" s="92"/>
      <c r="O5" s="92"/>
      <c r="P5" s="92"/>
      <c r="Q5" s="93"/>
    </row>
    <row r="6" spans="1:18" ht="64.5" customHeight="1">
      <c r="A6" s="16">
        <v>1</v>
      </c>
      <c r="B6" s="94" t="s">
        <v>4</v>
      </c>
      <c r="C6" s="95"/>
      <c r="D6" s="95"/>
      <c r="E6" s="95"/>
      <c r="F6" s="95"/>
      <c r="G6" s="95"/>
      <c r="H6" s="95"/>
      <c r="I6" s="95"/>
      <c r="J6" s="95"/>
      <c r="K6" s="95"/>
      <c r="L6" s="95"/>
      <c r="M6" s="95"/>
      <c r="N6" s="95"/>
      <c r="O6" s="95"/>
      <c r="P6" s="95"/>
      <c r="Q6" s="96"/>
    </row>
    <row r="7" spans="1:18" ht="18" customHeight="1">
      <c r="A7" s="16">
        <v>2</v>
      </c>
      <c r="B7" s="94" t="s">
        <v>5</v>
      </c>
      <c r="C7" s="95"/>
      <c r="D7" s="95"/>
      <c r="E7" s="95"/>
      <c r="F7" s="95"/>
      <c r="G7" s="95"/>
      <c r="H7" s="95"/>
      <c r="I7" s="95"/>
      <c r="J7" s="95"/>
      <c r="K7" s="95"/>
      <c r="L7" s="95"/>
      <c r="M7" s="95"/>
      <c r="N7" s="95"/>
      <c r="O7" s="95"/>
      <c r="P7" s="95"/>
      <c r="Q7" s="96"/>
    </row>
    <row r="8" spans="1:18" ht="45" customHeight="1">
      <c r="A8" s="16">
        <v>3</v>
      </c>
      <c r="B8" s="97" t="s">
        <v>6</v>
      </c>
      <c r="C8" s="98"/>
      <c r="D8" s="98"/>
      <c r="E8" s="98"/>
      <c r="F8" s="98"/>
      <c r="G8" s="98"/>
      <c r="H8" s="98"/>
      <c r="I8" s="98"/>
      <c r="J8" s="98"/>
      <c r="K8" s="98"/>
      <c r="L8" s="98"/>
      <c r="M8" s="98"/>
      <c r="N8" s="98"/>
      <c r="O8" s="98"/>
      <c r="P8" s="98"/>
      <c r="Q8" s="99"/>
    </row>
    <row r="9" spans="1:18" ht="24" customHeight="1">
      <c r="A9" s="16">
        <v>4</v>
      </c>
      <c r="B9" s="94" t="s">
        <v>7</v>
      </c>
      <c r="C9" s="95"/>
      <c r="D9" s="95"/>
      <c r="E9" s="95"/>
      <c r="F9" s="95"/>
      <c r="G9" s="95"/>
      <c r="H9" s="95"/>
      <c r="I9" s="95"/>
      <c r="J9" s="95"/>
      <c r="K9" s="95"/>
      <c r="L9" s="95"/>
      <c r="M9" s="95"/>
      <c r="N9" s="95"/>
      <c r="O9" s="95"/>
      <c r="P9" s="95"/>
      <c r="Q9" s="96"/>
    </row>
    <row r="10" spans="1:18" ht="19.5" customHeight="1">
      <c r="A10" s="16">
        <v>5</v>
      </c>
      <c r="B10" s="94" t="s">
        <v>8</v>
      </c>
      <c r="C10" s="95"/>
      <c r="D10" s="95"/>
      <c r="E10" s="95"/>
      <c r="F10" s="95"/>
      <c r="G10" s="95"/>
      <c r="H10" s="95"/>
      <c r="I10" s="95"/>
      <c r="J10" s="95"/>
      <c r="K10" s="95"/>
      <c r="L10" s="95"/>
      <c r="M10" s="95"/>
      <c r="N10" s="95"/>
      <c r="O10" s="95"/>
      <c r="P10" s="95"/>
      <c r="Q10" s="96"/>
    </row>
    <row r="11" spans="1:18" ht="21" customHeight="1">
      <c r="A11" s="17"/>
      <c r="B11" s="100" t="s">
        <v>9</v>
      </c>
      <c r="C11" s="101"/>
      <c r="D11" s="101"/>
      <c r="E11" s="101"/>
      <c r="F11" s="101"/>
      <c r="G11" s="101"/>
      <c r="H11" s="101"/>
      <c r="I11" s="101"/>
      <c r="J11" s="101"/>
      <c r="K11" s="101"/>
      <c r="L11" s="101"/>
      <c r="M11" s="101"/>
      <c r="N11" s="101"/>
      <c r="O11" s="101"/>
      <c r="P11" s="101"/>
      <c r="Q11" s="101"/>
      <c r="R11" s="21"/>
    </row>
    <row r="12" spans="1:18" ht="21" customHeight="1">
      <c r="A12" s="18"/>
      <c r="B12" s="19"/>
      <c r="C12" s="20"/>
      <c r="D12" s="20"/>
      <c r="E12" s="20"/>
      <c r="F12" s="20"/>
      <c r="G12" s="20"/>
      <c r="H12" s="20"/>
      <c r="I12" s="20"/>
      <c r="J12" s="20"/>
      <c r="K12" s="20"/>
      <c r="L12" s="20"/>
      <c r="M12" s="20"/>
      <c r="N12" s="20"/>
      <c r="O12" s="20"/>
      <c r="P12" s="20"/>
      <c r="Q12" s="20"/>
    </row>
    <row r="13" spans="1:18">
      <c r="A13" s="102" t="s">
        <v>10</v>
      </c>
      <c r="B13" s="102"/>
      <c r="C13" s="102"/>
      <c r="D13" s="102"/>
      <c r="E13" s="102"/>
      <c r="F13" s="102"/>
      <c r="G13" s="102"/>
      <c r="H13" s="102"/>
      <c r="I13" s="102"/>
      <c r="J13" s="102"/>
      <c r="K13" s="102"/>
      <c r="L13" s="102"/>
      <c r="M13" s="102"/>
      <c r="N13" s="102"/>
      <c r="O13" s="102"/>
      <c r="P13" s="102"/>
      <c r="Q13" s="102"/>
    </row>
    <row r="14" spans="1:18" ht="15.75" customHeight="1">
      <c r="A14" s="102" t="s">
        <v>11</v>
      </c>
      <c r="B14" s="102"/>
      <c r="C14" s="102"/>
      <c r="D14" s="102"/>
      <c r="E14" s="102" t="s">
        <v>12</v>
      </c>
      <c r="F14" s="102"/>
      <c r="G14" s="102"/>
      <c r="H14" s="102"/>
      <c r="I14" s="102"/>
      <c r="J14" s="102"/>
      <c r="K14" s="102"/>
      <c r="L14" s="102"/>
      <c r="M14" s="102"/>
      <c r="N14" s="102"/>
      <c r="O14" s="102"/>
      <c r="P14" s="102"/>
      <c r="Q14" s="102"/>
    </row>
    <row r="15" spans="1:18" ht="15.75" customHeight="1">
      <c r="A15" s="102" t="s">
        <v>13</v>
      </c>
      <c r="B15" s="102"/>
      <c r="C15" s="102"/>
      <c r="D15" s="102"/>
      <c r="E15" s="102"/>
      <c r="F15" s="102"/>
      <c r="G15" s="102"/>
      <c r="H15" s="102"/>
      <c r="I15" s="102"/>
      <c r="J15" s="102"/>
      <c r="K15" s="102"/>
      <c r="L15" s="102"/>
      <c r="M15" s="102"/>
      <c r="N15" s="102"/>
      <c r="O15" s="102"/>
      <c r="P15" s="102"/>
      <c r="Q15" s="102"/>
    </row>
    <row r="16" spans="1:18" ht="24" customHeight="1">
      <c r="A16" s="110" t="s">
        <v>14</v>
      </c>
      <c r="B16" s="110"/>
      <c r="C16" s="110"/>
      <c r="D16" s="110"/>
      <c r="E16" s="103" t="s">
        <v>15</v>
      </c>
      <c r="F16" s="103"/>
      <c r="G16" s="103"/>
      <c r="H16" s="103"/>
      <c r="I16" s="103"/>
      <c r="J16" s="103"/>
      <c r="K16" s="103"/>
      <c r="L16" s="103"/>
      <c r="M16" s="103"/>
      <c r="N16" s="103"/>
      <c r="O16" s="103"/>
      <c r="P16" s="103"/>
      <c r="Q16" s="103"/>
    </row>
    <row r="17" spans="1:17" ht="47.25" customHeight="1">
      <c r="A17" s="110"/>
      <c r="B17" s="110"/>
      <c r="C17" s="110"/>
      <c r="D17" s="110"/>
      <c r="E17" s="104" t="s">
        <v>16</v>
      </c>
      <c r="F17" s="104"/>
      <c r="G17" s="104"/>
      <c r="H17" s="104"/>
      <c r="I17" s="104"/>
      <c r="J17" s="104"/>
      <c r="K17" s="104"/>
      <c r="L17" s="104"/>
      <c r="M17" s="104"/>
      <c r="N17" s="104"/>
      <c r="O17" s="104"/>
      <c r="P17" s="104"/>
      <c r="Q17" s="104"/>
    </row>
    <row r="18" spans="1:17" ht="39.75" customHeight="1">
      <c r="A18" s="110"/>
      <c r="B18" s="110"/>
      <c r="C18" s="110"/>
      <c r="D18" s="110"/>
      <c r="E18" s="104" t="s">
        <v>17</v>
      </c>
      <c r="F18" s="104"/>
      <c r="G18" s="104"/>
      <c r="H18" s="104"/>
      <c r="I18" s="104"/>
      <c r="J18" s="104"/>
      <c r="K18" s="104"/>
      <c r="L18" s="104"/>
      <c r="M18" s="104"/>
      <c r="N18" s="104"/>
      <c r="O18" s="104"/>
      <c r="P18" s="104"/>
      <c r="Q18" s="104"/>
    </row>
    <row r="19" spans="1:17" ht="38.25" customHeight="1">
      <c r="A19" s="110"/>
      <c r="B19" s="110"/>
      <c r="C19" s="110"/>
      <c r="D19" s="110"/>
      <c r="E19" s="104" t="s">
        <v>18</v>
      </c>
      <c r="F19" s="104"/>
      <c r="G19" s="104"/>
      <c r="H19" s="104"/>
      <c r="I19" s="104"/>
      <c r="J19" s="104"/>
      <c r="K19" s="104"/>
      <c r="L19" s="104"/>
      <c r="M19" s="104"/>
      <c r="N19" s="104"/>
      <c r="O19" s="104"/>
      <c r="P19" s="104"/>
      <c r="Q19" s="104"/>
    </row>
    <row r="20" spans="1:17" ht="30" customHeight="1">
      <c r="A20" s="110"/>
      <c r="B20" s="110"/>
      <c r="C20" s="110"/>
      <c r="D20" s="110"/>
      <c r="E20" s="104" t="s">
        <v>19</v>
      </c>
      <c r="F20" s="104"/>
      <c r="G20" s="104"/>
      <c r="H20" s="104"/>
      <c r="I20" s="104"/>
      <c r="J20" s="104"/>
      <c r="K20" s="104"/>
      <c r="L20" s="104"/>
      <c r="M20" s="104"/>
      <c r="N20" s="104"/>
      <c r="O20" s="104"/>
      <c r="P20" s="104"/>
      <c r="Q20" s="104"/>
    </row>
    <row r="21" spans="1:17" ht="53.25" customHeight="1">
      <c r="A21" s="110"/>
      <c r="B21" s="110"/>
      <c r="C21" s="110"/>
      <c r="D21" s="110"/>
      <c r="E21" s="104" t="s">
        <v>20</v>
      </c>
      <c r="F21" s="104"/>
      <c r="G21" s="104"/>
      <c r="H21" s="104"/>
      <c r="I21" s="104"/>
      <c r="J21" s="104"/>
      <c r="K21" s="104"/>
      <c r="L21" s="104"/>
      <c r="M21" s="104"/>
      <c r="N21" s="104"/>
      <c r="O21" s="104"/>
      <c r="P21" s="104"/>
      <c r="Q21" s="104"/>
    </row>
    <row r="22" spans="1:17">
      <c r="A22" s="105" t="s">
        <v>21</v>
      </c>
      <c r="B22" s="106"/>
      <c r="C22" s="106"/>
      <c r="D22" s="106"/>
      <c r="E22" s="106"/>
      <c r="F22" s="106"/>
      <c r="G22" s="106"/>
      <c r="H22" s="106"/>
      <c r="I22" s="106"/>
      <c r="J22" s="106"/>
      <c r="K22" s="106"/>
      <c r="L22" s="106"/>
      <c r="M22" s="106"/>
      <c r="N22" s="106"/>
      <c r="O22" s="106"/>
      <c r="P22" s="106"/>
      <c r="Q22" s="106"/>
    </row>
    <row r="23" spans="1:17" ht="48" customHeight="1">
      <c r="A23" s="110" t="s">
        <v>22</v>
      </c>
      <c r="B23" s="111"/>
      <c r="C23" s="111"/>
      <c r="D23" s="111"/>
      <c r="E23" s="104" t="s">
        <v>23</v>
      </c>
      <c r="F23" s="104"/>
      <c r="G23" s="104"/>
      <c r="H23" s="104"/>
      <c r="I23" s="104"/>
      <c r="J23" s="104"/>
      <c r="K23" s="104"/>
      <c r="L23" s="104"/>
      <c r="M23" s="104"/>
      <c r="N23" s="104"/>
      <c r="O23" s="104"/>
      <c r="P23" s="104"/>
      <c r="Q23" s="104"/>
    </row>
    <row r="24" spans="1:17" ht="46.5" customHeight="1">
      <c r="A24" s="111"/>
      <c r="B24" s="111"/>
      <c r="C24" s="111"/>
      <c r="D24" s="111"/>
      <c r="E24" s="104" t="s">
        <v>24</v>
      </c>
      <c r="F24" s="104"/>
      <c r="G24" s="104"/>
      <c r="H24" s="104"/>
      <c r="I24" s="104"/>
      <c r="J24" s="104"/>
      <c r="K24" s="104"/>
      <c r="L24" s="104"/>
      <c r="M24" s="104"/>
      <c r="N24" s="104"/>
      <c r="O24" s="104"/>
      <c r="P24" s="104"/>
      <c r="Q24" s="104"/>
    </row>
    <row r="25" spans="1:17" ht="46.5" customHeight="1">
      <c r="A25" s="111"/>
      <c r="B25" s="111"/>
      <c r="C25" s="111"/>
      <c r="D25" s="111"/>
      <c r="E25" s="104" t="s">
        <v>25</v>
      </c>
      <c r="F25" s="104"/>
      <c r="G25" s="104"/>
      <c r="H25" s="104"/>
      <c r="I25" s="104"/>
      <c r="J25" s="104"/>
      <c r="K25" s="104"/>
      <c r="L25" s="104"/>
      <c r="M25" s="104"/>
      <c r="N25" s="104"/>
      <c r="O25" s="104"/>
      <c r="P25" s="104"/>
      <c r="Q25" s="104"/>
    </row>
    <row r="26" spans="1:17">
      <c r="A26" s="111"/>
      <c r="B26" s="111"/>
      <c r="C26" s="111"/>
      <c r="D26" s="111"/>
      <c r="E26" s="104" t="s">
        <v>26</v>
      </c>
      <c r="F26" s="104"/>
      <c r="G26" s="104"/>
      <c r="H26" s="104"/>
      <c r="I26" s="104"/>
      <c r="J26" s="104"/>
      <c r="K26" s="104"/>
      <c r="L26" s="104"/>
      <c r="M26" s="104"/>
      <c r="N26" s="104"/>
      <c r="O26" s="104"/>
      <c r="P26" s="104"/>
      <c r="Q26" s="104"/>
    </row>
    <row r="27" spans="1:17">
      <c r="A27" s="105" t="s">
        <v>27</v>
      </c>
      <c r="B27" s="105"/>
      <c r="C27" s="105"/>
      <c r="D27" s="105"/>
      <c r="E27" s="105"/>
      <c r="F27" s="105"/>
      <c r="G27" s="105"/>
      <c r="H27" s="105"/>
      <c r="I27" s="105"/>
      <c r="J27" s="105"/>
      <c r="K27" s="105"/>
      <c r="L27" s="105"/>
      <c r="M27" s="105"/>
      <c r="N27" s="105"/>
      <c r="O27" s="105"/>
      <c r="P27" s="105"/>
      <c r="Q27" s="105"/>
    </row>
    <row r="28" spans="1:17" ht="58.5" customHeight="1">
      <c r="A28" s="110" t="s">
        <v>28</v>
      </c>
      <c r="B28" s="110"/>
      <c r="C28" s="110"/>
      <c r="D28" s="110"/>
      <c r="E28" s="104" t="s">
        <v>29</v>
      </c>
      <c r="F28" s="104"/>
      <c r="G28" s="104"/>
      <c r="H28" s="104"/>
      <c r="I28" s="104"/>
      <c r="J28" s="104"/>
      <c r="K28" s="104"/>
      <c r="L28" s="104"/>
      <c r="M28" s="104"/>
      <c r="N28" s="104"/>
      <c r="O28" s="104"/>
      <c r="P28" s="104"/>
      <c r="Q28" s="104"/>
    </row>
    <row r="29" spans="1:17" ht="24" customHeight="1">
      <c r="A29" s="105" t="s">
        <v>30</v>
      </c>
      <c r="B29" s="105"/>
      <c r="C29" s="105"/>
      <c r="D29" s="105"/>
      <c r="E29" s="105"/>
      <c r="F29" s="105"/>
      <c r="G29" s="105"/>
      <c r="H29" s="105"/>
      <c r="I29" s="105"/>
      <c r="J29" s="105"/>
      <c r="K29" s="105"/>
      <c r="L29" s="105"/>
      <c r="M29" s="105"/>
      <c r="N29" s="105"/>
      <c r="O29" s="105"/>
      <c r="P29" s="105"/>
      <c r="Q29" s="105"/>
    </row>
    <row r="30" spans="1:17" ht="50.25" customHeight="1">
      <c r="A30" s="111">
        <v>4</v>
      </c>
      <c r="B30" s="111"/>
      <c r="C30" s="111"/>
      <c r="D30" s="111"/>
      <c r="E30" s="104" t="s">
        <v>31</v>
      </c>
      <c r="F30" s="104"/>
      <c r="G30" s="104"/>
      <c r="H30" s="104"/>
      <c r="I30" s="104"/>
      <c r="J30" s="104"/>
      <c r="K30" s="104"/>
      <c r="L30" s="104"/>
      <c r="M30" s="104"/>
      <c r="N30" s="104"/>
      <c r="O30" s="104"/>
      <c r="P30" s="104"/>
      <c r="Q30" s="104"/>
    </row>
    <row r="31" spans="1:17" ht="45.75" customHeight="1">
      <c r="A31" s="111"/>
      <c r="B31" s="111"/>
      <c r="C31" s="111"/>
      <c r="D31" s="111"/>
      <c r="E31" s="104" t="s">
        <v>32</v>
      </c>
      <c r="F31" s="104"/>
      <c r="G31" s="104"/>
      <c r="H31" s="104"/>
      <c r="I31" s="104"/>
      <c r="J31" s="104"/>
      <c r="K31" s="104"/>
      <c r="L31" s="104"/>
      <c r="M31" s="104"/>
      <c r="N31" s="104"/>
      <c r="O31" s="104"/>
      <c r="P31" s="104"/>
      <c r="Q31" s="104"/>
    </row>
    <row r="32" spans="1:17" ht="30" customHeight="1">
      <c r="A32" s="105" t="s">
        <v>33</v>
      </c>
      <c r="B32" s="105"/>
      <c r="C32" s="105"/>
      <c r="D32" s="105"/>
      <c r="E32" s="105"/>
      <c r="F32" s="105"/>
      <c r="G32" s="105"/>
      <c r="H32" s="105"/>
      <c r="I32" s="105"/>
      <c r="J32" s="105"/>
      <c r="K32" s="105"/>
      <c r="L32" s="105"/>
      <c r="M32" s="105"/>
      <c r="N32" s="105"/>
      <c r="O32" s="105"/>
      <c r="P32" s="105"/>
      <c r="Q32" s="105"/>
    </row>
    <row r="33" spans="1:17" ht="19.5" customHeight="1">
      <c r="A33" s="111">
        <v>5</v>
      </c>
      <c r="B33" s="111"/>
      <c r="C33" s="111"/>
      <c r="D33" s="111"/>
      <c r="E33" s="112" t="s">
        <v>34</v>
      </c>
      <c r="F33" s="112"/>
      <c r="G33" s="112"/>
      <c r="H33" s="112"/>
      <c r="I33" s="112"/>
      <c r="J33" s="112"/>
      <c r="K33" s="112"/>
      <c r="L33" s="112"/>
      <c r="M33" s="112"/>
      <c r="N33" s="112"/>
      <c r="O33" s="112"/>
      <c r="P33" s="112"/>
      <c r="Q33" s="112"/>
    </row>
    <row r="34" spans="1:17" ht="201.75" customHeight="1">
      <c r="A34" s="111"/>
      <c r="B34" s="111"/>
      <c r="C34" s="111"/>
      <c r="D34" s="111"/>
      <c r="E34" s="107" t="s">
        <v>35</v>
      </c>
      <c r="F34" s="107"/>
      <c r="G34" s="107"/>
      <c r="H34" s="107"/>
      <c r="I34" s="107"/>
      <c r="J34" s="107"/>
      <c r="K34" s="107"/>
      <c r="L34" s="107"/>
      <c r="M34" s="107"/>
      <c r="N34" s="107"/>
      <c r="O34" s="107"/>
      <c r="P34" s="107"/>
      <c r="Q34" s="107"/>
    </row>
    <row r="35" spans="1:17" ht="18.75" customHeight="1">
      <c r="A35" s="111"/>
      <c r="B35" s="111"/>
      <c r="C35" s="111"/>
      <c r="D35" s="111"/>
      <c r="E35" s="112" t="s">
        <v>36</v>
      </c>
      <c r="F35" s="112"/>
      <c r="G35" s="112"/>
      <c r="H35" s="112"/>
      <c r="I35" s="112"/>
      <c r="J35" s="112"/>
      <c r="K35" s="112"/>
      <c r="L35" s="112"/>
      <c r="M35" s="112"/>
      <c r="N35" s="112"/>
      <c r="O35" s="112"/>
      <c r="P35" s="112"/>
      <c r="Q35" s="112"/>
    </row>
    <row r="36" spans="1:17" ht="186.75" customHeight="1">
      <c r="A36" s="111"/>
      <c r="B36" s="111"/>
      <c r="C36" s="111"/>
      <c r="D36" s="111"/>
      <c r="E36" s="107" t="s">
        <v>37</v>
      </c>
      <c r="F36" s="108"/>
      <c r="G36" s="108"/>
      <c r="H36" s="108"/>
      <c r="I36" s="108"/>
      <c r="J36" s="108"/>
      <c r="K36" s="108"/>
      <c r="L36" s="108"/>
      <c r="M36" s="108"/>
      <c r="N36" s="108"/>
      <c r="O36" s="108"/>
      <c r="P36" s="108"/>
      <c r="Q36" s="108"/>
    </row>
    <row r="37" spans="1:17" ht="115.5" customHeight="1">
      <c r="A37" s="111"/>
      <c r="B37" s="111"/>
      <c r="C37" s="111"/>
      <c r="D37" s="111"/>
      <c r="E37" s="109" t="s">
        <v>38</v>
      </c>
      <c r="F37" s="109"/>
      <c r="G37" s="109"/>
      <c r="H37" s="109"/>
      <c r="I37" s="109"/>
      <c r="J37" s="109"/>
      <c r="K37" s="109"/>
      <c r="L37" s="109"/>
      <c r="M37" s="109"/>
      <c r="N37" s="109"/>
      <c r="O37" s="109"/>
      <c r="P37" s="109"/>
      <c r="Q37" s="109"/>
    </row>
    <row r="38" spans="1:17" ht="66.75" customHeight="1">
      <c r="A38" s="111"/>
      <c r="B38" s="111"/>
      <c r="C38" s="111"/>
      <c r="D38" s="111"/>
      <c r="E38" s="107" t="s">
        <v>39</v>
      </c>
      <c r="F38" s="108"/>
      <c r="G38" s="108"/>
      <c r="H38" s="108"/>
      <c r="I38" s="108"/>
      <c r="J38" s="108"/>
      <c r="K38" s="108"/>
      <c r="L38" s="108"/>
      <c r="M38" s="108"/>
      <c r="N38" s="108"/>
      <c r="O38" s="108"/>
      <c r="P38" s="108"/>
      <c r="Q38" s="108"/>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113" t="s">
        <v>41</v>
      </c>
      <c r="B2" s="114"/>
      <c r="C2" s="114"/>
      <c r="D2" s="114"/>
      <c r="E2" s="114"/>
      <c r="F2" s="114"/>
      <c r="G2" s="114"/>
      <c r="H2" s="114"/>
      <c r="I2" s="114"/>
      <c r="J2" s="114"/>
      <c r="K2" s="114"/>
      <c r="L2" s="114"/>
      <c r="M2" s="114"/>
      <c r="N2" s="115"/>
    </row>
    <row r="3" spans="1:14">
      <c r="A3" s="116" t="s">
        <v>42</v>
      </c>
      <c r="B3" s="117"/>
      <c r="C3" s="117"/>
      <c r="D3" s="117"/>
      <c r="E3" s="117"/>
      <c r="F3" s="117"/>
      <c r="G3" s="117"/>
      <c r="H3" s="117"/>
      <c r="I3" s="117"/>
      <c r="J3" s="117"/>
      <c r="K3" s="117"/>
      <c r="L3" s="117"/>
      <c r="M3" s="117"/>
      <c r="N3" s="118"/>
    </row>
    <row r="4" spans="1:14" ht="46.5" customHeight="1">
      <c r="A4" s="4" t="s">
        <v>43</v>
      </c>
      <c r="B4" s="119" t="s">
        <v>44</v>
      </c>
      <c r="C4" s="119"/>
      <c r="D4" s="119"/>
      <c r="E4" s="119"/>
      <c r="F4" s="119"/>
      <c r="G4" s="119"/>
      <c r="H4" s="119"/>
      <c r="I4" s="119"/>
      <c r="J4" s="119"/>
      <c r="K4" s="119"/>
      <c r="L4" s="119"/>
      <c r="M4" s="119"/>
      <c r="N4" s="120"/>
    </row>
    <row r="5" spans="1:14" ht="45.75" customHeight="1">
      <c r="A5" s="121" t="s">
        <v>45</v>
      </c>
      <c r="B5" s="122"/>
      <c r="C5" s="122"/>
      <c r="D5" s="122"/>
      <c r="E5" s="122"/>
      <c r="F5" s="122"/>
      <c r="G5" s="122"/>
      <c r="H5" s="122"/>
      <c r="I5" s="122"/>
      <c r="J5" s="122"/>
      <c r="K5" s="122"/>
      <c r="L5" s="122"/>
      <c r="M5" s="122"/>
      <c r="N5" s="123"/>
    </row>
    <row r="6" spans="1:14" ht="29.25" customHeight="1">
      <c r="A6" s="121" t="s">
        <v>46</v>
      </c>
      <c r="B6" s="122"/>
      <c r="C6" s="122"/>
      <c r="D6" s="122"/>
      <c r="E6" s="122"/>
      <c r="F6" s="122"/>
      <c r="G6" s="122"/>
      <c r="H6" s="122"/>
      <c r="I6" s="122"/>
      <c r="J6" s="122"/>
      <c r="K6" s="122"/>
      <c r="L6" s="122"/>
      <c r="M6" s="122"/>
      <c r="N6" s="123"/>
    </row>
    <row r="7" spans="1:14" ht="17.25" customHeight="1">
      <c r="A7" s="5" t="s">
        <v>47</v>
      </c>
      <c r="B7" s="6"/>
      <c r="C7" s="6"/>
      <c r="D7" s="6"/>
      <c r="E7" s="6"/>
      <c r="F7" s="6"/>
      <c r="G7" s="6"/>
      <c r="H7" s="6"/>
      <c r="I7" s="6"/>
      <c r="J7" s="6"/>
      <c r="K7" s="6"/>
      <c r="L7" s="6"/>
      <c r="M7" s="6"/>
      <c r="N7" s="8"/>
    </row>
    <row r="8" spans="1:14" ht="51" customHeight="1">
      <c r="A8" s="121" t="s">
        <v>48</v>
      </c>
      <c r="B8" s="122"/>
      <c r="C8" s="122"/>
      <c r="D8" s="122"/>
      <c r="E8" s="122"/>
      <c r="F8" s="122"/>
      <c r="G8" s="122"/>
      <c r="H8" s="122"/>
      <c r="I8" s="122"/>
      <c r="J8" s="122"/>
      <c r="K8" s="122"/>
      <c r="L8" s="122"/>
      <c r="M8" s="122"/>
      <c r="N8" s="123"/>
    </row>
    <row r="9" spans="1:14" ht="36" customHeight="1">
      <c r="A9" s="121" t="s">
        <v>49</v>
      </c>
      <c r="B9" s="122"/>
      <c r="C9" s="122"/>
      <c r="D9" s="122"/>
      <c r="E9" s="122"/>
      <c r="F9" s="122"/>
      <c r="G9" s="122"/>
      <c r="H9" s="122"/>
      <c r="I9" s="122"/>
      <c r="J9" s="122"/>
      <c r="K9" s="122"/>
      <c r="L9" s="122"/>
      <c r="M9" s="122"/>
      <c r="N9" s="123"/>
    </row>
    <row r="10" spans="1:14" ht="30" customHeight="1">
      <c r="A10" s="121" t="s">
        <v>50</v>
      </c>
      <c r="B10" s="122"/>
      <c r="C10" s="122"/>
      <c r="D10" s="122"/>
      <c r="E10" s="122"/>
      <c r="F10" s="122"/>
      <c r="G10" s="122"/>
      <c r="H10" s="122"/>
      <c r="I10" s="122"/>
      <c r="J10" s="122"/>
      <c r="K10" s="122"/>
      <c r="L10" s="122"/>
      <c r="M10" s="122"/>
      <c r="N10" s="123"/>
    </row>
    <row r="11" spans="1:14" ht="18.75" customHeight="1">
      <c r="A11" s="121" t="s">
        <v>51</v>
      </c>
      <c r="B11" s="122"/>
      <c r="C11" s="122"/>
      <c r="D11" s="122"/>
      <c r="E11" s="122"/>
      <c r="F11" s="122"/>
      <c r="G11" s="122"/>
      <c r="H11" s="122"/>
      <c r="I11" s="122"/>
      <c r="J11" s="122"/>
      <c r="K11" s="122"/>
      <c r="L11" s="122"/>
      <c r="M11" s="122"/>
      <c r="N11" s="123"/>
    </row>
    <row r="12" spans="1:14">
      <c r="A12" s="116" t="s">
        <v>52</v>
      </c>
      <c r="B12" s="117"/>
      <c r="C12" s="117"/>
      <c r="D12" s="117"/>
      <c r="E12" s="117"/>
      <c r="F12" s="117"/>
      <c r="G12" s="117"/>
      <c r="H12" s="117"/>
      <c r="I12" s="117"/>
      <c r="J12" s="117"/>
      <c r="K12" s="117"/>
      <c r="L12" s="117"/>
      <c r="M12" s="117"/>
      <c r="N12" s="118"/>
    </row>
    <row r="13" spans="1:14">
      <c r="A13" s="7" t="s">
        <v>53</v>
      </c>
      <c r="N13" s="9"/>
    </row>
    <row r="14" spans="1:14" ht="117" customHeight="1">
      <c r="A14" s="124" t="s">
        <v>54</v>
      </c>
      <c r="B14" s="125"/>
      <c r="C14" s="125"/>
      <c r="D14" s="125"/>
      <c r="E14" s="125"/>
      <c r="F14" s="125"/>
      <c r="G14" s="125"/>
      <c r="H14" s="125"/>
      <c r="I14" s="125"/>
      <c r="J14" s="125"/>
      <c r="K14" s="125"/>
      <c r="L14" s="125"/>
      <c r="M14" s="125"/>
      <c r="N14" s="126"/>
    </row>
    <row r="15" spans="1:14" ht="28.5" customHeight="1">
      <c r="A15" s="127" t="s">
        <v>55</v>
      </c>
      <c r="B15" s="128"/>
      <c r="C15" s="128"/>
      <c r="D15" s="128"/>
      <c r="E15" s="128"/>
      <c r="F15" s="128"/>
      <c r="G15" s="128"/>
      <c r="H15" s="128"/>
      <c r="I15" s="128"/>
      <c r="J15" s="128"/>
      <c r="K15" s="128"/>
      <c r="L15" s="128"/>
      <c r="M15" s="128"/>
      <c r="N15" s="129"/>
    </row>
    <row r="16" spans="1:14" ht="120" customHeight="1">
      <c r="A16" s="130" t="s">
        <v>56</v>
      </c>
      <c r="B16" s="131"/>
      <c r="C16" s="131"/>
      <c r="D16" s="131"/>
      <c r="E16" s="131"/>
      <c r="F16" s="131"/>
      <c r="G16" s="131"/>
      <c r="H16" s="131"/>
      <c r="I16" s="131"/>
      <c r="J16" s="131"/>
      <c r="K16" s="131"/>
      <c r="L16" s="131"/>
      <c r="M16" s="131"/>
      <c r="N16" s="132"/>
    </row>
    <row r="17" spans="1:14" ht="13.5" customHeight="1">
      <c r="A17" s="121" t="s">
        <v>57</v>
      </c>
      <c r="B17" s="122"/>
      <c r="C17" s="122"/>
      <c r="D17" s="122"/>
      <c r="E17" s="122"/>
      <c r="F17" s="122"/>
      <c r="G17" s="122"/>
      <c r="H17" s="122"/>
      <c r="I17" s="122"/>
      <c r="J17" s="122"/>
      <c r="K17" s="122"/>
      <c r="L17" s="122"/>
      <c r="M17" s="122"/>
      <c r="N17" s="123"/>
    </row>
    <row r="18" spans="1:14" ht="15" customHeight="1">
      <c r="A18" s="121" t="s">
        <v>58</v>
      </c>
      <c r="B18" s="122"/>
      <c r="C18" s="122"/>
      <c r="D18" s="122"/>
      <c r="E18" s="122"/>
      <c r="F18" s="122"/>
      <c r="G18" s="122"/>
      <c r="H18" s="122"/>
      <c r="I18" s="122"/>
      <c r="J18" s="122"/>
      <c r="K18" s="122"/>
      <c r="L18" s="122"/>
      <c r="M18" s="122"/>
      <c r="N18" s="123"/>
    </row>
    <row r="19" spans="1:14" ht="49.5" customHeight="1">
      <c r="A19" s="121" t="s">
        <v>59</v>
      </c>
      <c r="B19" s="122"/>
      <c r="C19" s="122"/>
      <c r="D19" s="122"/>
      <c r="E19" s="122"/>
      <c r="F19" s="122"/>
      <c r="G19" s="122"/>
      <c r="H19" s="122"/>
      <c r="I19" s="122"/>
      <c r="J19" s="122"/>
      <c r="K19" s="122"/>
      <c r="L19" s="122"/>
      <c r="M19" s="122"/>
      <c r="N19" s="123"/>
    </row>
    <row r="20" spans="1:14">
      <c r="A20" s="116" t="s">
        <v>60</v>
      </c>
      <c r="B20" s="117"/>
      <c r="C20" s="117"/>
      <c r="D20" s="117"/>
      <c r="E20" s="117"/>
      <c r="F20" s="117"/>
      <c r="G20" s="117"/>
      <c r="H20" s="117"/>
      <c r="I20" s="117"/>
      <c r="J20" s="117"/>
      <c r="K20" s="117"/>
      <c r="L20" s="117"/>
      <c r="M20" s="117"/>
      <c r="N20" s="118"/>
    </row>
    <row r="21" spans="1:14" ht="77.25" customHeight="1">
      <c r="A21" s="133" t="s">
        <v>61</v>
      </c>
      <c r="B21" s="134"/>
      <c r="C21" s="134"/>
      <c r="D21" s="134"/>
      <c r="E21" s="134"/>
      <c r="F21" s="134"/>
      <c r="G21" s="134"/>
      <c r="H21" s="134"/>
      <c r="I21" s="134"/>
      <c r="J21" s="134"/>
      <c r="K21" s="134"/>
      <c r="L21" s="134"/>
      <c r="M21" s="134"/>
      <c r="N21" s="135"/>
    </row>
    <row r="22" spans="1:14">
      <c r="A22" s="116" t="s">
        <v>62</v>
      </c>
      <c r="B22" s="117"/>
      <c r="C22" s="117"/>
      <c r="D22" s="117"/>
      <c r="E22" s="117"/>
      <c r="F22" s="117"/>
      <c r="G22" s="117"/>
      <c r="H22" s="117"/>
      <c r="I22" s="117"/>
      <c r="J22" s="117"/>
      <c r="K22" s="117"/>
      <c r="L22" s="117"/>
      <c r="M22" s="117"/>
      <c r="N22" s="118"/>
    </row>
    <row r="23" spans="1:14" ht="51.75" customHeight="1">
      <c r="A23" s="133" t="s">
        <v>63</v>
      </c>
      <c r="B23" s="134"/>
      <c r="C23" s="134"/>
      <c r="D23" s="134"/>
      <c r="E23" s="134"/>
      <c r="F23" s="134"/>
      <c r="G23" s="134"/>
      <c r="H23" s="134"/>
      <c r="I23" s="134"/>
      <c r="J23" s="134"/>
      <c r="K23" s="134"/>
      <c r="L23" s="134"/>
      <c r="M23" s="134"/>
      <c r="N23" s="135"/>
    </row>
    <row r="24" spans="1:14">
      <c r="A24" s="116" t="s">
        <v>64</v>
      </c>
      <c r="B24" s="117"/>
      <c r="C24" s="117"/>
      <c r="D24" s="117"/>
      <c r="E24" s="117"/>
      <c r="F24" s="117"/>
      <c r="G24" s="117"/>
      <c r="H24" s="117"/>
      <c r="I24" s="117"/>
      <c r="J24" s="117"/>
      <c r="K24" s="117"/>
      <c r="L24" s="117"/>
      <c r="M24" s="117"/>
      <c r="N24" s="118"/>
    </row>
    <row r="25" spans="1:14" ht="14.25" customHeight="1">
      <c r="A25" s="133" t="s">
        <v>65</v>
      </c>
      <c r="B25" s="134"/>
      <c r="C25" s="134"/>
      <c r="D25" s="134"/>
      <c r="E25" s="134"/>
      <c r="F25" s="134"/>
      <c r="G25" s="134"/>
      <c r="H25" s="134"/>
      <c r="I25" s="134"/>
      <c r="J25" s="134"/>
      <c r="K25" s="134"/>
      <c r="L25" s="134"/>
      <c r="M25" s="134"/>
      <c r="N25" s="135"/>
    </row>
    <row r="26" spans="1:14">
      <c r="A26" s="116" t="s">
        <v>66</v>
      </c>
      <c r="B26" s="117"/>
      <c r="C26" s="117"/>
      <c r="D26" s="117"/>
      <c r="E26" s="117"/>
      <c r="F26" s="117"/>
      <c r="G26" s="117"/>
      <c r="H26" s="117"/>
      <c r="I26" s="117"/>
      <c r="J26" s="117"/>
      <c r="K26" s="117"/>
      <c r="L26" s="117"/>
      <c r="M26" s="117"/>
      <c r="N26" s="118"/>
    </row>
    <row r="27" spans="1:14" ht="63" customHeight="1">
      <c r="A27" s="133" t="s">
        <v>67</v>
      </c>
      <c r="B27" s="134"/>
      <c r="C27" s="134"/>
      <c r="D27" s="134"/>
      <c r="E27" s="134"/>
      <c r="F27" s="134"/>
      <c r="G27" s="134"/>
      <c r="H27" s="134"/>
      <c r="I27" s="134"/>
      <c r="J27" s="134"/>
      <c r="K27" s="134"/>
      <c r="L27" s="134"/>
      <c r="M27" s="134"/>
      <c r="N27" s="135"/>
    </row>
    <row r="28" spans="1:14">
      <c r="A28" s="116" t="s">
        <v>68</v>
      </c>
      <c r="B28" s="117"/>
      <c r="C28" s="117"/>
      <c r="D28" s="117"/>
      <c r="E28" s="117"/>
      <c r="F28" s="117"/>
      <c r="G28" s="117"/>
      <c r="H28" s="117"/>
      <c r="I28" s="117"/>
      <c r="J28" s="117"/>
      <c r="K28" s="117"/>
      <c r="L28" s="117"/>
      <c r="M28" s="117"/>
      <c r="N28" s="118"/>
    </row>
    <row r="29" spans="1:14" ht="17.25" customHeight="1">
      <c r="A29" s="133" t="s">
        <v>69</v>
      </c>
      <c r="B29" s="134"/>
      <c r="C29" s="134"/>
      <c r="D29" s="134"/>
      <c r="E29" s="134"/>
      <c r="F29" s="134"/>
      <c r="G29" s="134"/>
      <c r="H29" s="134"/>
      <c r="I29" s="134"/>
      <c r="J29" s="134"/>
      <c r="K29" s="134"/>
      <c r="L29" s="134"/>
      <c r="M29" s="134"/>
      <c r="N29" s="135"/>
    </row>
    <row r="30" spans="1:14" ht="36" customHeight="1">
      <c r="A30" s="133" t="s">
        <v>70</v>
      </c>
      <c r="B30" s="134"/>
      <c r="C30" s="134"/>
      <c r="D30" s="134"/>
      <c r="E30" s="134"/>
      <c r="F30" s="134"/>
      <c r="G30" s="134"/>
      <c r="H30" s="134"/>
      <c r="I30" s="134"/>
      <c r="J30" s="134"/>
      <c r="K30" s="134"/>
      <c r="L30" s="134"/>
      <c r="M30" s="134"/>
      <c r="N30" s="135"/>
    </row>
    <row r="31" spans="1:14">
      <c r="A31" s="116" t="s">
        <v>71</v>
      </c>
      <c r="B31" s="117"/>
      <c r="C31" s="117"/>
      <c r="D31" s="117"/>
      <c r="E31" s="117"/>
      <c r="F31" s="117"/>
      <c r="G31" s="117"/>
      <c r="H31" s="117"/>
      <c r="I31" s="117"/>
      <c r="J31" s="117"/>
      <c r="K31" s="117"/>
      <c r="L31" s="117"/>
      <c r="M31" s="117"/>
      <c r="N31" s="118"/>
    </row>
    <row r="32" spans="1:14">
      <c r="A32" s="116" t="s">
        <v>72</v>
      </c>
      <c r="B32" s="117"/>
      <c r="C32" s="117"/>
      <c r="D32" s="117"/>
      <c r="E32" s="117"/>
      <c r="F32" s="117"/>
      <c r="G32" s="117"/>
      <c r="H32" s="117"/>
      <c r="I32" s="117"/>
      <c r="J32" s="117"/>
      <c r="K32" s="117"/>
      <c r="L32" s="117"/>
      <c r="M32" s="117"/>
      <c r="N32" s="118"/>
    </row>
    <row r="33" spans="1:14" ht="34.5" customHeight="1">
      <c r="A33" s="133" t="s">
        <v>73</v>
      </c>
      <c r="B33" s="134"/>
      <c r="C33" s="134"/>
      <c r="D33" s="134"/>
      <c r="E33" s="134"/>
      <c r="F33" s="134"/>
      <c r="G33" s="134"/>
      <c r="H33" s="134"/>
      <c r="I33" s="134"/>
      <c r="J33" s="134"/>
      <c r="K33" s="134"/>
      <c r="L33" s="134"/>
      <c r="M33" s="134"/>
      <c r="N33" s="135"/>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abSelected="1" topLeftCell="A25" zoomScale="90" zoomScaleNormal="90" workbookViewId="0">
      <selection activeCell="M43" sqref="M43"/>
    </sheetView>
  </sheetViews>
  <sheetFormatPr defaultColWidth="9.140625" defaultRowHeight="15"/>
  <cols>
    <col min="1" max="1" width="6.28515625" style="60" customWidth="1"/>
    <col min="2" max="2" width="45.5703125" style="32" customWidth="1"/>
    <col min="3" max="3" width="9.28515625" style="32" customWidth="1"/>
    <col min="4" max="4" width="9.85546875" style="32" customWidth="1"/>
    <col min="5" max="5" width="9.85546875" style="61" customWidth="1"/>
    <col min="6" max="6" width="12.42578125" style="32" customWidth="1"/>
    <col min="7" max="7" width="57.28515625" style="32" customWidth="1"/>
    <col min="8" max="8" width="9.140625" style="32" customWidth="1"/>
    <col min="9" max="9" width="9.5703125" style="32" customWidth="1"/>
    <col min="10" max="10" width="10.7109375" style="32" customWidth="1"/>
    <col min="11" max="11" width="13.140625" style="32" customWidth="1"/>
    <col min="12" max="12" width="9.140625" style="32"/>
    <col min="13" max="13" width="10" style="32" bestFit="1" customWidth="1"/>
    <col min="14" max="16384" width="9.140625" style="32"/>
  </cols>
  <sheetData>
    <row r="1" spans="1:11">
      <c r="A1" s="137"/>
      <c r="B1" s="137"/>
      <c r="C1" s="28"/>
      <c r="D1" s="28"/>
      <c r="E1" s="29"/>
      <c r="F1" s="28"/>
      <c r="G1" s="30"/>
      <c r="H1" s="30"/>
      <c r="I1" s="30"/>
      <c r="J1" s="31"/>
      <c r="K1" s="31"/>
    </row>
    <row r="2" spans="1:11">
      <c r="A2" s="137"/>
      <c r="B2" s="137"/>
      <c r="C2" s="28"/>
      <c r="D2" s="28"/>
      <c r="E2" s="29"/>
      <c r="F2" s="28"/>
      <c r="G2" s="28"/>
      <c r="H2" s="28"/>
      <c r="I2" s="31"/>
      <c r="J2" s="31"/>
      <c r="K2" s="31"/>
    </row>
    <row r="3" spans="1:11">
      <c r="A3" s="136"/>
      <c r="B3" s="136"/>
      <c r="C3" s="136"/>
      <c r="D3" s="136"/>
      <c r="E3" s="136"/>
      <c r="F3" s="136"/>
      <c r="G3" s="136"/>
      <c r="H3" s="136"/>
      <c r="I3" s="136"/>
      <c r="J3" s="136"/>
      <c r="K3" s="33"/>
    </row>
    <row r="4" spans="1:11">
      <c r="A4" s="136" t="s">
        <v>106</v>
      </c>
      <c r="B4" s="136"/>
      <c r="C4" s="136"/>
      <c r="D4" s="136"/>
      <c r="E4" s="136"/>
      <c r="F4" s="136"/>
      <c r="G4" s="136"/>
      <c r="H4" s="136"/>
      <c r="I4" s="136"/>
    </row>
    <row r="5" spans="1:11">
      <c r="A5" s="138" t="s">
        <v>97</v>
      </c>
      <c r="B5" s="138"/>
      <c r="C5" s="138"/>
      <c r="D5" s="138"/>
      <c r="E5" s="138"/>
      <c r="F5" s="138"/>
      <c r="G5" s="138"/>
      <c r="H5" s="138"/>
      <c r="I5" s="138"/>
      <c r="J5" s="138"/>
      <c r="K5" s="138"/>
    </row>
    <row r="6" spans="1:11">
      <c r="A6" s="138"/>
      <c r="B6" s="138"/>
      <c r="C6" s="138"/>
      <c r="D6" s="138"/>
      <c r="E6" s="138"/>
      <c r="F6" s="138"/>
      <c r="G6" s="138"/>
      <c r="H6" s="138"/>
      <c r="I6" s="138"/>
      <c r="J6" s="138"/>
      <c r="K6" s="138"/>
    </row>
    <row r="7" spans="1:11" s="39" customFormat="1" ht="86.25">
      <c r="A7" s="34" t="s">
        <v>74</v>
      </c>
      <c r="B7" s="35" t="s">
        <v>75</v>
      </c>
      <c r="C7" s="36" t="s">
        <v>76</v>
      </c>
      <c r="D7" s="37" t="s">
        <v>81</v>
      </c>
      <c r="E7" s="38" t="s">
        <v>84</v>
      </c>
      <c r="F7" s="37" t="s">
        <v>85</v>
      </c>
      <c r="G7" s="36" t="s">
        <v>77</v>
      </c>
      <c r="H7" s="36" t="s">
        <v>78</v>
      </c>
      <c r="I7" s="37" t="s">
        <v>79</v>
      </c>
      <c r="J7" s="37" t="s">
        <v>86</v>
      </c>
      <c r="K7" s="37" t="s">
        <v>87</v>
      </c>
    </row>
    <row r="8" spans="1:11" s="39" customFormat="1" ht="15.75">
      <c r="A8" s="25"/>
      <c r="B8" s="27" t="s">
        <v>96</v>
      </c>
      <c r="C8" s="23"/>
      <c r="D8" s="26"/>
      <c r="E8" s="26"/>
      <c r="F8" s="26"/>
      <c r="G8" s="25"/>
      <c r="H8" s="23"/>
      <c r="I8" s="24"/>
      <c r="J8" s="24"/>
      <c r="K8" s="24"/>
    </row>
    <row r="9" spans="1:11" s="65" customFormat="1" ht="30">
      <c r="A9" s="25"/>
      <c r="B9" s="72" t="s">
        <v>109</v>
      </c>
      <c r="C9" s="67" t="s">
        <v>80</v>
      </c>
      <c r="D9" s="68">
        <v>4</v>
      </c>
      <c r="E9" s="69">
        <v>250</v>
      </c>
      <c r="F9" s="69">
        <f>D9*E9</f>
        <v>1000</v>
      </c>
      <c r="G9" s="66" t="s">
        <v>100</v>
      </c>
      <c r="H9" s="67" t="s">
        <v>80</v>
      </c>
      <c r="I9" s="68">
        <v>1</v>
      </c>
      <c r="J9" s="69">
        <v>348.33</v>
      </c>
      <c r="K9" s="69">
        <f>J9*I9</f>
        <v>348.33</v>
      </c>
    </row>
    <row r="10" spans="1:11" s="65" customFormat="1" ht="45">
      <c r="A10" s="25"/>
      <c r="B10" s="77" t="s">
        <v>126</v>
      </c>
      <c r="C10" s="67" t="s">
        <v>80</v>
      </c>
      <c r="D10" s="68">
        <v>1</v>
      </c>
      <c r="E10" s="83">
        <v>350</v>
      </c>
      <c r="F10" s="69">
        <f t="shared" ref="F10:F11" si="0">D10*E10</f>
        <v>350</v>
      </c>
      <c r="G10" s="66" t="s">
        <v>101</v>
      </c>
      <c r="H10" s="67" t="s">
        <v>80</v>
      </c>
      <c r="I10" s="68">
        <v>1</v>
      </c>
      <c r="J10" s="69">
        <v>205.83</v>
      </c>
      <c r="K10" s="69">
        <f>J10*I10</f>
        <v>205.83</v>
      </c>
    </row>
    <row r="11" spans="1:11" s="65" customFormat="1" ht="45">
      <c r="A11" s="25"/>
      <c r="B11" s="72" t="s">
        <v>110</v>
      </c>
      <c r="C11" s="67" t="s">
        <v>80</v>
      </c>
      <c r="D11" s="68">
        <v>1</v>
      </c>
      <c r="E11" s="83">
        <v>300</v>
      </c>
      <c r="F11" s="69">
        <f t="shared" si="0"/>
        <v>300</v>
      </c>
      <c r="G11" s="66" t="s">
        <v>102</v>
      </c>
      <c r="H11" s="67" t="s">
        <v>80</v>
      </c>
      <c r="I11" s="68">
        <f>8+8+4</f>
        <v>20</v>
      </c>
      <c r="J11" s="69">
        <v>15</v>
      </c>
      <c r="K11" s="69">
        <f t="shared" ref="K11:K15" si="1">J11*I11</f>
        <v>300</v>
      </c>
    </row>
    <row r="12" spans="1:11" s="65" customFormat="1" ht="45">
      <c r="A12" s="25"/>
      <c r="B12" s="82" t="s">
        <v>134</v>
      </c>
      <c r="C12" s="67" t="s">
        <v>80</v>
      </c>
      <c r="D12" s="68">
        <v>1</v>
      </c>
      <c r="E12" s="83">
        <v>125</v>
      </c>
      <c r="F12" s="69">
        <f t="shared" ref="F12:F31" si="2">D12*E12</f>
        <v>125</v>
      </c>
      <c r="G12" s="72" t="s">
        <v>127</v>
      </c>
      <c r="H12" s="67" t="s">
        <v>80</v>
      </c>
      <c r="I12" s="68">
        <v>2</v>
      </c>
      <c r="J12" s="69">
        <f>43/1.2</f>
        <v>35.833333333333336</v>
      </c>
      <c r="K12" s="69">
        <f t="shared" si="1"/>
        <v>71.666666666666671</v>
      </c>
    </row>
    <row r="13" spans="1:11" s="65" customFormat="1">
      <c r="A13" s="25"/>
      <c r="B13" s="72"/>
      <c r="C13" s="67"/>
      <c r="D13" s="68"/>
      <c r="E13" s="83"/>
      <c r="F13" s="69"/>
      <c r="G13" s="72" t="s">
        <v>128</v>
      </c>
      <c r="H13" s="67" t="s">
        <v>105</v>
      </c>
      <c r="I13" s="68">
        <v>2</v>
      </c>
      <c r="J13" s="69">
        <f>62.5/12</f>
        <v>5.208333333333333</v>
      </c>
      <c r="K13" s="69">
        <f t="shared" si="1"/>
        <v>10.416666666666666</v>
      </c>
    </row>
    <row r="14" spans="1:11" s="65" customFormat="1" ht="30">
      <c r="A14" s="25"/>
      <c r="B14" s="81" t="s">
        <v>98</v>
      </c>
      <c r="C14" s="67" t="s">
        <v>80</v>
      </c>
      <c r="D14" s="68">
        <v>2</v>
      </c>
      <c r="E14" s="83">
        <v>127</v>
      </c>
      <c r="F14" s="69">
        <f t="shared" ref="F14:F15" si="3">D14*E14</f>
        <v>254</v>
      </c>
      <c r="G14" s="77" t="s">
        <v>129</v>
      </c>
      <c r="H14" s="67" t="s">
        <v>105</v>
      </c>
      <c r="I14" s="68">
        <v>2</v>
      </c>
      <c r="J14" s="69">
        <f>34/2</f>
        <v>17</v>
      </c>
      <c r="K14" s="69">
        <f t="shared" si="1"/>
        <v>34</v>
      </c>
    </row>
    <row r="15" spans="1:11" s="65" customFormat="1" ht="30">
      <c r="A15" s="25"/>
      <c r="B15" s="81" t="s">
        <v>133</v>
      </c>
      <c r="C15" s="67" t="s">
        <v>80</v>
      </c>
      <c r="D15" s="68">
        <v>1</v>
      </c>
      <c r="E15" s="83">
        <v>50</v>
      </c>
      <c r="F15" s="69">
        <f t="shared" si="3"/>
        <v>50</v>
      </c>
      <c r="G15" s="77" t="s">
        <v>131</v>
      </c>
      <c r="H15" s="67" t="s">
        <v>80</v>
      </c>
      <c r="I15" s="68">
        <v>2</v>
      </c>
      <c r="J15" s="69">
        <f>71/1.2</f>
        <v>59.166666666666671</v>
      </c>
      <c r="K15" s="69">
        <f t="shared" si="1"/>
        <v>118.33333333333334</v>
      </c>
    </row>
    <row r="16" spans="1:11" s="65" customFormat="1" ht="30">
      <c r="A16" s="25"/>
      <c r="B16" s="66" t="s">
        <v>99</v>
      </c>
      <c r="C16" s="67" t="s">
        <v>80</v>
      </c>
      <c r="D16" s="68">
        <v>4</v>
      </c>
      <c r="E16" s="69">
        <v>127</v>
      </c>
      <c r="F16" s="69">
        <f t="shared" ref="F16" si="4">D16*E16</f>
        <v>508</v>
      </c>
      <c r="G16" s="66"/>
      <c r="H16" s="67"/>
      <c r="I16" s="68"/>
      <c r="J16" s="69"/>
      <c r="K16" s="69"/>
    </row>
    <row r="17" spans="1:13" s="65" customFormat="1" ht="30">
      <c r="A17" s="25"/>
      <c r="B17" s="72" t="s">
        <v>111</v>
      </c>
      <c r="C17" s="67" t="s">
        <v>80</v>
      </c>
      <c r="D17" s="68">
        <v>2</v>
      </c>
      <c r="E17" s="69">
        <v>300</v>
      </c>
      <c r="F17" s="69">
        <f t="shared" si="2"/>
        <v>600</v>
      </c>
      <c r="G17" s="66"/>
      <c r="H17" s="67"/>
      <c r="I17" s="68"/>
      <c r="J17" s="69"/>
      <c r="K17" s="69"/>
    </row>
    <row r="18" spans="1:13" s="65" customFormat="1" ht="30">
      <c r="A18" s="25"/>
      <c r="B18" s="66" t="s">
        <v>112</v>
      </c>
      <c r="C18" s="67" t="s">
        <v>105</v>
      </c>
      <c r="D18" s="68">
        <v>2.4</v>
      </c>
      <c r="E18" s="69">
        <v>28.9</v>
      </c>
      <c r="F18" s="69">
        <f t="shared" ref="F18:F22" si="5">D18*E18</f>
        <v>69.36</v>
      </c>
      <c r="G18" s="66" t="s">
        <v>113</v>
      </c>
      <c r="H18" s="67" t="s">
        <v>80</v>
      </c>
      <c r="I18" s="68">
        <v>2</v>
      </c>
      <c r="J18" s="69">
        <v>190</v>
      </c>
      <c r="K18" s="69">
        <f t="shared" ref="K18:K28" si="6">J18*I18</f>
        <v>380</v>
      </c>
    </row>
    <row r="19" spans="1:13" s="41" customFormat="1">
      <c r="A19" s="25"/>
      <c r="B19" s="66"/>
      <c r="C19" s="67"/>
      <c r="D19" s="68"/>
      <c r="E19" s="69"/>
      <c r="F19" s="69"/>
      <c r="G19" s="66" t="s">
        <v>114</v>
      </c>
      <c r="H19" s="67" t="s">
        <v>80</v>
      </c>
      <c r="I19" s="68">
        <v>2</v>
      </c>
      <c r="J19" s="69">
        <v>96</v>
      </c>
      <c r="K19" s="69">
        <f t="shared" si="6"/>
        <v>192</v>
      </c>
      <c r="L19" s="40"/>
      <c r="M19" s="40"/>
    </row>
    <row r="20" spans="1:13" s="41" customFormat="1" ht="30">
      <c r="A20" s="25"/>
      <c r="B20" s="66" t="s">
        <v>115</v>
      </c>
      <c r="C20" s="67" t="s">
        <v>105</v>
      </c>
      <c r="D20" s="68">
        <v>2.4</v>
      </c>
      <c r="E20" s="69">
        <v>59.5</v>
      </c>
      <c r="F20" s="69">
        <f t="shared" si="5"/>
        <v>142.79999999999998</v>
      </c>
      <c r="G20" s="66" t="s">
        <v>116</v>
      </c>
      <c r="H20" s="67" t="s">
        <v>117</v>
      </c>
      <c r="I20" s="68">
        <v>2</v>
      </c>
      <c r="J20" s="69">
        <v>320</v>
      </c>
      <c r="K20" s="69">
        <f t="shared" si="6"/>
        <v>640</v>
      </c>
      <c r="L20" s="40"/>
      <c r="M20" s="40"/>
    </row>
    <row r="21" spans="1:13" s="41" customFormat="1" ht="30">
      <c r="A21" s="25"/>
      <c r="B21" s="66"/>
      <c r="C21" s="67"/>
      <c r="D21" s="68"/>
      <c r="E21" s="69"/>
      <c r="F21" s="69"/>
      <c r="G21" s="66" t="s">
        <v>118</v>
      </c>
      <c r="H21" s="67" t="s">
        <v>117</v>
      </c>
      <c r="I21" s="68">
        <v>2</v>
      </c>
      <c r="J21" s="69">
        <v>46.67</v>
      </c>
      <c r="K21" s="69">
        <f t="shared" si="6"/>
        <v>93.34</v>
      </c>
      <c r="L21" s="40"/>
      <c r="M21" s="40"/>
    </row>
    <row r="22" spans="1:13" s="41" customFormat="1">
      <c r="A22" s="25"/>
      <c r="B22" s="66" t="s">
        <v>119</v>
      </c>
      <c r="C22" s="67" t="s">
        <v>105</v>
      </c>
      <c r="D22" s="68">
        <v>6</v>
      </c>
      <c r="E22" s="69">
        <v>14.45</v>
      </c>
      <c r="F22" s="69">
        <f t="shared" si="5"/>
        <v>86.699999999999989</v>
      </c>
      <c r="G22" s="66" t="s">
        <v>120</v>
      </c>
      <c r="H22" s="67" t="s">
        <v>105</v>
      </c>
      <c r="I22" s="68">
        <v>3</v>
      </c>
      <c r="J22" s="69">
        <v>17</v>
      </c>
      <c r="K22" s="69">
        <f t="shared" si="6"/>
        <v>51</v>
      </c>
      <c r="L22" s="40"/>
      <c r="M22" s="40"/>
    </row>
    <row r="23" spans="1:13" s="41" customFormat="1" ht="30">
      <c r="A23" s="25"/>
      <c r="B23" s="66"/>
      <c r="C23" s="67"/>
      <c r="D23" s="68"/>
      <c r="E23" s="69"/>
      <c r="F23" s="69"/>
      <c r="G23" s="66" t="s">
        <v>121</v>
      </c>
      <c r="H23" s="67" t="s">
        <v>80</v>
      </c>
      <c r="I23" s="68">
        <v>2</v>
      </c>
      <c r="J23" s="69">
        <v>32</v>
      </c>
      <c r="K23" s="69">
        <f t="shared" si="6"/>
        <v>64</v>
      </c>
      <c r="L23" s="40"/>
      <c r="M23" s="40"/>
    </row>
    <row r="24" spans="1:13" s="41" customFormat="1">
      <c r="A24" s="25"/>
      <c r="B24" s="66" t="s">
        <v>122</v>
      </c>
      <c r="C24" s="67" t="s">
        <v>80</v>
      </c>
      <c r="D24" s="68">
        <v>2</v>
      </c>
      <c r="E24" s="69">
        <v>51.85</v>
      </c>
      <c r="F24" s="69">
        <f t="shared" ref="F24" si="7">D24*E24</f>
        <v>103.7</v>
      </c>
      <c r="G24" s="66" t="s">
        <v>123</v>
      </c>
      <c r="H24" s="67" t="s">
        <v>80</v>
      </c>
      <c r="I24" s="68">
        <v>2</v>
      </c>
      <c r="J24" s="69">
        <v>300</v>
      </c>
      <c r="K24" s="69">
        <f t="shared" si="6"/>
        <v>600</v>
      </c>
      <c r="L24" s="40"/>
      <c r="M24" s="40"/>
    </row>
    <row r="25" spans="1:13" s="41" customFormat="1">
      <c r="A25" s="25"/>
      <c r="B25" s="66"/>
      <c r="C25" s="67"/>
      <c r="D25" s="74"/>
      <c r="E25" s="73"/>
      <c r="F25" s="73"/>
      <c r="G25" s="66" t="s">
        <v>124</v>
      </c>
      <c r="H25" s="67" t="s">
        <v>80</v>
      </c>
      <c r="I25" s="68">
        <v>2</v>
      </c>
      <c r="J25" s="69">
        <v>36</v>
      </c>
      <c r="K25" s="69">
        <f t="shared" si="6"/>
        <v>72</v>
      </c>
      <c r="L25" s="40"/>
      <c r="M25" s="40"/>
    </row>
    <row r="26" spans="1:13" s="41" customFormat="1" ht="30">
      <c r="A26" s="25"/>
      <c r="B26" s="66"/>
      <c r="C26" s="75"/>
      <c r="D26" s="76"/>
      <c r="E26" s="73"/>
      <c r="F26" s="73"/>
      <c r="G26" s="66" t="s">
        <v>125</v>
      </c>
      <c r="H26" s="67" t="s">
        <v>80</v>
      </c>
      <c r="I26" s="68">
        <v>2</v>
      </c>
      <c r="J26" s="69">
        <v>70</v>
      </c>
      <c r="K26" s="69">
        <f t="shared" si="6"/>
        <v>140</v>
      </c>
      <c r="L26" s="40"/>
      <c r="M26" s="40"/>
    </row>
    <row r="27" spans="1:13" s="41" customFormat="1">
      <c r="A27" s="25"/>
      <c r="B27" s="66"/>
      <c r="C27" s="67"/>
      <c r="D27" s="68"/>
      <c r="E27" s="69"/>
      <c r="F27" s="69"/>
      <c r="G27" s="78" t="s">
        <v>130</v>
      </c>
      <c r="H27" s="79" t="s">
        <v>105</v>
      </c>
      <c r="I27" s="68">
        <v>3</v>
      </c>
      <c r="J27" s="80">
        <v>12.5</v>
      </c>
      <c r="K27" s="69">
        <f t="shared" si="6"/>
        <v>37.5</v>
      </c>
      <c r="L27" s="40"/>
      <c r="M27" s="40"/>
    </row>
    <row r="28" spans="1:13" s="41" customFormat="1" ht="30">
      <c r="A28" s="25"/>
      <c r="B28" s="81" t="s">
        <v>132</v>
      </c>
      <c r="C28" s="67" t="s">
        <v>80</v>
      </c>
      <c r="D28" s="68">
        <v>2</v>
      </c>
      <c r="E28" s="69">
        <v>23</v>
      </c>
      <c r="F28" s="69">
        <f t="shared" ref="F28" si="8">D28*E28</f>
        <v>46</v>
      </c>
      <c r="G28" s="77" t="s">
        <v>131</v>
      </c>
      <c r="H28" s="67" t="s">
        <v>80</v>
      </c>
      <c r="I28" s="68">
        <v>2</v>
      </c>
      <c r="J28" s="69">
        <f>71/1.2</f>
        <v>59.166666666666671</v>
      </c>
      <c r="K28" s="69">
        <f t="shared" si="6"/>
        <v>118.33333333333334</v>
      </c>
      <c r="L28" s="40"/>
      <c r="M28" s="40"/>
    </row>
    <row r="29" spans="1:13" s="41" customFormat="1" ht="30">
      <c r="A29" s="25"/>
      <c r="B29" s="66" t="s">
        <v>107</v>
      </c>
      <c r="C29" s="67" t="s">
        <v>108</v>
      </c>
      <c r="D29" s="68">
        <v>1</v>
      </c>
      <c r="E29" s="69">
        <v>190</v>
      </c>
      <c r="F29" s="69">
        <f t="shared" si="2"/>
        <v>190</v>
      </c>
      <c r="G29" s="70"/>
      <c r="H29" s="67"/>
      <c r="I29" s="70"/>
      <c r="J29" s="70"/>
      <c r="K29" s="70"/>
      <c r="L29" s="40"/>
      <c r="M29" s="40"/>
    </row>
    <row r="30" spans="1:13" s="41" customFormat="1" ht="29.45" customHeight="1">
      <c r="A30" s="25"/>
      <c r="B30" s="71" t="s">
        <v>103</v>
      </c>
      <c r="C30" s="67" t="s">
        <v>104</v>
      </c>
      <c r="D30" s="68">
        <v>1</v>
      </c>
      <c r="E30" s="69">
        <v>1200</v>
      </c>
      <c r="F30" s="69">
        <f t="shared" ref="F30" si="9">D30*E30</f>
        <v>1200</v>
      </c>
      <c r="G30" s="70"/>
      <c r="H30" s="67"/>
      <c r="I30" s="70"/>
      <c r="J30" s="70"/>
      <c r="K30" s="70"/>
      <c r="L30" s="40"/>
      <c r="M30" s="40"/>
    </row>
    <row r="31" spans="1:13" s="41" customFormat="1" ht="29.45" customHeight="1">
      <c r="A31" s="25"/>
      <c r="B31" s="71" t="s">
        <v>103</v>
      </c>
      <c r="C31" s="67" t="s">
        <v>104</v>
      </c>
      <c r="D31" s="68">
        <v>1</v>
      </c>
      <c r="E31" s="69">
        <v>800</v>
      </c>
      <c r="F31" s="69">
        <f t="shared" si="2"/>
        <v>800</v>
      </c>
      <c r="G31" s="70"/>
      <c r="H31" s="67"/>
      <c r="I31" s="70"/>
      <c r="J31" s="70"/>
      <c r="K31" s="70"/>
      <c r="L31" s="40"/>
      <c r="M31" s="40"/>
    </row>
    <row r="32" spans="1:13">
      <c r="A32" s="22"/>
      <c r="B32" s="42" t="s">
        <v>89</v>
      </c>
      <c r="C32" s="43"/>
      <c r="D32" s="46"/>
      <c r="E32" s="47"/>
      <c r="F32" s="48">
        <f>SUM(F9:F31)</f>
        <v>5825.5599999999995</v>
      </c>
      <c r="G32" s="42" t="s">
        <v>88</v>
      </c>
      <c r="H32" s="43"/>
      <c r="I32" s="44"/>
      <c r="J32" s="44"/>
      <c r="K32" s="45">
        <f>SUM(K9:K28)</f>
        <v>3476.7500000000005</v>
      </c>
    </row>
    <row r="33" spans="1:13">
      <c r="A33" s="22"/>
      <c r="B33" s="42"/>
      <c r="C33" s="43"/>
      <c r="D33" s="46"/>
      <c r="E33" s="47"/>
      <c r="F33" s="48"/>
      <c r="G33" s="49" t="s">
        <v>90</v>
      </c>
      <c r="H33" s="50">
        <v>0.03</v>
      </c>
      <c r="I33" s="44"/>
      <c r="J33" s="44"/>
      <c r="K33" s="45">
        <f>K32*H33</f>
        <v>104.30250000000001</v>
      </c>
    </row>
    <row r="34" spans="1:13">
      <c r="A34" s="51"/>
      <c r="B34" s="49"/>
      <c r="C34" s="52"/>
      <c r="D34" s="53"/>
      <c r="E34" s="54"/>
      <c r="F34" s="48"/>
      <c r="G34" s="55" t="s">
        <v>83</v>
      </c>
      <c r="H34" s="43"/>
      <c r="I34" s="44"/>
      <c r="J34" s="44"/>
      <c r="K34" s="45">
        <f>K32+K33</f>
        <v>3581.0525000000007</v>
      </c>
      <c r="M34" s="56"/>
    </row>
    <row r="35" spans="1:13">
      <c r="A35" s="51"/>
      <c r="B35" s="55" t="s">
        <v>82</v>
      </c>
      <c r="C35" s="57"/>
      <c r="D35" s="46"/>
      <c r="E35" s="47"/>
      <c r="F35" s="48">
        <f>F32</f>
        <v>5825.5599999999995</v>
      </c>
      <c r="G35" s="55" t="s">
        <v>92</v>
      </c>
      <c r="H35" s="57"/>
      <c r="I35" s="44"/>
      <c r="J35" s="44"/>
      <c r="K35" s="45">
        <f>F35+K34</f>
        <v>9406.6124999999993</v>
      </c>
      <c r="M35" s="56"/>
    </row>
    <row r="36" spans="1:13">
      <c r="A36" s="51"/>
      <c r="B36" s="58"/>
      <c r="C36" s="57"/>
      <c r="D36" s="58"/>
      <c r="E36" s="59"/>
      <c r="F36" s="58"/>
      <c r="G36" s="55" t="s">
        <v>91</v>
      </c>
      <c r="H36" s="57"/>
      <c r="I36" s="44"/>
      <c r="J36" s="44"/>
      <c r="K36" s="45">
        <f>K35*0.2</f>
        <v>1881.3225</v>
      </c>
    </row>
    <row r="37" spans="1:13">
      <c r="A37" s="51"/>
      <c r="B37" s="58"/>
      <c r="C37" s="57"/>
      <c r="D37" s="58"/>
      <c r="E37" s="59"/>
      <c r="F37" s="58"/>
      <c r="G37" s="55" t="s">
        <v>93</v>
      </c>
      <c r="H37" s="57"/>
      <c r="I37" s="44"/>
      <c r="J37" s="44"/>
      <c r="K37" s="45">
        <f>K36+K35</f>
        <v>11287.934999999999</v>
      </c>
    </row>
    <row r="40" spans="1:13" ht="15.75">
      <c r="B40" s="62" t="s">
        <v>94</v>
      </c>
    </row>
    <row r="42" spans="1:13" ht="15.75">
      <c r="A42" s="63"/>
      <c r="B42" s="62" t="s">
        <v>95</v>
      </c>
    </row>
    <row r="43" spans="1:13" ht="31.5">
      <c r="A43" s="63"/>
      <c r="B43" s="64" t="s">
        <v>135</v>
      </c>
    </row>
  </sheetData>
  <autoFilter ref="A7:I37"/>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Дуденко Жанна Леонідівна</cp:lastModifiedBy>
  <cp:lastPrinted>2022-11-07T08:53:10Z</cp:lastPrinted>
  <dcterms:created xsi:type="dcterms:W3CDTF">1996-10-08T23:32:00Z</dcterms:created>
  <dcterms:modified xsi:type="dcterms:W3CDTF">2023-05-16T07:28:13Z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