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y\Desktop\"/>
    </mc:Choice>
  </mc:AlternateContent>
  <xr:revisionPtr revIDLastSave="0" documentId="8_{B1D64339-747F-48C5-80BE-A9222844DF84}" xr6:coauthVersionLast="47" xr6:coauthVersionMax="47" xr10:uidLastSave="{00000000-0000-0000-0000-000000000000}"/>
  <bookViews>
    <workbookView xWindow="-108" yWindow="-108" windowWidth="30936" windowHeight="12576" xr2:uid="{EECB3214-2ED0-4858-A6BF-1B36BB86ADDA}"/>
  </bookViews>
  <sheets>
    <sheet name="Ремонт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D44" i="1"/>
  <c r="D47" i="1" s="1"/>
  <c r="D39" i="1"/>
  <c r="D30" i="1"/>
  <c r="D20" i="1"/>
  <c r="D19" i="1"/>
  <c r="D27" i="1" s="1"/>
  <c r="D28" i="1" s="1"/>
  <c r="D16" i="1"/>
  <c r="D14" i="1" s="1"/>
  <c r="D12" i="1"/>
  <c r="D10" i="1"/>
  <c r="D11" i="1" s="1"/>
  <c r="D9" i="1"/>
  <c r="D8" i="1"/>
  <c r="D7" i="1"/>
  <c r="D4" i="1"/>
  <c r="D18" i="1" l="1"/>
  <c r="D17" i="1" s="1"/>
</calcChain>
</file>

<file path=xl/sharedStrings.xml><?xml version="1.0" encoding="utf-8"?>
<sst xmlns="http://schemas.openxmlformats.org/spreadsheetml/2006/main" count="109" uniqueCount="64">
  <si>
    <t>Кошторисний розрахунок ремонтних робіт ЖК "Озерний Гай"</t>
  </si>
  <si>
    <t>№ п/п</t>
  </si>
  <si>
    <t>Найменування  робіт</t>
  </si>
  <si>
    <t>Од. вим.</t>
  </si>
  <si>
    <t>Кіл-ть</t>
  </si>
  <si>
    <t>Вартість</t>
  </si>
  <si>
    <t>Оздоблювальні роботи</t>
  </si>
  <si>
    <t>Демонтаж перегородок з газоблоку</t>
  </si>
  <si>
    <t>м2</t>
  </si>
  <si>
    <t>Улаштування перегородок з газоблоку 100 мм</t>
  </si>
  <si>
    <t xml:space="preserve">Улаштування фальшстін в два шари з шумопоглинаючою мінватою </t>
  </si>
  <si>
    <t>Улаштування ГКЛ прегородок 100 мм з мінватою</t>
  </si>
  <si>
    <t xml:space="preserve">Улаштування фальшстін </t>
  </si>
  <si>
    <r>
      <t>Улаштування гідроізоляції обмазочна в с/у</t>
    </r>
    <r>
      <rPr>
        <sz val="10"/>
        <color rgb="FFFF0000"/>
        <rFont val="Arial Narrow"/>
        <family val="2"/>
        <charset val="204"/>
      </rPr>
      <t xml:space="preserve"> </t>
    </r>
  </si>
  <si>
    <t xml:space="preserve">Улаштування стяжки 100 мм в с/у та балкон і тд </t>
  </si>
  <si>
    <t>Грунтовка полу під стяжку</t>
  </si>
  <si>
    <t>Утеплення стін та потолку балкону (приміщення №2)</t>
  </si>
  <si>
    <t>Заделка штроб електромонтажних</t>
  </si>
  <si>
    <t>мп</t>
  </si>
  <si>
    <t>Грунтовка стін</t>
  </si>
  <si>
    <t>Штукатурка стін з газоблоку</t>
  </si>
  <si>
    <r>
      <t>Шпатлівка</t>
    </r>
    <r>
      <rPr>
        <sz val="10"/>
        <color rgb="FFFF0000"/>
        <rFont val="Arial Narrow"/>
        <family val="2"/>
        <charset val="204"/>
      </rPr>
      <t xml:space="preserve"> </t>
    </r>
  </si>
  <si>
    <t xml:space="preserve">Окраска </t>
  </si>
  <si>
    <t>Укладка плітки керамічної пол</t>
  </si>
  <si>
    <t>Укладка плітки керамічної стіна</t>
  </si>
  <si>
    <t>Выравнивание стен под укладку плитки</t>
  </si>
  <si>
    <t>Плинтус из керамичной плитки виготовлення</t>
  </si>
  <si>
    <t>Плинтус из керамичной плитки монтаж</t>
  </si>
  <si>
    <t>Монтаж подоконника</t>
  </si>
  <si>
    <t>Укладка ламината с подложкой</t>
  </si>
  <si>
    <t>Грунтовка полу</t>
  </si>
  <si>
    <t>Монтаж плинтусов ПВХ</t>
  </si>
  <si>
    <t>Занос матеріалів, доставка с. Гатне (9 поверх, ліфт маленький)</t>
  </si>
  <si>
    <t>маш</t>
  </si>
  <si>
    <t xml:space="preserve">Виніс та вивіз сміття </t>
  </si>
  <si>
    <t>Елетромонтажні роботи</t>
  </si>
  <si>
    <t>Прокладка кабеля силового до 4 мм2</t>
  </si>
  <si>
    <t>Прокладка кабеля силового до 6 мм2</t>
  </si>
  <si>
    <t>Устройство штроб</t>
  </si>
  <si>
    <t>Монтаж та расключення сілових щітів</t>
  </si>
  <si>
    <t>Вимикач автоматичний</t>
  </si>
  <si>
    <t>мод</t>
  </si>
  <si>
    <t>Устройство ниши</t>
  </si>
  <si>
    <t>шт</t>
  </si>
  <si>
    <t>Щит вбудований</t>
  </si>
  <si>
    <t>Отвори в перекрітті та перегородках для прокладання кабелю</t>
  </si>
  <si>
    <t>Монтаж установочних коробок розеток та вимикачів</t>
  </si>
  <si>
    <t>Монтаж распред коробок</t>
  </si>
  <si>
    <t>Монтаж розеток та вимикачів</t>
  </si>
  <si>
    <t xml:space="preserve">Монтаж та підключення світильників </t>
  </si>
  <si>
    <t>Сантехнічні роботи</t>
  </si>
  <si>
    <t xml:space="preserve">Прокладка труб каналізації </t>
  </si>
  <si>
    <t>Прокладка труб водопостачання</t>
  </si>
  <si>
    <t>Установка лічільників хол.води</t>
  </si>
  <si>
    <t>Установка редуктору тиску</t>
  </si>
  <si>
    <t>Монтаж та підключення бойлеру</t>
  </si>
  <si>
    <t xml:space="preserve">Монтаж ванни </t>
  </si>
  <si>
    <t>Монтаж кран ванна</t>
  </si>
  <si>
    <t xml:space="preserve">Монтаж унітаза </t>
  </si>
  <si>
    <t>Монтаж умивальника ванна (в комплексі)</t>
  </si>
  <si>
    <t>Монтаж рукосушки електричної</t>
  </si>
  <si>
    <t>Монтаж мійки кухня (в комплексі)</t>
  </si>
  <si>
    <t>Монтаж смеситель</t>
  </si>
  <si>
    <t>Врезка в стояки канализации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</si>
</sst>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FF0000"/>
      <name val="Arial Narrow"/>
      <family val="2"/>
      <charset val="204"/>
    </font>
    <font>
      <b/>
      <sz val="10"/>
      <color indexed="8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center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/>
      <protection locked="0"/>
    </xf>
    <xf numFmtId="0" fontId="5" fillId="5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Protection="1">
      <protection locked="0"/>
    </xf>
    <xf numFmtId="0" fontId="5" fillId="5" borderId="5" xfId="0" applyFont="1" applyFill="1" applyBorder="1" applyAlignment="1">
      <alignment vertical="center" wrapText="1"/>
    </xf>
    <xf numFmtId="4" fontId="5" fillId="5" borderId="5" xfId="0" applyNumberFormat="1" applyFont="1" applyFill="1" applyBorder="1" applyAlignment="1">
      <alignment vertical="center" wrapText="1"/>
    </xf>
    <xf numFmtId="0" fontId="7" fillId="0" borderId="0" xfId="0" applyFont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" fontId="6" fillId="5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067B-CF53-42EC-851A-E76DD074A260}">
  <sheetPr>
    <tabColor theme="5" tint="0.59999389629810485"/>
    <pageSetUpPr fitToPage="1"/>
  </sheetPr>
  <dimension ref="A1:H71"/>
  <sheetViews>
    <sheetView tabSelected="1" topLeftCell="A13" workbookViewId="0">
      <selection activeCell="N28" sqref="N28"/>
    </sheetView>
  </sheetViews>
  <sheetFormatPr defaultColWidth="9.109375" defaultRowHeight="13.8" outlineLevelRow="1" x14ac:dyDescent="0.25"/>
  <cols>
    <col min="1" max="1" width="5.33203125" style="31" customWidth="1"/>
    <col min="2" max="2" width="60" style="2" customWidth="1"/>
    <col min="3" max="3" width="8.33203125" style="32" customWidth="1"/>
    <col min="4" max="4" width="8.33203125" style="33" customWidth="1"/>
    <col min="5" max="5" width="9.44140625" style="33" customWidth="1"/>
    <col min="6" max="16384" width="9.109375" style="2"/>
  </cols>
  <sheetData>
    <row r="1" spans="1:6" ht="52.8" customHeight="1" x14ac:dyDescent="0.25">
      <c r="A1" s="1" t="s">
        <v>0</v>
      </c>
      <c r="B1" s="1"/>
      <c r="C1" s="1"/>
      <c r="D1" s="1"/>
      <c r="E1" s="1"/>
    </row>
    <row r="2" spans="1:6" s="4" customFormat="1" ht="28.8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6" s="4" customFormat="1" x14ac:dyDescent="0.3">
      <c r="A3" s="5">
        <v>1</v>
      </c>
      <c r="B3" s="6" t="s">
        <v>6</v>
      </c>
      <c r="C3" s="7"/>
      <c r="D3" s="7"/>
      <c r="E3" s="7"/>
    </row>
    <row r="4" spans="1:6" s="4" customFormat="1" outlineLevel="1" x14ac:dyDescent="0.3">
      <c r="A4" s="8"/>
      <c r="B4" s="9" t="s">
        <v>7</v>
      </c>
      <c r="C4" s="10" t="s">
        <v>8</v>
      </c>
      <c r="D4" s="11">
        <f>((4.4*2.7)-(0.9*2.1))+((4*2.7)-(0.8*2.2))</f>
        <v>19.03</v>
      </c>
      <c r="E4" s="11"/>
    </row>
    <row r="5" spans="1:6" s="4" customFormat="1" ht="24.6" customHeight="1" outlineLevel="1" x14ac:dyDescent="0.3">
      <c r="A5" s="12"/>
      <c r="B5" s="9" t="s">
        <v>9</v>
      </c>
      <c r="C5" s="10" t="s">
        <v>8</v>
      </c>
      <c r="D5" s="11">
        <v>53.76</v>
      </c>
      <c r="E5" s="11"/>
      <c r="F5" s="13"/>
    </row>
    <row r="6" spans="1:6" s="4" customFormat="1" outlineLevel="1" x14ac:dyDescent="0.3">
      <c r="A6" s="12"/>
      <c r="B6" s="9" t="s">
        <v>10</v>
      </c>
      <c r="C6" s="10" t="s">
        <v>8</v>
      </c>
      <c r="D6" s="11">
        <v>53.76</v>
      </c>
      <c r="E6" s="11"/>
      <c r="F6" s="13"/>
    </row>
    <row r="7" spans="1:6" s="4" customFormat="1" outlineLevel="1" x14ac:dyDescent="0.3">
      <c r="A7" s="12"/>
      <c r="B7" s="9" t="s">
        <v>11</v>
      </c>
      <c r="C7" s="10" t="s">
        <v>8</v>
      </c>
      <c r="D7" s="11">
        <f>((3.9+1.73+2+1.12+0.8+1.7)*2.7)+((1.8+1.8+1.9+0.3+2.4+2)*2.7)</f>
        <v>57.915000000000006</v>
      </c>
      <c r="E7" s="11"/>
      <c r="F7" s="13"/>
    </row>
    <row r="8" spans="1:6" s="4" customFormat="1" outlineLevel="1" x14ac:dyDescent="0.3">
      <c r="A8" s="12"/>
      <c r="B8" s="9" t="s">
        <v>12</v>
      </c>
      <c r="C8" s="10" t="s">
        <v>8</v>
      </c>
      <c r="D8" s="11">
        <f>(1+2+1+2+1.3+2+1.15)*2.7</f>
        <v>28.215000000000003</v>
      </c>
      <c r="E8" s="11"/>
    </row>
    <row r="9" spans="1:6" s="4" customFormat="1" outlineLevel="1" x14ac:dyDescent="0.3">
      <c r="A9" s="12"/>
      <c r="B9" s="9" t="s">
        <v>13</v>
      </c>
      <c r="C9" s="10" t="s">
        <v>8</v>
      </c>
      <c r="D9" s="11">
        <f>3.6+5.73+3.17+3.91</f>
        <v>16.41</v>
      </c>
      <c r="E9" s="11"/>
    </row>
    <row r="10" spans="1:6" s="4" customFormat="1" outlineLevel="1" x14ac:dyDescent="0.3">
      <c r="A10" s="12"/>
      <c r="B10" s="9" t="s">
        <v>14</v>
      </c>
      <c r="C10" s="10" t="s">
        <v>8</v>
      </c>
      <c r="D10" s="11">
        <f>D9+4.75+4</f>
        <v>25.16</v>
      </c>
      <c r="E10" s="11"/>
    </row>
    <row r="11" spans="1:6" s="4" customFormat="1" outlineLevel="1" x14ac:dyDescent="0.3">
      <c r="A11" s="12"/>
      <c r="B11" s="14" t="s">
        <v>15</v>
      </c>
      <c r="C11" s="15" t="s">
        <v>8</v>
      </c>
      <c r="D11" s="16">
        <f>D10</f>
        <v>25.16</v>
      </c>
      <c r="E11" s="16"/>
    </row>
    <row r="12" spans="1:6" s="4" customFormat="1" outlineLevel="1" x14ac:dyDescent="0.3">
      <c r="A12" s="12"/>
      <c r="B12" s="14" t="s">
        <v>16</v>
      </c>
      <c r="C12" s="15" t="s">
        <v>8</v>
      </c>
      <c r="D12" s="16">
        <f>4.75+7</f>
        <v>11.75</v>
      </c>
      <c r="E12" s="16"/>
    </row>
    <row r="13" spans="1:6" s="4" customFormat="1" outlineLevel="1" x14ac:dyDescent="0.3">
      <c r="A13" s="12"/>
      <c r="B13" s="14" t="s">
        <v>17</v>
      </c>
      <c r="C13" s="15" t="s">
        <v>18</v>
      </c>
      <c r="D13" s="16">
        <v>65</v>
      </c>
      <c r="E13" s="16"/>
    </row>
    <row r="14" spans="1:6" s="4" customFormat="1" outlineLevel="1" x14ac:dyDescent="0.3">
      <c r="A14" s="12"/>
      <c r="B14" s="14" t="s">
        <v>19</v>
      </c>
      <c r="C14" s="15" t="s">
        <v>8</v>
      </c>
      <c r="D14" s="16">
        <f>D16</f>
        <v>387.86439999999999</v>
      </c>
      <c r="E14" s="16"/>
    </row>
    <row r="15" spans="1:6" s="4" customFormat="1" outlineLevel="1" x14ac:dyDescent="0.3">
      <c r="A15" s="12"/>
      <c r="B15" s="14" t="s">
        <v>20</v>
      </c>
      <c r="C15" s="15" t="s">
        <v>8</v>
      </c>
      <c r="D15" s="16">
        <v>43</v>
      </c>
      <c r="E15" s="16"/>
    </row>
    <row r="16" spans="1:6" s="4" customFormat="1" outlineLevel="1" x14ac:dyDescent="0.3">
      <c r="A16" s="12"/>
      <c r="B16" s="14" t="s">
        <v>21</v>
      </c>
      <c r="C16" s="15" t="s">
        <v>8</v>
      </c>
      <c r="D16" s="16">
        <f>(((1.56+1.56+4.9+2.1+1.66+0.75+1.2+0.8+6.12+0.6)+(3.4+3.9+0.9+0.65+2.2+0.76+0.76+2.2+0.4+1.21+1.35+2.6+1.7+1.2+0.2+0.98+0.31+0.6+1.3+1+0.9+1.73+1.9)+(3.3+1.2+0.8+1.42+0.8+0.7+2.5))*2.8+((0.94+0.75+0.4+1.9+1.1+0.6+1.2+2+3.5+2.1+2.5+1.1+0.9+4)+(1+0.3+2.5+2.5+1+1.4+2.54+2.4+1.3+1.3+2+0.6+0.3+2+2+3+1.1+0.4+0.7)+(3.2+1.4+1.23+0.5+0.1+2+0.15+1.9))*2.8)*1.1</f>
        <v>387.86439999999999</v>
      </c>
      <c r="E16" s="16"/>
      <c r="F16" s="13"/>
    </row>
    <row r="17" spans="1:8" s="4" customFormat="1" outlineLevel="1" x14ac:dyDescent="0.3">
      <c r="A17" s="12"/>
      <c r="B17" s="14" t="s">
        <v>19</v>
      </c>
      <c r="C17" s="15" t="s">
        <v>8</v>
      </c>
      <c r="D17" s="16">
        <f>D18</f>
        <v>387.86439999999999</v>
      </c>
      <c r="E17" s="16"/>
    </row>
    <row r="18" spans="1:8" s="4" customFormat="1" outlineLevel="1" x14ac:dyDescent="0.3">
      <c r="A18" s="12"/>
      <c r="B18" s="14" t="s">
        <v>22</v>
      </c>
      <c r="C18" s="15" t="s">
        <v>8</v>
      </c>
      <c r="D18" s="16">
        <f>D16</f>
        <v>387.86439999999999</v>
      </c>
      <c r="E18" s="16"/>
    </row>
    <row r="19" spans="1:8" s="4" customFormat="1" outlineLevel="1" x14ac:dyDescent="0.3">
      <c r="A19" s="12"/>
      <c r="B19" s="14" t="s">
        <v>23</v>
      </c>
      <c r="C19" s="15" t="s">
        <v>8</v>
      </c>
      <c r="D19" s="16">
        <f>3.2+4+3.17+5.6+5.4+5.7+3.61</f>
        <v>30.68</v>
      </c>
      <c r="E19" s="16"/>
    </row>
    <row r="20" spans="1:8" s="4" customFormat="1" outlineLevel="1" x14ac:dyDescent="0.3">
      <c r="A20" s="12"/>
      <c r="B20" s="14" t="s">
        <v>24</v>
      </c>
      <c r="C20" s="15" t="s">
        <v>8</v>
      </c>
      <c r="D20" s="16">
        <f>((1.9+1.6+0.75+1.6+1.3+1.9+1.6+1.15+0.4+1.4+1.2+1.7)*2.7)+((2.1+2.6)*0.5)+((2.2+2.2+1.76+1.76-0.8+2.3+1.1+1.4+0.42+0.92+0.75)*2.7)+((4+2.5)*0.5)</f>
        <v>87.977000000000004</v>
      </c>
      <c r="E20" s="16"/>
      <c r="F20" s="13"/>
    </row>
    <row r="21" spans="1:8" s="4" customFormat="1" outlineLevel="1" x14ac:dyDescent="0.3">
      <c r="A21" s="12"/>
      <c r="B21" s="14" t="s">
        <v>25</v>
      </c>
      <c r="C21" s="15" t="s">
        <v>8</v>
      </c>
      <c r="D21" s="16">
        <v>60</v>
      </c>
      <c r="E21" s="16"/>
    </row>
    <row r="22" spans="1:8" s="4" customFormat="1" outlineLevel="1" x14ac:dyDescent="0.3">
      <c r="A22" s="12"/>
      <c r="B22" s="14" t="s">
        <v>26</v>
      </c>
      <c r="C22" s="15" t="s">
        <v>18</v>
      </c>
      <c r="D22" s="16">
        <v>12</v>
      </c>
      <c r="E22" s="16"/>
    </row>
    <row r="23" spans="1:8" s="4" customFormat="1" outlineLevel="1" x14ac:dyDescent="0.3">
      <c r="A23" s="12"/>
      <c r="B23" s="14" t="s">
        <v>27</v>
      </c>
      <c r="C23" s="15" t="s">
        <v>18</v>
      </c>
      <c r="D23" s="16">
        <v>12</v>
      </c>
      <c r="E23" s="16"/>
    </row>
    <row r="24" spans="1:8" s="4" customFormat="1" outlineLevel="1" x14ac:dyDescent="0.3">
      <c r="A24" s="12"/>
      <c r="B24" s="14"/>
      <c r="C24" s="15"/>
      <c r="D24" s="16"/>
      <c r="E24" s="16"/>
    </row>
    <row r="25" spans="1:8" s="4" customFormat="1" outlineLevel="1" x14ac:dyDescent="0.3">
      <c r="A25" s="12"/>
      <c r="B25" s="14" t="s">
        <v>28</v>
      </c>
      <c r="C25" s="15" t="s">
        <v>18</v>
      </c>
      <c r="D25" s="16">
        <v>7.2</v>
      </c>
      <c r="E25" s="16"/>
    </row>
    <row r="26" spans="1:8" s="4" customFormat="1" outlineLevel="1" x14ac:dyDescent="0.3">
      <c r="A26" s="12"/>
      <c r="B26" s="14"/>
      <c r="C26" s="15"/>
      <c r="D26" s="16"/>
      <c r="E26" s="16"/>
      <c r="G26" s="17"/>
      <c r="H26" s="17"/>
    </row>
    <row r="27" spans="1:8" s="4" customFormat="1" outlineLevel="1" x14ac:dyDescent="0.3">
      <c r="A27" s="12"/>
      <c r="B27" s="14" t="s">
        <v>29</v>
      </c>
      <c r="C27" s="15" t="s">
        <v>8</v>
      </c>
      <c r="D27" s="16">
        <f>144-D19</f>
        <v>113.32</v>
      </c>
      <c r="E27" s="16"/>
      <c r="F27" s="13"/>
    </row>
    <row r="28" spans="1:8" s="4" customFormat="1" outlineLevel="1" x14ac:dyDescent="0.3">
      <c r="A28" s="12"/>
      <c r="B28" s="14" t="s">
        <v>30</v>
      </c>
      <c r="C28" s="15" t="s">
        <v>8</v>
      </c>
      <c r="D28" s="16">
        <f>D27</f>
        <v>113.32</v>
      </c>
      <c r="E28" s="16"/>
    </row>
    <row r="29" spans="1:8" s="4" customFormat="1" outlineLevel="1" x14ac:dyDescent="0.3">
      <c r="A29" s="12"/>
      <c r="B29" s="14"/>
      <c r="C29" s="15"/>
      <c r="D29" s="16"/>
      <c r="E29" s="16"/>
    </row>
    <row r="30" spans="1:8" s="4" customFormat="1" outlineLevel="1" x14ac:dyDescent="0.3">
      <c r="A30" s="12"/>
      <c r="B30" s="14" t="s">
        <v>31</v>
      </c>
      <c r="C30" s="15" t="s">
        <v>18</v>
      </c>
      <c r="D30" s="16">
        <f>125-D22</f>
        <v>113</v>
      </c>
      <c r="E30" s="16"/>
    </row>
    <row r="31" spans="1:8" s="4" customFormat="1" outlineLevel="1" x14ac:dyDescent="0.3">
      <c r="A31" s="12"/>
      <c r="B31" s="18"/>
      <c r="C31" s="15"/>
      <c r="D31" s="19"/>
      <c r="E31" s="19"/>
    </row>
    <row r="32" spans="1:8" s="4" customFormat="1" outlineLevel="1" x14ac:dyDescent="0.3">
      <c r="A32" s="12"/>
      <c r="B32" s="18" t="s">
        <v>32</v>
      </c>
      <c r="C32" s="10" t="s">
        <v>33</v>
      </c>
      <c r="D32" s="19">
        <v>1</v>
      </c>
      <c r="E32" s="19"/>
    </row>
    <row r="33" spans="1:6" s="4" customFormat="1" outlineLevel="1" x14ac:dyDescent="0.3">
      <c r="A33" s="12"/>
      <c r="B33" s="9" t="s">
        <v>34</v>
      </c>
      <c r="C33" s="10" t="s">
        <v>33</v>
      </c>
      <c r="D33" s="11">
        <v>1</v>
      </c>
      <c r="E33" s="11"/>
      <c r="F33" s="20"/>
    </row>
    <row r="34" spans="1:6" s="4" customFormat="1" x14ac:dyDescent="0.3">
      <c r="A34" s="21">
        <v>3</v>
      </c>
      <c r="B34" s="6" t="s">
        <v>35</v>
      </c>
      <c r="C34" s="7"/>
      <c r="D34" s="7"/>
      <c r="E34" s="7"/>
    </row>
    <row r="35" spans="1:6" s="4" customFormat="1" outlineLevel="1" x14ac:dyDescent="0.3">
      <c r="A35" s="12"/>
      <c r="B35" s="9" t="s">
        <v>36</v>
      </c>
      <c r="C35" s="10" t="s">
        <v>18</v>
      </c>
      <c r="D35" s="11">
        <v>450</v>
      </c>
      <c r="E35" s="11"/>
      <c r="F35" s="13"/>
    </row>
    <row r="36" spans="1:6" s="4" customFormat="1" outlineLevel="1" x14ac:dyDescent="0.3">
      <c r="A36" s="12"/>
      <c r="B36" s="9" t="s">
        <v>37</v>
      </c>
      <c r="C36" s="10" t="s">
        <v>18</v>
      </c>
      <c r="D36" s="11">
        <v>50</v>
      </c>
      <c r="E36" s="11"/>
    </row>
    <row r="37" spans="1:6" s="4" customFormat="1" outlineLevel="1" x14ac:dyDescent="0.3">
      <c r="A37" s="12"/>
      <c r="B37" s="9" t="s">
        <v>38</v>
      </c>
      <c r="C37" s="10" t="s">
        <v>18</v>
      </c>
      <c r="D37" s="11">
        <v>65</v>
      </c>
      <c r="E37" s="11"/>
    </row>
    <row r="38" spans="1:6" s="4" customFormat="1" outlineLevel="1" x14ac:dyDescent="0.3">
      <c r="A38" s="12"/>
      <c r="B38" s="9" t="s">
        <v>39</v>
      </c>
      <c r="C38" s="10"/>
      <c r="D38" s="11"/>
      <c r="E38" s="11"/>
      <c r="F38" s="13"/>
    </row>
    <row r="39" spans="1:6" s="4" customFormat="1" outlineLevel="1" x14ac:dyDescent="0.3">
      <c r="A39" s="12"/>
      <c r="B39" s="22" t="s">
        <v>40</v>
      </c>
      <c r="C39" s="10" t="s">
        <v>41</v>
      </c>
      <c r="D39" s="11">
        <f>16*4</f>
        <v>64</v>
      </c>
      <c r="E39" s="11"/>
    </row>
    <row r="40" spans="1:6" s="4" customFormat="1" outlineLevel="1" x14ac:dyDescent="0.3">
      <c r="A40" s="12"/>
      <c r="B40" s="22" t="s">
        <v>42</v>
      </c>
      <c r="C40" s="10" t="s">
        <v>43</v>
      </c>
      <c r="D40" s="11">
        <v>4</v>
      </c>
      <c r="E40" s="11"/>
    </row>
    <row r="41" spans="1:6" s="4" customFormat="1" outlineLevel="1" x14ac:dyDescent="0.3">
      <c r="A41" s="12"/>
      <c r="B41" s="22" t="s">
        <v>44</v>
      </c>
      <c r="C41" s="10" t="s">
        <v>43</v>
      </c>
      <c r="D41" s="11">
        <v>5</v>
      </c>
      <c r="E41" s="11"/>
    </row>
    <row r="42" spans="1:6" s="4" customFormat="1" outlineLevel="1" x14ac:dyDescent="0.3">
      <c r="A42" s="12"/>
      <c r="B42" s="9"/>
      <c r="C42" s="10"/>
      <c r="D42" s="11"/>
      <c r="E42" s="11"/>
    </row>
    <row r="43" spans="1:6" s="4" customFormat="1" outlineLevel="1" x14ac:dyDescent="0.3">
      <c r="A43" s="12"/>
      <c r="B43" s="9" t="s">
        <v>45</v>
      </c>
      <c r="C43" s="10" t="s">
        <v>43</v>
      </c>
      <c r="D43" s="11">
        <v>12</v>
      </c>
      <c r="E43" s="11"/>
    </row>
    <row r="44" spans="1:6" s="4" customFormat="1" outlineLevel="1" x14ac:dyDescent="0.3">
      <c r="A44" s="12"/>
      <c r="B44" s="9" t="s">
        <v>46</v>
      </c>
      <c r="C44" s="10" t="s">
        <v>43</v>
      </c>
      <c r="D44" s="11">
        <f>20*4</f>
        <v>80</v>
      </c>
      <c r="E44" s="11"/>
    </row>
    <row r="45" spans="1:6" s="4" customFormat="1" outlineLevel="1" x14ac:dyDescent="0.3">
      <c r="A45" s="12"/>
      <c r="B45" s="9"/>
      <c r="C45" s="10"/>
      <c r="D45" s="11"/>
      <c r="E45" s="11"/>
    </row>
    <row r="46" spans="1:6" s="4" customFormat="1" outlineLevel="1" x14ac:dyDescent="0.3">
      <c r="A46" s="12"/>
      <c r="B46" s="9" t="s">
        <v>47</v>
      </c>
      <c r="C46" s="10" t="s">
        <v>43</v>
      </c>
      <c r="D46" s="11">
        <f>2*4</f>
        <v>8</v>
      </c>
      <c r="E46" s="11"/>
    </row>
    <row r="47" spans="1:6" s="4" customFormat="1" outlineLevel="1" x14ac:dyDescent="0.3">
      <c r="A47" s="12"/>
      <c r="B47" s="18" t="s">
        <v>48</v>
      </c>
      <c r="C47" s="15" t="s">
        <v>43</v>
      </c>
      <c r="D47" s="19">
        <f>D44</f>
        <v>80</v>
      </c>
      <c r="E47" s="19"/>
    </row>
    <row r="48" spans="1:6" s="4" customFormat="1" outlineLevel="1" x14ac:dyDescent="0.3">
      <c r="A48" s="12"/>
      <c r="B48" s="18"/>
      <c r="C48" s="15"/>
      <c r="D48" s="19"/>
      <c r="E48" s="19"/>
    </row>
    <row r="49" spans="1:5" s="4" customFormat="1" outlineLevel="1" x14ac:dyDescent="0.3">
      <c r="A49" s="12"/>
      <c r="B49" s="18" t="s">
        <v>49</v>
      </c>
      <c r="C49" s="15" t="s">
        <v>43</v>
      </c>
      <c r="D49" s="19">
        <v>30</v>
      </c>
      <c r="E49" s="19"/>
    </row>
    <row r="50" spans="1:5" s="4" customFormat="1" outlineLevel="1" x14ac:dyDescent="0.3">
      <c r="A50" s="12"/>
      <c r="B50" s="18"/>
      <c r="C50" s="15"/>
      <c r="D50" s="19"/>
      <c r="E50" s="23"/>
    </row>
    <row r="51" spans="1:5" s="4" customFormat="1" x14ac:dyDescent="0.3">
      <c r="A51" s="21">
        <v>4</v>
      </c>
      <c r="B51" s="6" t="s">
        <v>50</v>
      </c>
      <c r="C51" s="7"/>
      <c r="D51" s="7"/>
      <c r="E51" s="7"/>
    </row>
    <row r="52" spans="1:5" s="4" customFormat="1" outlineLevel="1" x14ac:dyDescent="0.3">
      <c r="A52" s="12"/>
      <c r="B52" s="9" t="s">
        <v>51</v>
      </c>
      <c r="C52" s="10" t="s">
        <v>18</v>
      </c>
      <c r="D52" s="11">
        <v>42</v>
      </c>
      <c r="E52" s="11"/>
    </row>
    <row r="53" spans="1:5" s="4" customFormat="1" outlineLevel="1" x14ac:dyDescent="0.3">
      <c r="A53" s="12"/>
      <c r="B53" s="9" t="s">
        <v>52</v>
      </c>
      <c r="C53" s="10" t="s">
        <v>18</v>
      </c>
      <c r="D53" s="11">
        <v>125</v>
      </c>
      <c r="E53" s="11"/>
    </row>
    <row r="54" spans="1:5" s="4" customFormat="1" outlineLevel="1" x14ac:dyDescent="0.3">
      <c r="A54" s="12"/>
      <c r="B54" s="9" t="s">
        <v>53</v>
      </c>
      <c r="C54" s="10" t="s">
        <v>43</v>
      </c>
      <c r="D54" s="11">
        <v>4</v>
      </c>
      <c r="E54" s="11"/>
    </row>
    <row r="55" spans="1:5" s="4" customFormat="1" outlineLevel="1" x14ac:dyDescent="0.3">
      <c r="A55" s="12"/>
      <c r="B55" s="9" t="s">
        <v>54</v>
      </c>
      <c r="C55" s="10" t="s">
        <v>43</v>
      </c>
      <c r="D55" s="11">
        <v>1</v>
      </c>
      <c r="E55" s="11"/>
    </row>
    <row r="56" spans="1:5" s="4" customFormat="1" outlineLevel="1" x14ac:dyDescent="0.3">
      <c r="A56" s="12"/>
      <c r="B56" s="18" t="s">
        <v>55</v>
      </c>
      <c r="C56" s="15" t="s">
        <v>43</v>
      </c>
      <c r="D56" s="19">
        <v>4</v>
      </c>
      <c r="E56" s="19"/>
    </row>
    <row r="57" spans="1:5" s="4" customFormat="1" outlineLevel="1" x14ac:dyDescent="0.3">
      <c r="A57" s="12"/>
      <c r="B57" s="9" t="s">
        <v>56</v>
      </c>
      <c r="C57" s="10" t="s">
        <v>43</v>
      </c>
      <c r="D57" s="11">
        <v>4</v>
      </c>
      <c r="E57" s="11"/>
    </row>
    <row r="58" spans="1:5" s="4" customFormat="1" outlineLevel="1" x14ac:dyDescent="0.3">
      <c r="A58" s="12"/>
      <c r="B58" s="9"/>
      <c r="C58" s="10"/>
      <c r="D58" s="11"/>
      <c r="E58" s="11"/>
    </row>
    <row r="59" spans="1:5" s="4" customFormat="1" outlineLevel="1" x14ac:dyDescent="0.3">
      <c r="A59" s="12"/>
      <c r="B59" s="9" t="s">
        <v>57</v>
      </c>
      <c r="C59" s="10" t="s">
        <v>43</v>
      </c>
      <c r="D59" s="11">
        <v>4</v>
      </c>
      <c r="E59" s="11"/>
    </row>
    <row r="60" spans="1:5" s="4" customFormat="1" outlineLevel="1" x14ac:dyDescent="0.3">
      <c r="A60" s="12"/>
      <c r="B60" s="9"/>
      <c r="C60" s="10"/>
      <c r="D60" s="11"/>
      <c r="E60" s="11"/>
    </row>
    <row r="61" spans="1:5" s="4" customFormat="1" outlineLevel="1" x14ac:dyDescent="0.3">
      <c r="A61" s="12"/>
      <c r="B61" s="9"/>
      <c r="C61" s="10"/>
      <c r="D61" s="11"/>
      <c r="E61" s="11"/>
    </row>
    <row r="62" spans="1:5" s="4" customFormat="1" outlineLevel="1" x14ac:dyDescent="0.3">
      <c r="A62" s="12"/>
      <c r="B62" s="9" t="s">
        <v>58</v>
      </c>
      <c r="C62" s="10" t="s">
        <v>43</v>
      </c>
      <c r="D62" s="11">
        <v>4</v>
      </c>
      <c r="E62" s="11"/>
    </row>
    <row r="63" spans="1:5" s="4" customFormat="1" outlineLevel="1" x14ac:dyDescent="0.3">
      <c r="A63" s="12"/>
      <c r="B63" s="9" t="s">
        <v>59</v>
      </c>
      <c r="C63" s="10" t="s">
        <v>43</v>
      </c>
      <c r="D63" s="11">
        <v>4</v>
      </c>
      <c r="E63" s="11"/>
    </row>
    <row r="64" spans="1:5" s="4" customFormat="1" outlineLevel="1" x14ac:dyDescent="0.3">
      <c r="A64" s="12"/>
      <c r="B64" s="9"/>
      <c r="C64" s="10"/>
      <c r="D64" s="11"/>
      <c r="E64" s="11"/>
    </row>
    <row r="65" spans="1:5" s="4" customFormat="1" outlineLevel="1" x14ac:dyDescent="0.3">
      <c r="A65" s="12"/>
      <c r="B65" s="9" t="s">
        <v>60</v>
      </c>
      <c r="C65" s="10" t="s">
        <v>43</v>
      </c>
      <c r="D65" s="11">
        <v>4</v>
      </c>
      <c r="E65" s="11"/>
    </row>
    <row r="66" spans="1:5" s="4" customFormat="1" outlineLevel="1" x14ac:dyDescent="0.3">
      <c r="A66" s="12"/>
      <c r="B66" s="9" t="s">
        <v>61</v>
      </c>
      <c r="C66" s="10" t="s">
        <v>43</v>
      </c>
      <c r="D66" s="11">
        <v>4</v>
      </c>
      <c r="E66" s="11"/>
    </row>
    <row r="67" spans="1:5" s="4" customFormat="1" outlineLevel="1" x14ac:dyDescent="0.3">
      <c r="A67" s="12"/>
      <c r="B67" s="9" t="s">
        <v>62</v>
      </c>
      <c r="C67" s="10" t="s">
        <v>43</v>
      </c>
      <c r="D67" s="11">
        <v>4</v>
      </c>
      <c r="E67" s="11"/>
    </row>
    <row r="68" spans="1:5" s="4" customFormat="1" outlineLevel="1" x14ac:dyDescent="0.3">
      <c r="A68" s="24"/>
      <c r="B68" s="9" t="s">
        <v>63</v>
      </c>
      <c r="C68" s="25"/>
      <c r="D68" s="26"/>
      <c r="E68" s="26"/>
    </row>
    <row r="69" spans="1:5" s="4" customFormat="1" x14ac:dyDescent="0.3">
      <c r="A69" s="27"/>
      <c r="B69" s="28"/>
      <c r="C69" s="28"/>
      <c r="D69" s="28"/>
    </row>
    <row r="70" spans="1:5" s="4" customFormat="1" x14ac:dyDescent="0.3">
      <c r="A70" s="27"/>
      <c r="B70" s="29"/>
      <c r="C70" s="29"/>
      <c r="D70" s="29"/>
    </row>
    <row r="71" spans="1:5" s="4" customFormat="1" x14ac:dyDescent="0.3">
      <c r="A71" s="27"/>
      <c r="B71" s="30"/>
      <c r="C71" s="30"/>
      <c r="D71" s="30"/>
    </row>
  </sheetData>
  <mergeCells count="7">
    <mergeCell ref="B71:D71"/>
    <mergeCell ref="A1:E1"/>
    <mergeCell ref="B3:E3"/>
    <mergeCell ref="B34:E34"/>
    <mergeCell ref="B51:E51"/>
    <mergeCell ref="B69:D69"/>
    <mergeCell ref="B70:D70"/>
  </mergeCells>
  <pageMargins left="0.7" right="0.7" top="0.75" bottom="0.75" header="0.3" footer="0.3"/>
  <pageSetup paperSize="9" scale="53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Ремонт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Andrey</cp:lastModifiedBy>
  <dcterms:created xsi:type="dcterms:W3CDTF">2023-05-25T12:16:49Z</dcterms:created>
  <dcterms:modified xsi:type="dcterms:W3CDTF">2023-05-25T12:17:04Z</dcterms:modified>
</cp:coreProperties>
</file>