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398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Elena\Documents\Проекты\МОМ Ірпінь вул. Северинівська\Северинівська 160\Субпідряд\"/>
    </mc:Choice>
  </mc:AlternateContent>
  <xr:revisionPtr revIDLastSave="0" documentId="13_ncr:1_{4D00CCF8-2EF8-47BE-99CB-F091AD1FCA10}" xr6:coauthVersionLast="36" xr6:coauthVersionMax="36" xr10:uidLastSave="{00000000-0000-0000-0000-000000000000}"/>
  <bookViews>
    <workbookView xWindow="240" yWindow="135" windowWidth="20115" windowHeight="7245" xr2:uid="{00000000-000D-0000-FFFF-FFFF00000000}"/>
  </bookViews>
  <sheets>
    <sheet name="ТЗ" sheetId="2" r:id="rId1"/>
    <sheet name=" Фото фасадів" sheetId="3" r:id="rId2"/>
  </sheets>
  <calcPr calcId="191029"/>
</workbook>
</file>

<file path=xl/calcChain.xml><?xml version="1.0" encoding="utf-8"?>
<calcChain xmlns="http://schemas.openxmlformats.org/spreadsheetml/2006/main">
  <c r="K15" i="2" l="1"/>
  <c r="K20" i="2"/>
  <c r="K22" i="2"/>
  <c r="K14" i="2"/>
  <c r="K13" i="2"/>
  <c r="K12" i="2" s="1"/>
  <c r="K5" i="2"/>
  <c r="K6" i="2"/>
  <c r="K7" i="2"/>
  <c r="K8" i="2"/>
  <c r="K9" i="2"/>
  <c r="K10" i="2"/>
  <c r="K11" i="2"/>
  <c r="K4" i="2"/>
  <c r="K3" i="2" l="1"/>
  <c r="K26" i="2"/>
  <c r="F24" i="2" l="1"/>
  <c r="F25" i="2"/>
  <c r="F23" i="2"/>
  <c r="F21" i="2"/>
  <c r="F20" i="2" s="1"/>
  <c r="F17" i="2"/>
  <c r="F18" i="2"/>
  <c r="F19" i="2"/>
  <c r="F16" i="2"/>
  <c r="F15" i="2" s="1"/>
  <c r="F14" i="2"/>
  <c r="F13" i="2"/>
  <c r="F12" i="2" s="1"/>
  <c r="F5" i="2"/>
  <c r="F6" i="2"/>
  <c r="F7" i="2"/>
  <c r="F8" i="2"/>
  <c r="F9" i="2"/>
  <c r="F10" i="2"/>
  <c r="F11" i="2"/>
  <c r="F4" i="2"/>
  <c r="F22" i="2" l="1"/>
  <c r="F3" i="2"/>
  <c r="F26" i="2" l="1"/>
  <c r="K27" i="2" s="1"/>
  <c r="K28" i="2" s="1"/>
  <c r="K29" i="2" s="1"/>
</calcChain>
</file>

<file path=xl/sharedStrings.xml><?xml version="1.0" encoding="utf-8"?>
<sst xmlns="http://schemas.openxmlformats.org/spreadsheetml/2006/main" count="76" uniqueCount="60">
  <si>
    <t xml:space="preserve">No.
</t>
  </si>
  <si>
    <t xml:space="preserve"> Опис робіт</t>
  </si>
  <si>
    <t>Одиниця виміру</t>
  </si>
  <si>
    <t>B</t>
  </si>
  <si>
    <t>ЗАГАЛЬНОБУДІВЕЛЬНІ РОБОТИ</t>
  </si>
  <si>
    <t>ВІДНОВЛЕННЯ ПОШКОДЖЕНИХ КОНСТРУКЦІЙ.</t>
  </si>
  <si>
    <t>2.1</t>
  </si>
  <si>
    <t>Відновлення захисного шару стінової панелі ремонтною сумішю Ceresit CD22, вкл. армування.</t>
  </si>
  <si>
    <t>м2</t>
  </si>
  <si>
    <t>2.2</t>
  </si>
  <si>
    <t>Відновлення захисного шару балконної плити ремонтною сумішю Ceresit CD22</t>
  </si>
  <si>
    <t>2.3</t>
  </si>
  <si>
    <t>Відновлення стінової панелі та стінової панелі цоколю, вкл. армування та відновлення захисного шару бетона.</t>
  </si>
  <si>
    <t>2.4</t>
  </si>
  <si>
    <t xml:space="preserve">Демонтаж балконної плити </t>
  </si>
  <si>
    <t>шт</t>
  </si>
  <si>
    <t>2.5</t>
  </si>
  <si>
    <t>Відновлення стінової панелі парапетів, вкл. aрмування, бетонування панелі t=345мм та відновлення захисного шару бетона.</t>
  </si>
  <si>
    <t>2.6</t>
  </si>
  <si>
    <t>Відновлення  балконної плити t=120мм, вкл. Армування,бетонування та відновлення захисного шару бетона.</t>
  </si>
  <si>
    <t>2.7</t>
  </si>
  <si>
    <t>Підсилення прорізів стінової панелі металевою обіймою</t>
  </si>
  <si>
    <t>мп</t>
  </si>
  <si>
    <t>2.8</t>
  </si>
  <si>
    <t>Відновлення плит покриття, вкл. армування та бетонування плити t=160мм.</t>
  </si>
  <si>
    <t>РЕМОНТ ДАХУ</t>
  </si>
  <si>
    <t>4.1</t>
  </si>
  <si>
    <t>4.2</t>
  </si>
  <si>
    <t>Встановити парапетну планку з оцинкованого металевого листа t=0,6 мм з полімерним покриттям.</t>
  </si>
  <si>
    <t>УТЕПЛЕННЯ ФАСАДІВ</t>
  </si>
  <si>
    <t>7.1</t>
  </si>
  <si>
    <t>Утеплення фасадів базальтовою ватою товщиною 150 мм. Виробник: ISOVER  або рівноцінний.</t>
  </si>
  <si>
    <t>7.2</t>
  </si>
  <si>
    <t>Утеплення відкосів базальтовою ватою товщиною 30 мм. Виробник: ISOVER  або рівноцінний.</t>
  </si>
  <si>
    <t>7.3</t>
  </si>
  <si>
    <t>Утеплення цоколого поверху піносклом, товщиною 150 мм. Виробник: FOAMGLAS або рівноцінний.</t>
  </si>
  <si>
    <t>7.4</t>
  </si>
  <si>
    <t>Утеплення цоколя піносклом, товщиною 100 мм на глибину 1,20м. Виробник: FOAMGLAS або рівноцінний.</t>
  </si>
  <si>
    <t>Зовнішні опоряджувальні роботи</t>
  </si>
  <si>
    <t>8.1</t>
  </si>
  <si>
    <t>Штукатурення стін + відкоси, вкл. наступні роботи: грунтування, штукатурення фасадною штукатуркою по сітці, фарбування фасадною фарбою за два рази з підготовкою поверхні.</t>
  </si>
  <si>
    <t>Роботи по цоколю</t>
  </si>
  <si>
    <t>9.1</t>
  </si>
  <si>
    <t>Розробка ґрунту вручну, глибиною 1.5 м та засипання пазух з ущільненням.</t>
  </si>
  <si>
    <t>м3</t>
  </si>
  <si>
    <t>9.2</t>
  </si>
  <si>
    <t>Bлаштування гідроізоляції цоколя  на глибину 1,20м. Обмазувальна гідроізоляція бітумна в два шари. Грунтування, штукатурення по сітці.</t>
  </si>
  <si>
    <t>Влаштування вимощення з асфальтобетону завширшки 1.2м по периметру будівлі</t>
  </si>
  <si>
    <t xml:space="preserve">Ціна </t>
  </si>
  <si>
    <t>Вартість робіт</t>
  </si>
  <si>
    <t>Найменування матеріалів</t>
  </si>
  <si>
    <t>Ціна без ПДВ</t>
  </si>
  <si>
    <t>Сума без ПДВ</t>
  </si>
  <si>
    <t>Кількість</t>
  </si>
  <si>
    <t>Роботи</t>
  </si>
  <si>
    <t>Матеріали</t>
  </si>
  <si>
    <t>Разом без ПДВ</t>
  </si>
  <si>
    <t>ПДВ</t>
  </si>
  <si>
    <t>ВСЬОГО З ПДВ</t>
  </si>
  <si>
    <t>Влаштування плоскої покрівлі з розухиленням 1% вкл. водоприймальні воронки, та примикання вентканалів:
- по з/б плиті покриття пароізоляційна плівка для пласких покрівель;
 - утеплювач з жорстких мінераловатних плит, щільність 125 кг/м³, негорючий – 250мм Ізоват;
 - полістиролбетон з ухилом - 50-100мм по ;
 - праймер бітумний;
 - гідроізоляція рулонна – 10мм (Уніфлекс ЕПП 1 шар, Уніфлекс ЕКП сірий сланець 1 шар)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</si>
</sst>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name val="Calibri"/>
      <family val="2"/>
      <scheme val="minor"/>
    </font>
    <font>
      <b/>
      <sz val="11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2"/>
      <name val="Calibri"/>
      <family val="2"/>
      <scheme val="minor"/>
    </font>
    <font>
      <sz val="1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name val="Calibri"/>
      <family val="2"/>
    </font>
    <font>
      <sz val="9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4"/>
      <color theme="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99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77">
    <xf numFmtId="0" fontId="0" fillId="0" borderId="0" xfId="0"/>
    <xf numFmtId="49" fontId="2" fillId="0" borderId="0" xfId="0" applyNumberFormat="1" applyFont="1" applyAlignment="1">
      <alignment horizontal="center" vertical="center"/>
    </xf>
    <xf numFmtId="0" fontId="3" fillId="0" borderId="0" xfId="0" applyFont="1" applyAlignment="1">
      <alignment horizontal="left" vertical="center"/>
    </xf>
    <xf numFmtId="0" fontId="0" fillId="0" borderId="0" xfId="0" applyAlignment="1">
      <alignment horizontal="center" vertical="top"/>
    </xf>
    <xf numFmtId="4" fontId="0" fillId="0" borderId="0" xfId="0" applyNumberFormat="1" applyAlignment="1">
      <alignment horizontal="right" vertical="top"/>
    </xf>
    <xf numFmtId="4" fontId="0" fillId="0" borderId="0" xfId="0" applyNumberFormat="1"/>
    <xf numFmtId="0" fontId="4" fillId="0" borderId="1" xfId="0" applyFont="1" applyBorder="1" applyAlignment="1">
      <alignment horizontal="center" vertical="center"/>
    </xf>
    <xf numFmtId="49" fontId="7" fillId="0" borderId="1" xfId="0" applyNumberFormat="1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4" fontId="3" fillId="0" borderId="1" xfId="0" applyNumberFormat="1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/>
    </xf>
    <xf numFmtId="4" fontId="0" fillId="3" borderId="1" xfId="0" applyNumberFormat="1" applyFill="1" applyBorder="1" applyAlignment="1">
      <alignment horizontal="right" vertical="center"/>
    </xf>
    <xf numFmtId="4" fontId="2" fillId="2" borderId="2" xfId="0" applyNumberFormat="1" applyFont="1" applyFill="1" applyBorder="1" applyAlignment="1">
      <alignment horizontal="center" vertical="center" wrapText="1"/>
    </xf>
    <xf numFmtId="4" fontId="7" fillId="2" borderId="3" xfId="0" applyNumberFormat="1" applyFont="1" applyFill="1" applyBorder="1" applyAlignment="1">
      <alignment wrapText="1"/>
    </xf>
    <xf numFmtId="4" fontId="7" fillId="2" borderId="3" xfId="0" applyNumberFormat="1" applyFont="1" applyFill="1" applyBorder="1" applyAlignment="1">
      <alignment horizontal="right" wrapText="1"/>
    </xf>
    <xf numFmtId="4" fontId="7" fillId="2" borderId="4" xfId="0" applyNumberFormat="1" applyFont="1" applyFill="1" applyBorder="1" applyAlignment="1">
      <alignment wrapText="1"/>
    </xf>
    <xf numFmtId="0" fontId="8" fillId="0" borderId="0" xfId="0" applyFont="1" applyAlignment="1">
      <alignment vertical="center"/>
    </xf>
    <xf numFmtId="0" fontId="4" fillId="4" borderId="2" xfId="0" applyFont="1" applyFill="1" applyBorder="1" applyAlignment="1">
      <alignment horizontal="center" vertical="center"/>
    </xf>
    <xf numFmtId="0" fontId="9" fillId="4" borderId="3" xfId="0" applyFont="1" applyFill="1" applyBorder="1" applyAlignment="1">
      <alignment horizontal="left" vertical="center"/>
    </xf>
    <xf numFmtId="4" fontId="7" fillId="4" borderId="3" xfId="0" applyNumberFormat="1" applyFont="1" applyFill="1" applyBorder="1" applyAlignment="1">
      <alignment wrapText="1"/>
    </xf>
    <xf numFmtId="4" fontId="7" fillId="4" borderId="3" xfId="0" applyNumberFormat="1" applyFont="1" applyFill="1" applyBorder="1" applyAlignment="1">
      <alignment horizontal="right" wrapText="1"/>
    </xf>
    <xf numFmtId="4" fontId="7" fillId="4" borderId="4" xfId="0" applyNumberFormat="1" applyFont="1" applyFill="1" applyBorder="1" applyAlignment="1">
      <alignment wrapText="1"/>
    </xf>
    <xf numFmtId="49" fontId="2" fillId="0" borderId="1" xfId="0" applyNumberFormat="1" applyFont="1" applyBorder="1" applyAlignment="1">
      <alignment horizontal="center" vertical="center"/>
    </xf>
    <xf numFmtId="0" fontId="10" fillId="0" borderId="1" xfId="0" applyFont="1" applyBorder="1" applyAlignment="1" applyProtection="1">
      <alignment horizontal="left" vertical="center" wrapText="1"/>
      <protection locked="0"/>
    </xf>
    <xf numFmtId="0" fontId="0" fillId="3" borderId="1" xfId="0" applyFill="1" applyBorder="1" applyAlignment="1" applyProtection="1">
      <alignment horizontal="left" vertical="center" wrapText="1"/>
      <protection locked="0"/>
    </xf>
    <xf numFmtId="0" fontId="10" fillId="3" borderId="1" xfId="0" applyFont="1" applyFill="1" applyBorder="1" applyAlignment="1">
      <alignment horizontal="center" vertical="center"/>
    </xf>
    <xf numFmtId="4" fontId="0" fillId="0" borderId="1" xfId="0" applyNumberFormat="1" applyBorder="1" applyAlignment="1">
      <alignment horizontal="right" vertical="center"/>
    </xf>
    <xf numFmtId="4" fontId="11" fillId="0" borderId="1" xfId="0" applyNumberFormat="1" applyFont="1" applyBorder="1" applyAlignment="1">
      <alignment vertical="center" wrapText="1"/>
    </xf>
    <xf numFmtId="0" fontId="0" fillId="3" borderId="1" xfId="0" applyFill="1" applyBorder="1" applyAlignment="1">
      <alignment horizontal="center" vertical="center"/>
    </xf>
    <xf numFmtId="2" fontId="1" fillId="3" borderId="1" xfId="0" applyNumberFormat="1" applyFont="1" applyFill="1" applyBorder="1" applyAlignment="1">
      <alignment horizontal="center" vertical="center"/>
    </xf>
    <xf numFmtId="4" fontId="10" fillId="0" borderId="1" xfId="0" applyNumberFormat="1" applyFont="1" applyBorder="1" applyAlignment="1">
      <alignment horizontal="right" vertical="center"/>
    </xf>
    <xf numFmtId="4" fontId="10" fillId="0" borderId="5" xfId="0" applyNumberFormat="1" applyFont="1" applyBorder="1" applyAlignment="1">
      <alignment horizontal="right" vertical="center"/>
    </xf>
    <xf numFmtId="0" fontId="4" fillId="4" borderId="3" xfId="0" applyFont="1" applyFill="1" applyBorder="1" applyAlignment="1">
      <alignment horizontal="center" vertical="center"/>
    </xf>
    <xf numFmtId="4" fontId="4" fillId="4" borderId="3" xfId="0" applyNumberFormat="1" applyFont="1" applyFill="1" applyBorder="1" applyAlignment="1">
      <alignment horizontal="right" vertical="center"/>
    </xf>
    <xf numFmtId="0" fontId="4" fillId="4" borderId="4" xfId="0" applyFont="1" applyFill="1" applyBorder="1" applyAlignment="1">
      <alignment horizontal="center" vertical="center" wrapText="1"/>
    </xf>
    <xf numFmtId="49" fontId="2" fillId="0" borderId="5" xfId="0" applyNumberFormat="1" applyFont="1" applyBorder="1" applyAlignment="1">
      <alignment horizontal="center" vertical="center"/>
    </xf>
    <xf numFmtId="0" fontId="10" fillId="3" borderId="1" xfId="0" applyFont="1" applyFill="1" applyBorder="1" applyAlignment="1" applyProtection="1">
      <alignment horizontal="left" vertical="center" wrapText="1"/>
      <protection locked="0"/>
    </xf>
    <xf numFmtId="4" fontId="10" fillId="3" borderId="1" xfId="0" applyNumberFormat="1" applyFont="1" applyFill="1" applyBorder="1" applyAlignment="1">
      <alignment horizontal="right" vertical="center"/>
    </xf>
    <xf numFmtId="4" fontId="0" fillId="0" borderId="1" xfId="0" applyNumberFormat="1" applyBorder="1" applyAlignment="1">
      <alignment vertical="center" wrapText="1"/>
    </xf>
    <xf numFmtId="0" fontId="5" fillId="0" borderId="0" xfId="0" applyFont="1" applyAlignment="1">
      <alignment vertical="top"/>
    </xf>
    <xf numFmtId="0" fontId="10" fillId="3" borderId="1" xfId="0" applyFont="1" applyFill="1" applyBorder="1" applyAlignment="1">
      <alignment horizontal="left" vertical="top" wrapText="1"/>
    </xf>
    <xf numFmtId="0" fontId="0" fillId="0" borderId="1" xfId="0" applyBorder="1" applyAlignment="1">
      <alignment horizontal="center" vertical="center"/>
    </xf>
    <xf numFmtId="49" fontId="2" fillId="0" borderId="6" xfId="0" applyNumberFormat="1" applyFont="1" applyBorder="1" applyAlignment="1">
      <alignment horizontal="center" vertical="center"/>
    </xf>
    <xf numFmtId="0" fontId="0" fillId="3" borderId="7" xfId="0" applyFill="1" applyBorder="1" applyAlignment="1" applyProtection="1">
      <alignment horizontal="left" vertical="center" wrapText="1"/>
      <protection locked="0"/>
    </xf>
    <xf numFmtId="0" fontId="10" fillId="0" borderId="1" xfId="0" applyFont="1" applyBorder="1" applyAlignment="1">
      <alignment horizontal="center" vertical="center"/>
    </xf>
    <xf numFmtId="4" fontId="0" fillId="0" borderId="8" xfId="0" applyNumberFormat="1" applyBorder="1" applyAlignment="1">
      <alignment horizontal="center" vertical="center" wrapText="1"/>
    </xf>
    <xf numFmtId="0" fontId="4" fillId="4" borderId="1" xfId="0" applyFont="1" applyFill="1" applyBorder="1" applyAlignment="1" applyProtection="1">
      <alignment horizontal="center" vertical="center" wrapText="1"/>
      <protection locked="0"/>
    </xf>
    <xf numFmtId="4" fontId="5" fillId="4" borderId="1" xfId="0" applyNumberFormat="1" applyFont="1" applyFill="1" applyBorder="1" applyAlignment="1">
      <alignment horizontal="right" vertical="top"/>
    </xf>
    <xf numFmtId="0" fontId="12" fillId="4" borderId="1" xfId="0" applyFont="1" applyFill="1" applyBorder="1" applyAlignment="1" applyProtection="1">
      <alignment horizontal="left" vertical="top" wrapText="1"/>
      <protection locked="0"/>
    </xf>
    <xf numFmtId="0" fontId="12" fillId="4" borderId="1" xfId="0" applyFont="1" applyFill="1" applyBorder="1" applyAlignment="1" applyProtection="1">
      <alignment horizontal="right" vertical="top" wrapText="1"/>
      <protection locked="0"/>
    </xf>
    <xf numFmtId="0" fontId="0" fillId="0" borderId="0" xfId="0" applyAlignment="1">
      <alignment horizontal="left" vertical="center" wrapText="1"/>
    </xf>
    <xf numFmtId="49" fontId="2" fillId="5" borderId="1" xfId="0" applyNumberFormat="1" applyFont="1" applyFill="1" applyBorder="1" applyAlignment="1">
      <alignment horizontal="center" vertical="center"/>
    </xf>
    <xf numFmtId="0" fontId="0" fillId="5" borderId="1" xfId="0" applyFill="1" applyBorder="1" applyAlignment="1">
      <alignment horizontal="center" vertical="top"/>
    </xf>
    <xf numFmtId="4" fontId="0" fillId="5" borderId="1" xfId="0" applyNumberFormat="1" applyFill="1" applyBorder="1" applyAlignment="1">
      <alignment horizontal="right" vertical="top"/>
    </xf>
    <xf numFmtId="4" fontId="14" fillId="5" borderId="1" xfId="0" applyNumberFormat="1" applyFont="1" applyFill="1" applyBorder="1" applyAlignment="1">
      <alignment horizontal="right" vertical="top"/>
    </xf>
    <xf numFmtId="4" fontId="0" fillId="5" borderId="1" xfId="0" applyNumberFormat="1" applyFill="1" applyBorder="1"/>
    <xf numFmtId="0" fontId="6" fillId="5" borderId="11" xfId="0" applyFont="1" applyFill="1" applyBorder="1" applyAlignment="1">
      <alignment horizontal="left" vertical="center" wrapText="1"/>
    </xf>
    <xf numFmtId="4" fontId="7" fillId="2" borderId="12" xfId="0" applyNumberFormat="1" applyFont="1" applyFill="1" applyBorder="1" applyAlignment="1">
      <alignment horizontal="right" wrapText="1"/>
    </xf>
    <xf numFmtId="4" fontId="7" fillId="4" borderId="12" xfId="0" applyNumberFormat="1" applyFont="1" applyFill="1" applyBorder="1" applyAlignment="1">
      <alignment horizontal="right" wrapText="1"/>
    </xf>
    <xf numFmtId="4" fontId="9" fillId="4" borderId="12" xfId="0" applyNumberFormat="1" applyFont="1" applyFill="1" applyBorder="1" applyAlignment="1">
      <alignment horizontal="right" vertical="center"/>
    </xf>
    <xf numFmtId="4" fontId="10" fillId="0" borderId="0" xfId="0" applyNumberFormat="1" applyFont="1" applyBorder="1" applyAlignment="1">
      <alignment horizontal="right" vertical="center"/>
    </xf>
    <xf numFmtId="4" fontId="0" fillId="0" borderId="0" xfId="0" applyNumberFormat="1" applyBorder="1" applyAlignment="1">
      <alignment horizontal="center" vertical="center" wrapText="1"/>
    </xf>
    <xf numFmtId="4" fontId="13" fillId="0" borderId="0" xfId="0" applyNumberFormat="1" applyFont="1" applyBorder="1" applyAlignment="1">
      <alignment horizontal="center" vertical="center" wrapText="1"/>
    </xf>
    <xf numFmtId="4" fontId="7" fillId="2" borderId="12" xfId="0" applyNumberFormat="1" applyFont="1" applyFill="1" applyBorder="1" applyAlignment="1">
      <alignment wrapText="1"/>
    </xf>
    <xf numFmtId="4" fontId="7" fillId="4" borderId="12" xfId="0" applyNumberFormat="1" applyFont="1" applyFill="1" applyBorder="1" applyAlignment="1">
      <alignment wrapText="1"/>
    </xf>
    <xf numFmtId="4" fontId="11" fillId="0" borderId="5" xfId="0" applyNumberFormat="1" applyFont="1" applyBorder="1" applyAlignment="1">
      <alignment vertical="center" wrapText="1"/>
    </xf>
    <xf numFmtId="4" fontId="9" fillId="4" borderId="13" xfId="0" applyNumberFormat="1" applyFont="1" applyFill="1" applyBorder="1" applyAlignment="1">
      <alignment horizontal="right" vertical="center"/>
    </xf>
    <xf numFmtId="4" fontId="13" fillId="0" borderId="14" xfId="0" applyNumberFormat="1" applyFont="1" applyBorder="1" applyAlignment="1">
      <alignment horizontal="center" vertical="center" wrapText="1"/>
    </xf>
    <xf numFmtId="0" fontId="4" fillId="4" borderId="13" xfId="0" applyFont="1" applyFill="1" applyBorder="1" applyAlignment="1">
      <alignment horizontal="center" vertical="center" wrapText="1"/>
    </xf>
    <xf numFmtId="4" fontId="13" fillId="0" borderId="1" xfId="0" applyNumberFormat="1" applyFont="1" applyBorder="1" applyAlignment="1">
      <alignment horizontal="center" vertical="center" wrapText="1"/>
    </xf>
    <xf numFmtId="0" fontId="4" fillId="4" borderId="15" xfId="0" applyFont="1" applyFill="1" applyBorder="1" applyAlignment="1">
      <alignment horizontal="center" vertical="center"/>
    </xf>
    <xf numFmtId="0" fontId="9" fillId="4" borderId="9" xfId="0" applyFont="1" applyFill="1" applyBorder="1" applyAlignment="1">
      <alignment horizontal="left" vertical="center"/>
    </xf>
    <xf numFmtId="0" fontId="4" fillId="4" borderId="9" xfId="0" applyFont="1" applyFill="1" applyBorder="1" applyAlignment="1">
      <alignment horizontal="center" vertical="center"/>
    </xf>
    <xf numFmtId="4" fontId="4" fillId="4" borderId="9" xfId="0" applyNumberFormat="1" applyFont="1" applyFill="1" applyBorder="1" applyAlignment="1">
      <alignment horizontal="right" vertical="center"/>
    </xf>
    <xf numFmtId="0" fontId="4" fillId="4" borderId="10" xfId="0" applyFont="1" applyFill="1" applyBorder="1" applyAlignment="1">
      <alignment horizontal="center" vertical="center" wrapText="1"/>
    </xf>
    <xf numFmtId="4" fontId="15" fillId="2" borderId="1" xfId="0" applyNumberFormat="1" applyFont="1" applyFill="1" applyBorder="1" applyAlignment="1">
      <alignment horizontal="right"/>
    </xf>
    <xf numFmtId="4" fontId="15" fillId="2" borderId="1" xfId="0" applyNumberFormat="1" applyFont="1" applyFill="1" applyBorder="1" applyAlignment="1">
      <alignment horizontal="right" vertical="top"/>
    </xf>
  </cellXfs>
  <cellStyles count="1">
    <cellStyle name="Звичайни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476250</xdr:colOff>
      <xdr:row>0</xdr:row>
      <xdr:rowOff>1</xdr:rowOff>
    </xdr:from>
    <xdr:to>
      <xdr:col>15</xdr:col>
      <xdr:colOff>476250</xdr:colOff>
      <xdr:row>41</xdr:row>
      <xdr:rowOff>19050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45D88F11-118B-415F-8EDB-00D5AC092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5450" y="1"/>
          <a:ext cx="7924800" cy="7829549"/>
        </a:xfrm>
        <a:prstGeom prst="rect">
          <a:avLst/>
        </a:prstGeom>
      </xdr:spPr>
    </xdr:pic>
    <xdr:clientData/>
  </xdr:twoCellAnchor>
  <xdr:twoCellAnchor editAs="oneCell">
    <xdr:from>
      <xdr:col>17</xdr:col>
      <xdr:colOff>152400</xdr:colOff>
      <xdr:row>0</xdr:row>
      <xdr:rowOff>0</xdr:rowOff>
    </xdr:from>
    <xdr:to>
      <xdr:col>30</xdr:col>
      <xdr:colOff>390525</xdr:colOff>
      <xdr:row>40</xdr:row>
      <xdr:rowOff>142875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57BECD08-C92D-4325-8166-962A6B613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15600" y="0"/>
          <a:ext cx="8162925" cy="7762875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43</xdr:row>
      <xdr:rowOff>19050</xdr:rowOff>
    </xdr:from>
    <xdr:to>
      <xdr:col>15</xdr:col>
      <xdr:colOff>428625</xdr:colOff>
      <xdr:row>81</xdr:row>
      <xdr:rowOff>95250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C801997-2E06-4C98-B602-98DAD9C29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19375" y="8210550"/>
          <a:ext cx="6953250" cy="73247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Офіс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Офіс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Офіс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73EDD2-36F5-467A-AA65-4EA77D033418}">
  <dimension ref="A1:K29"/>
  <sheetViews>
    <sheetView tabSelected="1" workbookViewId="0">
      <selection activeCell="B11" sqref="B11"/>
    </sheetView>
  </sheetViews>
  <sheetFormatPr defaultRowHeight="15.75" x14ac:dyDescent="0.25"/>
  <cols>
    <col min="1" max="1" width="9.28515625" style="1" customWidth="1"/>
    <col min="2" max="2" width="63.28515625" style="2" customWidth="1"/>
    <col min="3" max="3" width="13.42578125" style="3" customWidth="1"/>
    <col min="4" max="4" width="10.7109375" style="4" bestFit="1" customWidth="1"/>
    <col min="5" max="6" width="19" style="4" customWidth="1"/>
    <col min="7" max="7" width="45.140625" style="5" customWidth="1"/>
    <col min="8" max="8" width="14.28515625" style="5" customWidth="1"/>
    <col min="9" max="9" width="18.7109375" style="5" customWidth="1"/>
    <col min="10" max="10" width="17.85546875" style="5" customWidth="1"/>
    <col min="11" max="11" width="19" style="4" customWidth="1"/>
  </cols>
  <sheetData>
    <row r="1" spans="1:11" s="10" customFormat="1" ht="50.1" customHeight="1" thickBot="1" x14ac:dyDescent="0.3">
      <c r="A1" s="7" t="s">
        <v>0</v>
      </c>
      <c r="B1" s="8" t="s">
        <v>1</v>
      </c>
      <c r="C1" s="8" t="s">
        <v>2</v>
      </c>
      <c r="D1" s="9" t="s">
        <v>53</v>
      </c>
      <c r="E1" s="9" t="s">
        <v>48</v>
      </c>
      <c r="F1" s="9" t="s">
        <v>49</v>
      </c>
      <c r="G1" s="9" t="s">
        <v>50</v>
      </c>
      <c r="H1" s="9" t="s">
        <v>2</v>
      </c>
      <c r="I1" s="9" t="s">
        <v>53</v>
      </c>
      <c r="J1" s="9" t="s">
        <v>51</v>
      </c>
      <c r="K1" s="9" t="s">
        <v>52</v>
      </c>
    </row>
    <row r="2" spans="1:11" s="16" customFormat="1" ht="17.25" customHeight="1" thickBot="1" x14ac:dyDescent="0.3">
      <c r="A2" s="12" t="s">
        <v>3</v>
      </c>
      <c r="B2" s="13" t="s">
        <v>4</v>
      </c>
      <c r="C2" s="13"/>
      <c r="D2" s="14"/>
      <c r="E2" s="57"/>
      <c r="F2" s="57"/>
      <c r="G2" s="15"/>
      <c r="H2" s="63"/>
      <c r="I2" s="63"/>
      <c r="J2" s="63"/>
      <c r="K2" s="57"/>
    </row>
    <row r="3" spans="1:11" s="16" customFormat="1" ht="17.25" customHeight="1" thickBot="1" x14ac:dyDescent="0.3">
      <c r="A3" s="17">
        <v>2</v>
      </c>
      <c r="B3" s="18" t="s">
        <v>5</v>
      </c>
      <c r="C3" s="19"/>
      <c r="D3" s="20"/>
      <c r="E3" s="58"/>
      <c r="F3" s="58">
        <f>SUM(F4:F11)</f>
        <v>0</v>
      </c>
      <c r="G3" s="21"/>
      <c r="H3" s="64"/>
      <c r="I3" s="64"/>
      <c r="J3" s="64"/>
      <c r="K3" s="58">
        <f>SUM(K4:K11)</f>
        <v>0</v>
      </c>
    </row>
    <row r="4" spans="1:11" ht="30" x14ac:dyDescent="0.25">
      <c r="A4" s="22" t="s">
        <v>6</v>
      </c>
      <c r="B4" s="24" t="s">
        <v>7</v>
      </c>
      <c r="C4" s="25" t="s">
        <v>8</v>
      </c>
      <c r="D4" s="26">
        <v>217</v>
      </c>
      <c r="E4" s="11"/>
      <c r="F4" s="11">
        <f>E4*D4</f>
        <v>0</v>
      </c>
      <c r="G4" s="27"/>
      <c r="H4" s="27"/>
      <c r="I4" s="27"/>
      <c r="J4" s="27"/>
      <c r="K4" s="11">
        <f>J4*I4</f>
        <v>0</v>
      </c>
    </row>
    <row r="5" spans="1:11" ht="30" x14ac:dyDescent="0.25">
      <c r="A5" s="22" t="s">
        <v>9</v>
      </c>
      <c r="B5" s="24" t="s">
        <v>10</v>
      </c>
      <c r="C5" s="25" t="s">
        <v>8</v>
      </c>
      <c r="D5" s="26">
        <v>3.8</v>
      </c>
      <c r="E5" s="11"/>
      <c r="F5" s="11">
        <f>E5*D5</f>
        <v>0</v>
      </c>
      <c r="G5" s="27"/>
      <c r="H5" s="27"/>
      <c r="I5" s="27"/>
      <c r="J5" s="27"/>
      <c r="K5" s="11">
        <f t="shared" ref="K5:K11" si="0">J5*I5</f>
        <v>0</v>
      </c>
    </row>
    <row r="6" spans="1:11" ht="30" x14ac:dyDescent="0.25">
      <c r="A6" s="22" t="s">
        <v>11</v>
      </c>
      <c r="B6" s="24" t="s">
        <v>12</v>
      </c>
      <c r="C6" s="25" t="s">
        <v>8</v>
      </c>
      <c r="D6" s="26">
        <v>15</v>
      </c>
      <c r="E6" s="11"/>
      <c r="F6" s="11">
        <f>E6*D6</f>
        <v>0</v>
      </c>
      <c r="G6" s="27"/>
      <c r="H6" s="27"/>
      <c r="I6" s="27"/>
      <c r="J6" s="27"/>
      <c r="K6" s="11">
        <f t="shared" si="0"/>
        <v>0</v>
      </c>
    </row>
    <row r="7" spans="1:11" x14ac:dyDescent="0.25">
      <c r="A7" s="22" t="s">
        <v>13</v>
      </c>
      <c r="B7" s="24" t="s">
        <v>14</v>
      </c>
      <c r="C7" s="28" t="s">
        <v>15</v>
      </c>
      <c r="D7" s="26">
        <v>1</v>
      </c>
      <c r="E7" s="11"/>
      <c r="F7" s="11">
        <f>E7*D7</f>
        <v>0</v>
      </c>
      <c r="G7" s="27"/>
      <c r="H7" s="27"/>
      <c r="I7" s="27"/>
      <c r="J7" s="27"/>
      <c r="K7" s="11">
        <f t="shared" si="0"/>
        <v>0</v>
      </c>
    </row>
    <row r="8" spans="1:11" ht="45" x14ac:dyDescent="0.25">
      <c r="A8" s="22" t="s">
        <v>16</v>
      </c>
      <c r="B8" s="24" t="s">
        <v>17</v>
      </c>
      <c r="C8" s="25" t="s">
        <v>8</v>
      </c>
      <c r="D8" s="26">
        <v>31.7</v>
      </c>
      <c r="E8" s="11"/>
      <c r="F8" s="11">
        <f>E8*D8</f>
        <v>0</v>
      </c>
      <c r="G8" s="27"/>
      <c r="H8" s="27"/>
      <c r="I8" s="27"/>
      <c r="J8" s="27"/>
      <c r="K8" s="11">
        <f t="shared" si="0"/>
        <v>0</v>
      </c>
    </row>
    <row r="9" spans="1:11" ht="30" x14ac:dyDescent="0.25">
      <c r="A9" s="22" t="s">
        <v>18</v>
      </c>
      <c r="B9" s="24" t="s">
        <v>19</v>
      </c>
      <c r="C9" s="25" t="s">
        <v>8</v>
      </c>
      <c r="D9" s="26">
        <v>25</v>
      </c>
      <c r="E9" s="11"/>
      <c r="F9" s="11">
        <f>E9*D9</f>
        <v>0</v>
      </c>
      <c r="G9" s="27"/>
      <c r="H9" s="27"/>
      <c r="I9" s="27"/>
      <c r="J9" s="27"/>
      <c r="K9" s="11">
        <f t="shared" si="0"/>
        <v>0</v>
      </c>
    </row>
    <row r="10" spans="1:11" x14ac:dyDescent="0.25">
      <c r="A10" s="22" t="s">
        <v>20</v>
      </c>
      <c r="B10" s="24" t="s">
        <v>21</v>
      </c>
      <c r="C10" s="29" t="s">
        <v>22</v>
      </c>
      <c r="D10" s="30">
        <v>18.399999999999999</v>
      </c>
      <c r="E10" s="31"/>
      <c r="F10" s="11">
        <f>E10*D10</f>
        <v>0</v>
      </c>
      <c r="G10" s="27"/>
      <c r="H10" s="65"/>
      <c r="I10" s="65"/>
      <c r="J10" s="65"/>
      <c r="K10" s="11">
        <f t="shared" si="0"/>
        <v>0</v>
      </c>
    </row>
    <row r="11" spans="1:11" ht="29.25" customHeight="1" thickBot="1" x14ac:dyDescent="0.3">
      <c r="A11" s="22" t="s">
        <v>23</v>
      </c>
      <c r="B11" s="24" t="s">
        <v>24</v>
      </c>
      <c r="C11" s="25" t="s">
        <v>8</v>
      </c>
      <c r="D11" s="26">
        <v>9</v>
      </c>
      <c r="E11" s="11"/>
      <c r="F11" s="11">
        <f>E11*D11</f>
        <v>0</v>
      </c>
      <c r="G11" s="27"/>
      <c r="H11" s="27"/>
      <c r="I11" s="27"/>
      <c r="J11" s="27"/>
      <c r="K11" s="11">
        <f t="shared" si="0"/>
        <v>0</v>
      </c>
    </row>
    <row r="12" spans="1:11" ht="16.5" thickBot="1" x14ac:dyDescent="0.3">
      <c r="A12" s="70">
        <v>4</v>
      </c>
      <c r="B12" s="71" t="s">
        <v>25</v>
      </c>
      <c r="C12" s="72"/>
      <c r="D12" s="73"/>
      <c r="E12" s="66"/>
      <c r="F12" s="66">
        <f>SUM(F13:F14)</f>
        <v>0</v>
      </c>
      <c r="G12" s="74"/>
      <c r="H12" s="68"/>
      <c r="I12" s="68"/>
      <c r="J12" s="68"/>
      <c r="K12" s="59">
        <f>SUM(K13:K14)</f>
        <v>0</v>
      </c>
    </row>
    <row r="13" spans="1:11" s="39" customFormat="1" ht="164.25" customHeight="1" x14ac:dyDescent="0.25">
      <c r="A13" s="22" t="s">
        <v>26</v>
      </c>
      <c r="B13" s="40" t="s">
        <v>59</v>
      </c>
      <c r="C13" s="41" t="s">
        <v>8</v>
      </c>
      <c r="D13" s="37">
        <v>330</v>
      </c>
      <c r="E13" s="11"/>
      <c r="F13" s="11">
        <f>E13*D13</f>
        <v>0</v>
      </c>
      <c r="G13" s="38"/>
      <c r="H13" s="38"/>
      <c r="I13" s="38"/>
      <c r="J13" s="38"/>
      <c r="K13" s="11">
        <f>J13*I13</f>
        <v>0</v>
      </c>
    </row>
    <row r="14" spans="1:11" s="39" customFormat="1" ht="30" x14ac:dyDescent="0.25">
      <c r="A14" s="42" t="s">
        <v>27</v>
      </c>
      <c r="B14" s="43" t="s">
        <v>28</v>
      </c>
      <c r="C14" s="44" t="s">
        <v>22</v>
      </c>
      <c r="D14" s="30">
        <v>125</v>
      </c>
      <c r="E14" s="60"/>
      <c r="F14" s="11">
        <f>E14*D14</f>
        <v>0</v>
      </c>
      <c r="G14" s="45"/>
      <c r="H14" s="61"/>
      <c r="I14" s="61"/>
      <c r="J14" s="61"/>
      <c r="K14" s="11">
        <f>J14*I14</f>
        <v>0</v>
      </c>
    </row>
    <row r="15" spans="1:11" s="39" customFormat="1" x14ac:dyDescent="0.25">
      <c r="A15" s="46">
        <v>7</v>
      </c>
      <c r="B15" s="48" t="s">
        <v>29</v>
      </c>
      <c r="C15" s="48"/>
      <c r="D15" s="49"/>
      <c r="E15" s="47"/>
      <c r="F15" s="47">
        <f>SUM(F16:F19)</f>
        <v>0</v>
      </c>
      <c r="G15" s="48"/>
      <c r="H15" s="48"/>
      <c r="I15" s="48"/>
      <c r="J15" s="48"/>
      <c r="K15" s="47">
        <f>SUM(K16:K19)</f>
        <v>0</v>
      </c>
    </row>
    <row r="16" spans="1:11" s="39" customFormat="1" ht="30" x14ac:dyDescent="0.25">
      <c r="A16" s="42" t="s">
        <v>30</v>
      </c>
      <c r="B16" s="23" t="s">
        <v>31</v>
      </c>
      <c r="C16" s="41" t="s">
        <v>8</v>
      </c>
      <c r="D16" s="37">
        <v>1870</v>
      </c>
      <c r="E16" s="11"/>
      <c r="F16" s="11">
        <f>E16*D16</f>
        <v>0</v>
      </c>
      <c r="G16" s="67"/>
      <c r="H16" s="62"/>
      <c r="I16" s="62"/>
      <c r="J16" s="69"/>
      <c r="K16" s="11"/>
    </row>
    <row r="17" spans="1:11" s="39" customFormat="1" ht="30" x14ac:dyDescent="0.25">
      <c r="A17" s="42" t="s">
        <v>32</v>
      </c>
      <c r="B17" s="23" t="s">
        <v>33</v>
      </c>
      <c r="C17" s="41" t="s">
        <v>8</v>
      </c>
      <c r="D17" s="37">
        <v>339</v>
      </c>
      <c r="E17" s="11"/>
      <c r="F17" s="11">
        <f>E17*D17</f>
        <v>0</v>
      </c>
      <c r="G17" s="67"/>
      <c r="H17" s="62"/>
      <c r="I17" s="62"/>
      <c r="J17" s="69"/>
      <c r="K17" s="11"/>
    </row>
    <row r="18" spans="1:11" s="39" customFormat="1" ht="30" x14ac:dyDescent="0.25">
      <c r="A18" s="42" t="s">
        <v>34</v>
      </c>
      <c r="B18" s="23" t="s">
        <v>35</v>
      </c>
      <c r="C18" s="41" t="s">
        <v>8</v>
      </c>
      <c r="D18" s="37">
        <v>105</v>
      </c>
      <c r="E18" s="11"/>
      <c r="F18" s="11">
        <f>E18*D18</f>
        <v>0</v>
      </c>
      <c r="G18" s="67"/>
      <c r="H18" s="62"/>
      <c r="I18" s="62"/>
      <c r="J18" s="69"/>
      <c r="K18" s="11"/>
    </row>
    <row r="19" spans="1:11" s="39" customFormat="1" ht="30.75" thickBot="1" x14ac:dyDescent="0.3">
      <c r="A19" s="42" t="s">
        <v>36</v>
      </c>
      <c r="B19" s="23" t="s">
        <v>37</v>
      </c>
      <c r="C19" s="41" t="s">
        <v>8</v>
      </c>
      <c r="D19" s="37">
        <v>105</v>
      </c>
      <c r="E19" s="11"/>
      <c r="F19" s="11">
        <f>E19*D19</f>
        <v>0</v>
      </c>
      <c r="G19" s="67"/>
      <c r="H19" s="62"/>
      <c r="I19" s="62"/>
      <c r="J19" s="69"/>
      <c r="K19" s="11"/>
    </row>
    <row r="20" spans="1:11" ht="16.5" thickBot="1" x14ac:dyDescent="0.3">
      <c r="A20" s="17">
        <v>8</v>
      </c>
      <c r="B20" s="18" t="s">
        <v>38</v>
      </c>
      <c r="C20" s="32"/>
      <c r="D20" s="33"/>
      <c r="E20" s="66"/>
      <c r="F20" s="66">
        <f>SUM(F21)</f>
        <v>0</v>
      </c>
      <c r="G20" s="34"/>
      <c r="H20" s="68"/>
      <c r="I20" s="68"/>
      <c r="J20" s="68"/>
      <c r="K20" s="66">
        <f>SUM(K21)</f>
        <v>0</v>
      </c>
    </row>
    <row r="21" spans="1:11" s="39" customFormat="1" ht="45" x14ac:dyDescent="0.25">
      <c r="A21" s="35" t="s">
        <v>39</v>
      </c>
      <c r="B21" s="36" t="s">
        <v>40</v>
      </c>
      <c r="C21" s="41" t="s">
        <v>8</v>
      </c>
      <c r="D21" s="30">
        <v>2314</v>
      </c>
      <c r="E21" s="11"/>
      <c r="F21" s="11">
        <f>E21*D21</f>
        <v>0</v>
      </c>
      <c r="G21" s="38"/>
      <c r="H21" s="38"/>
      <c r="I21" s="38"/>
      <c r="J21" s="38"/>
      <c r="K21" s="11"/>
    </row>
    <row r="22" spans="1:11" s="39" customFormat="1" x14ac:dyDescent="0.25">
      <c r="A22" s="46">
        <v>9</v>
      </c>
      <c r="B22" s="48" t="s">
        <v>41</v>
      </c>
      <c r="C22" s="48"/>
      <c r="D22" s="49"/>
      <c r="E22" s="47"/>
      <c r="F22" s="47">
        <f>SUM(F23:F25)</f>
        <v>0</v>
      </c>
      <c r="G22" s="48"/>
      <c r="H22" s="48"/>
      <c r="I22" s="48"/>
      <c r="J22" s="48"/>
      <c r="K22" s="47">
        <f>SUM(K23:K25)</f>
        <v>0</v>
      </c>
    </row>
    <row r="23" spans="1:11" s="39" customFormat="1" ht="30" x14ac:dyDescent="0.25">
      <c r="A23" s="42" t="s">
        <v>42</v>
      </c>
      <c r="B23" s="23" t="s">
        <v>43</v>
      </c>
      <c r="C23" s="41" t="s">
        <v>44</v>
      </c>
      <c r="D23" s="37">
        <v>200</v>
      </c>
      <c r="E23" s="11"/>
      <c r="F23" s="11">
        <f>E23*D23</f>
        <v>0</v>
      </c>
      <c r="G23" s="67"/>
      <c r="H23" s="62"/>
      <c r="I23" s="62"/>
      <c r="J23" s="69"/>
      <c r="K23" s="11"/>
    </row>
    <row r="24" spans="1:11" s="39" customFormat="1" ht="45" x14ac:dyDescent="0.25">
      <c r="A24" s="42" t="s">
        <v>45</v>
      </c>
      <c r="B24" s="23" t="s">
        <v>46</v>
      </c>
      <c r="C24" s="41" t="s">
        <v>8</v>
      </c>
      <c r="D24" s="37">
        <v>120</v>
      </c>
      <c r="E24" s="11"/>
      <c r="F24" s="11">
        <f>E24*D24</f>
        <v>0</v>
      </c>
      <c r="G24" s="67"/>
      <c r="H24" s="62"/>
      <c r="I24" s="62"/>
      <c r="J24" s="69"/>
      <c r="K24" s="11"/>
    </row>
    <row r="25" spans="1:11" s="39" customFormat="1" ht="30" x14ac:dyDescent="0.25">
      <c r="A25" s="6">
        <v>9.3000000000000007</v>
      </c>
      <c r="B25" s="50" t="s">
        <v>47</v>
      </c>
      <c r="C25" s="41" t="s">
        <v>8</v>
      </c>
      <c r="D25" s="26">
        <v>120</v>
      </c>
      <c r="E25" s="11"/>
      <c r="F25" s="11">
        <f>E25*D25</f>
        <v>0</v>
      </c>
      <c r="G25" s="38"/>
      <c r="H25" s="38"/>
      <c r="I25" s="38"/>
      <c r="J25" s="38"/>
      <c r="K25" s="11"/>
    </row>
    <row r="26" spans="1:11" ht="21" x14ac:dyDescent="0.25">
      <c r="A26" s="51"/>
      <c r="B26" s="56"/>
      <c r="C26" s="52"/>
      <c r="D26" s="53"/>
      <c r="E26" s="54" t="s">
        <v>54</v>
      </c>
      <c r="F26" s="54">
        <f>SUM(F22,F20,F15,F12,F3)</f>
        <v>0</v>
      </c>
      <c r="G26" s="55"/>
      <c r="H26" s="55"/>
      <c r="I26" s="55"/>
      <c r="J26" s="54" t="s">
        <v>55</v>
      </c>
      <c r="K26" s="54">
        <f>SUM(K22,K20,K15,K12,K3)</f>
        <v>0</v>
      </c>
    </row>
    <row r="27" spans="1:11" ht="18.75" x14ac:dyDescent="0.3">
      <c r="J27" s="75" t="s">
        <v>56</v>
      </c>
      <c r="K27" s="76">
        <f>K26+F26</f>
        <v>0</v>
      </c>
    </row>
    <row r="28" spans="1:11" ht="18.75" x14ac:dyDescent="0.3">
      <c r="J28" s="75" t="s">
        <v>57</v>
      </c>
      <c r="K28" s="76">
        <f>0.2*K27</f>
        <v>0</v>
      </c>
    </row>
    <row r="29" spans="1:11" ht="18.75" x14ac:dyDescent="0.3">
      <c r="J29" s="75" t="s">
        <v>58</v>
      </c>
      <c r="K29" s="76">
        <f>K28+K27</f>
        <v>0</v>
      </c>
    </row>
  </sheetData>
  <pageMargins left="0.7" right="0.7" top="0.75" bottom="0.75" header="0.3" footer="0.3"/>
  <pageSetup paperSize="9" orientation="portrait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07E47-3E75-4ADE-818E-BEB65B68F510}">
  <dimension ref="A69"/>
  <sheetViews>
    <sheetView topLeftCell="D10" workbookViewId="0">
      <selection activeCell="R45" sqref="R45"/>
    </sheetView>
  </sheetViews>
  <sheetFormatPr defaultRowHeight="15" x14ac:dyDescent="0.25"/>
  <sheetData>
    <row r="69" ht="15.75" customHeight="1" x14ac:dyDescent="0.25"/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Аркуші</vt:lpstr>
      </vt:variant>
      <vt:variant>
        <vt:i4>2</vt:i4>
      </vt:variant>
    </vt:vector>
  </HeadingPairs>
  <TitlesOfParts>
    <vt:vector size="2" baseType="lpstr">
      <vt:lpstr>ТЗ</vt:lpstr>
      <vt:lpstr> Фото фасадів</vt:lpstr>
    </vt:vector>
  </TitlesOfParts>
  <Company>SPecialiST RePack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Elena</cp:lastModifiedBy>
  <dcterms:created xsi:type="dcterms:W3CDTF">2023-05-25T13:41:30Z</dcterms:created>
  <dcterms:modified xsi:type="dcterms:W3CDTF">2023-06-01T09:57:13Z</dcterms:modified>
</cp:coreProperties>
</file>