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xr:revisionPtr revIDLastSave="0" documentId="13_ncr:1000001_{2BDC4803-A9B0-B54D-9905-E7BF6A3F52B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55 м2 Жульяны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W8QPJMxZyGtitmfwo4gmkntBSlMBaA+pgr4B+HuzWo=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13" i="1"/>
  <c r="F14" i="1"/>
  <c r="F15" i="1"/>
  <c r="F20" i="1"/>
  <c r="F21" i="1"/>
  <c r="F22" i="1"/>
  <c r="F23" i="1"/>
  <c r="F24" i="1"/>
  <c r="F25" i="1"/>
  <c r="F26" i="1"/>
  <c r="F27" i="1"/>
  <c r="F28" i="1"/>
  <c r="F29" i="1"/>
  <c r="F34" i="1"/>
  <c r="F43" i="1"/>
  <c r="F47" i="1"/>
  <c r="F48" i="1"/>
  <c r="F53" i="1"/>
  <c r="F54" i="1"/>
  <c r="F55" i="1"/>
  <c r="F56" i="1"/>
  <c r="F57" i="1"/>
  <c r="F58" i="1"/>
  <c r="F63" i="1"/>
  <c r="F64" i="1"/>
  <c r="F65" i="1"/>
  <c r="F66" i="1"/>
  <c r="F71" i="1"/>
  <c r="F72" i="1"/>
  <c r="F73" i="1"/>
  <c r="F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tc={5EBD6A09-F607-AB45-877F-6E3B4B937164}</author>
  </authors>
  <commentList>
    <comment ref="E4" authorId="0" shapeId="0" xr:uid="{5EBD6A09-F607-AB45-877F-6E3B4B937164}">
      <text>
        <t>[Threaded comment]
Your version of Excel allows you to read this threaded comment; however, any edits to it will get removed if the file is opened in a newer version of Excel. Learn more: https://go.microsoft.com/fwlink/?linkid=870924
Comment:
    1700</t>
      </text>
    </comment>
  </commentList>
</comments>
</file>

<file path=xl/sharedStrings.xml><?xml version="1.0" encoding="utf-8"?>
<sst xmlns="http://schemas.openxmlformats.org/spreadsheetml/2006/main" count="162" uniqueCount="60">
  <si>
    <t>Фундамент</t>
  </si>
  <si>
    <t>№</t>
  </si>
  <si>
    <t>Наименование работ и затрат</t>
  </si>
  <si>
    <t>Ед. изм.</t>
  </si>
  <si>
    <t>Кол-во</t>
  </si>
  <si>
    <t>Стоимость единицы</t>
  </si>
  <si>
    <t>Сумма</t>
  </si>
  <si>
    <t>Наименование материалов</t>
  </si>
  <si>
    <t>Устройство ленточного фундамента ( копка, опалубка , армировка , заливка с миксера) , 1,4 глубина, 0,38 ширина, 101,6 длина</t>
  </si>
  <si>
    <t>м3</t>
  </si>
  <si>
    <t>Отсыпка песком 10 см</t>
  </si>
  <si>
    <t>Устройство гидроизоляции фундамента обмазочной битумной мастикой в два слоя</t>
  </si>
  <si>
    <t>м2</t>
  </si>
  <si>
    <t>Утепление цоколя плитами т=50мм (вертикальное)</t>
  </si>
  <si>
    <t>Всего:</t>
  </si>
  <si>
    <t>Черновая стяжка</t>
  </si>
  <si>
    <t>Подсыпка щебня под стяжку, слой 50 мм( 4 куб)</t>
  </si>
  <si>
    <t>Устройстройство черновой стяжки 100 мм  заливка с миксера ( армировананая арматурой 8, каркас 200*200 ячейка)</t>
  </si>
  <si>
    <t>Коробка дома</t>
  </si>
  <si>
    <t>Кладка стен t=250 из кераблоков ( 250х120х138 )</t>
  </si>
  <si>
    <t>Кераблок 250х120х138</t>
  </si>
  <si>
    <t>Кладка перегородок t=120 мм из кераблоков</t>
  </si>
  <si>
    <t>Замес раствора вручную для кладки</t>
  </si>
  <si>
    <t>Заливка перемычек 380 в ручную</t>
  </si>
  <si>
    <t>м</t>
  </si>
  <si>
    <t>Заливка перемычек 240 в ручную</t>
  </si>
  <si>
    <t xml:space="preserve">Заливка перемычек 120 в ручную </t>
  </si>
  <si>
    <t>Устройство армопояса 1 этаж с заливкой с миксера</t>
  </si>
  <si>
    <t>Устройство армопояса 2 этаж с заливкой с миксера</t>
  </si>
  <si>
    <t>Устройство закладных деталей для крепления мауэрлата шаг 800мм</t>
  </si>
  <si>
    <t>шт</t>
  </si>
  <si>
    <t>Перекрытие на отм. +3,000</t>
  </si>
  <si>
    <t>Монтаж железобетонного сборного перекрытия при помощи крана ( монтаж , анкеровка, заделка торцов плит)</t>
  </si>
  <si>
    <t>Панели перекрытия ПК-25-12-8</t>
  </si>
  <si>
    <t>Панели перекрытия ПК-25-15-8</t>
  </si>
  <si>
    <t>Панели перекрытия ПК-30-12-8</t>
  </si>
  <si>
    <t>Панели перекрытия ПК-39-15-8</t>
  </si>
  <si>
    <t>Панели перекрытия ПК-47-12-8</t>
  </si>
  <si>
    <t>Панели перекрытия ПК-47-15-8</t>
  </si>
  <si>
    <t>Панели перекрытия ПК-52-12-8</t>
  </si>
  <si>
    <t>Автокран</t>
  </si>
  <si>
    <t>од</t>
  </si>
  <si>
    <t>Перекрытие на отметке +6,080</t>
  </si>
  <si>
    <t>Монтаж деревянного перекрытия</t>
  </si>
  <si>
    <t>Крыша 4-х скатная</t>
  </si>
  <si>
    <t>Устройство крыши из битумной черепицы (стропильная система, гидробарьер, контррейка, обрешотка,
OSB-плита, подкладочный ковёр, черепица ) - 4 скатная крыша</t>
  </si>
  <si>
    <t>Утепление крыши миниральной ватой - 100 мм</t>
  </si>
  <si>
    <t>Подшыва свесов</t>
  </si>
  <si>
    <t>м.п</t>
  </si>
  <si>
    <t>Монтаж водосточного желоба на кровле</t>
  </si>
  <si>
    <t xml:space="preserve">Монтаж водосточной трубы </t>
  </si>
  <si>
    <t>Фасад</t>
  </si>
  <si>
    <t>Установка и разборка лесов</t>
  </si>
  <si>
    <t>Утепление фасада плитами из минеральной ваты т=50 мм</t>
  </si>
  <si>
    <t>Устройство фасада клинкерным кирпичем</t>
  </si>
  <si>
    <t>Тротуарная плитка под паркоместо</t>
  </si>
  <si>
    <t>Монтаж тротуарной плитки на гарцовку 50-120мм</t>
  </si>
  <si>
    <t>Плитка тротуарная 80мм</t>
  </si>
  <si>
    <t xml:space="preserve">Монтаж бордюра </t>
  </si>
  <si>
    <t>Итого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</si>
</sst>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0"/>
    <numFmt numFmtId="166" formatCode="#,##0.0"/>
    <numFmt numFmtId="167" formatCode="0.000"/>
  </numFmts>
  <fonts count="5" x14ac:knownFonts="1">
    <font>
      <sz val="11"/>
      <color rgb="FF000000"/>
      <name val="Calibri"/>
      <scheme val="minor"/>
    </font>
    <font>
      <b/>
      <sz val="10"/>
      <color rgb="FF000000"/>
      <name val="Arial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AAAAAA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3" fillId="0" borderId="0" xfId="0" applyFont="1" applyAlignment="1"/>
    <xf numFmtId="49" fontId="1" fillId="3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right" vertical="top"/>
    </xf>
    <xf numFmtId="49" fontId="4" fillId="0" borderId="9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165" fontId="4" fillId="0" borderId="9" xfId="0" applyNumberFormat="1" applyFont="1" applyBorder="1" applyAlignment="1">
      <alignment horizontal="right" vertical="top"/>
    </xf>
    <xf numFmtId="0" fontId="4" fillId="4" borderId="9" xfId="0" applyFont="1" applyFill="1" applyBorder="1" applyAlignment="1">
      <alignment horizontal="right" vertical="top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49" fontId="4" fillId="0" borderId="9" xfId="0" applyNumberFormat="1" applyFont="1" applyBorder="1" applyAlignment="1">
      <alignment horizontal="left" vertical="top"/>
    </xf>
    <xf numFmtId="2" fontId="4" fillId="0" borderId="9" xfId="0" applyNumberFormat="1" applyFont="1" applyBorder="1" applyAlignment="1">
      <alignment horizontal="right" vertical="top"/>
    </xf>
    <xf numFmtId="0" fontId="4" fillId="0" borderId="14" xfId="0" applyFont="1" applyBorder="1" applyAlignment="1">
      <alignment horizontal="center" vertical="center"/>
    </xf>
    <xf numFmtId="4" fontId="4" fillId="0" borderId="14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right"/>
    </xf>
    <xf numFmtId="0" fontId="3" fillId="0" borderId="14" xfId="0" applyFont="1" applyBorder="1" applyAlignment="1"/>
    <xf numFmtId="0" fontId="1" fillId="4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/>
    <xf numFmtId="4" fontId="4" fillId="0" borderId="9" xfId="0" applyNumberFormat="1" applyFont="1" applyBorder="1" applyAlignment="1">
      <alignment horizontal="right" vertical="center"/>
    </xf>
    <xf numFmtId="2" fontId="3" fillId="0" borderId="15" xfId="0" applyNumberFormat="1" applyFont="1" applyBorder="1" applyAlignment="1">
      <alignment vertical="center"/>
    </xf>
    <xf numFmtId="1" fontId="4" fillId="0" borderId="9" xfId="0" applyNumberFormat="1" applyFont="1" applyBorder="1" applyAlignment="1">
      <alignment horizontal="right" vertical="top"/>
    </xf>
    <xf numFmtId="49" fontId="4" fillId="0" borderId="9" xfId="0" applyNumberFormat="1" applyFont="1" applyBorder="1" applyAlignment="1">
      <alignment horizontal="left" vertical="top" wrapText="1"/>
    </xf>
    <xf numFmtId="2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166" fontId="4" fillId="0" borderId="9" xfId="0" applyNumberFormat="1" applyFont="1" applyBorder="1" applyAlignment="1">
      <alignment horizontal="right" vertical="center"/>
    </xf>
    <xf numFmtId="167" fontId="4" fillId="0" borderId="9" xfId="0" applyNumberFormat="1" applyFont="1" applyBorder="1" applyAlignment="1">
      <alignment horizontal="right" vertical="top"/>
    </xf>
    <xf numFmtId="2" fontId="4" fillId="0" borderId="14" xfId="0" applyNumberFormat="1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/>
    </xf>
    <xf numFmtId="0" fontId="4" fillId="4" borderId="9" xfId="0" applyFont="1" applyFill="1" applyBorder="1" applyAlignment="1">
      <alignment horizontal="right" vertical="top"/>
    </xf>
    <xf numFmtId="1" fontId="4" fillId="0" borderId="17" xfId="0" applyNumberFormat="1" applyFont="1" applyBorder="1" applyAlignment="1">
      <alignment horizontal="right" vertical="top"/>
    </xf>
    <xf numFmtId="0" fontId="3" fillId="4" borderId="18" xfId="0" applyFont="1" applyFill="1" applyBorder="1" applyAlignment="1"/>
    <xf numFmtId="0" fontId="3" fillId="0" borderId="18" xfId="0" applyFont="1" applyBorder="1" applyAlignment="1"/>
    <xf numFmtId="0" fontId="3" fillId="0" borderId="18" xfId="0" applyFont="1" applyBorder="1" applyAlignment="1">
      <alignment vertical="center"/>
    </xf>
    <xf numFmtId="0" fontId="3" fillId="4" borderId="9" xfId="0" applyFont="1" applyFill="1" applyBorder="1" applyAlignment="1">
      <alignment horizontal="right" vertical="top"/>
    </xf>
    <xf numFmtId="49" fontId="4" fillId="0" borderId="19" xfId="0" applyNumberFormat="1" applyFont="1" applyBorder="1" applyAlignment="1">
      <alignment horizontal="left" vertical="top" wrapText="1"/>
    </xf>
    <xf numFmtId="49" fontId="4" fillId="0" borderId="19" xfId="0" applyNumberFormat="1" applyFont="1" applyBorder="1" applyAlignment="1">
      <alignment horizontal="left" vertical="top"/>
    </xf>
    <xf numFmtId="2" fontId="4" fillId="0" borderId="19" xfId="0" applyNumberFormat="1" applyFont="1" applyBorder="1" applyAlignment="1">
      <alignment horizontal="right" vertical="top"/>
    </xf>
    <xf numFmtId="0" fontId="3" fillId="0" borderId="0" xfId="0" applyFont="1" applyAlignment="1">
      <alignment vertical="center"/>
    </xf>
    <xf numFmtId="0" fontId="4" fillId="0" borderId="9" xfId="0" applyFont="1" applyBorder="1" applyAlignment="1">
      <alignment horizontal="left" vertical="center"/>
    </xf>
    <xf numFmtId="164" fontId="4" fillId="0" borderId="9" xfId="0" applyNumberFormat="1" applyFont="1" applyBorder="1" applyAlignment="1">
      <alignment horizontal="right" vertical="top"/>
    </xf>
    <xf numFmtId="49" fontId="3" fillId="4" borderId="0" xfId="0" applyNumberFormat="1" applyFont="1" applyFill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49" fontId="3" fillId="4" borderId="11" xfId="0" applyNumberFormat="1" applyFont="1" applyFill="1" applyBorder="1" applyAlignment="1">
      <alignment wrapText="1"/>
    </xf>
    <xf numFmtId="0" fontId="2" fillId="0" borderId="12" xfId="0" applyFont="1" applyBorder="1"/>
    <xf numFmtId="0" fontId="2" fillId="0" borderId="13" xfId="0" applyFont="1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9" fontId="3" fillId="0" borderId="20" xfId="0" applyNumberFormat="1" applyFont="1" applyBorder="1" applyAlignment="1">
      <alignment wrapText="1"/>
    </xf>
    <xf numFmtId="0" fontId="2" fillId="0" borderId="21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7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customschemas.google.com/relationships/workbookmetadata" Target="metadata" /><Relationship Id="rId10" Type="http://schemas.openxmlformats.org/officeDocument/2006/relationships/calcChain" Target="calcChain.xml" /><Relationship Id="rId9" Type="http://schemas.microsoft.com/office/2017/10/relationships/person" Target="persons/person.xml" 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380979837622" id="{B82B8CA1-E9F7-4540-9D79-6ACBDF3539A8}" userId="8d0426098ca0526e" providerId="Windows Liv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" dT="2023-07-27T06:02:57.08" personId="{B82B8CA1-E9F7-4540-9D79-6ACBDF3539A8}" id="{5EBD6A09-F607-AB45-877F-6E3B4B937164}">
    <text>1700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 /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1"/>
  <sheetViews>
    <sheetView showGridLines="0" tabSelected="1" topLeftCell="E1" workbookViewId="0">
      <selection activeCell="E72" sqref="E72"/>
    </sheetView>
  </sheetViews>
  <sheetFormatPr defaultColWidth="14.390625" defaultRowHeight="15" customHeight="1" x14ac:dyDescent="0.2"/>
  <cols>
    <col min="1" max="1" width="2.95703125" customWidth="1"/>
    <col min="2" max="2" width="51.25" customWidth="1"/>
    <col min="3" max="3" width="6.9921875" customWidth="1"/>
    <col min="4" max="4" width="8.0703125" customWidth="1"/>
    <col min="5" max="5" width="11.1640625" customWidth="1"/>
    <col min="6" max="6" width="13.1796875" customWidth="1"/>
    <col min="7" max="7" width="43.44921875" customWidth="1"/>
    <col min="8" max="8" width="9.14453125" customWidth="1"/>
    <col min="9" max="9" width="10.22265625" customWidth="1"/>
    <col min="10" max="21" width="8.875" customWidth="1"/>
  </cols>
  <sheetData>
    <row r="1" spans="1:21" ht="14.25" customHeight="1" x14ac:dyDescent="0.2">
      <c r="A1" s="58" t="s">
        <v>0</v>
      </c>
      <c r="B1" s="59"/>
      <c r="C1" s="59"/>
      <c r="D1" s="59"/>
      <c r="E1" s="59"/>
      <c r="F1" s="59"/>
      <c r="G1" s="59"/>
      <c r="H1" s="59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 x14ac:dyDescent="0.2">
      <c r="A2" s="61"/>
      <c r="B2" s="62"/>
      <c r="C2" s="62"/>
      <c r="D2" s="62"/>
      <c r="E2" s="62"/>
      <c r="F2" s="62"/>
      <c r="G2" s="62"/>
      <c r="H2" s="62"/>
      <c r="I2" s="6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customHeigh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3</v>
      </c>
      <c r="I3" s="3" t="s">
        <v>4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40.5" customHeight="1" x14ac:dyDescent="0.2">
      <c r="A4" s="4">
        <v>1</v>
      </c>
      <c r="B4" s="5" t="s">
        <v>8</v>
      </c>
      <c r="C4" s="6" t="s">
        <v>9</v>
      </c>
      <c r="D4" s="7">
        <v>54.5</v>
      </c>
      <c r="E4" s="8">
        <v>1700</v>
      </c>
      <c r="F4" s="9">
        <f t="shared" ref="F4:F7" si="0">SUM(D4*E4)</f>
        <v>92650</v>
      </c>
      <c r="G4" s="10"/>
      <c r="H4" s="10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">
      <c r="A5" s="12">
        <v>2</v>
      </c>
      <c r="B5" s="13" t="s">
        <v>10</v>
      </c>
      <c r="C5" s="14" t="s">
        <v>9</v>
      </c>
      <c r="D5" s="15">
        <v>3.9</v>
      </c>
      <c r="E5" s="8">
        <v>450</v>
      </c>
      <c r="F5" s="9">
        <f t="shared" si="0"/>
        <v>1755</v>
      </c>
      <c r="G5" s="5"/>
      <c r="H5" s="16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x14ac:dyDescent="0.2">
      <c r="A6" s="12">
        <v>3</v>
      </c>
      <c r="B6" s="5" t="s">
        <v>11</v>
      </c>
      <c r="C6" s="6" t="s">
        <v>12</v>
      </c>
      <c r="D6" s="7">
        <v>30</v>
      </c>
      <c r="E6" s="8">
        <v>40</v>
      </c>
      <c r="F6" s="9">
        <f t="shared" si="0"/>
        <v>1200</v>
      </c>
      <c r="G6" s="5"/>
      <c r="H6" s="16"/>
      <c r="I6" s="1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x14ac:dyDescent="0.2">
      <c r="A7" s="12">
        <v>4</v>
      </c>
      <c r="B7" s="5" t="s">
        <v>13</v>
      </c>
      <c r="C7" s="6" t="s">
        <v>12</v>
      </c>
      <c r="D7" s="7">
        <v>30</v>
      </c>
      <c r="E7" s="8">
        <v>90</v>
      </c>
      <c r="F7" s="9">
        <f t="shared" si="0"/>
        <v>2700</v>
      </c>
      <c r="G7" s="5"/>
      <c r="H7" s="16"/>
      <c r="I7" s="1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4.25" customHeight="1" x14ac:dyDescent="0.2">
      <c r="A8" s="55" t="s">
        <v>14</v>
      </c>
      <c r="B8" s="56"/>
      <c r="C8" s="56"/>
      <c r="D8" s="57"/>
      <c r="E8" s="18"/>
      <c r="F8" s="19">
        <f>SUM(F4:F7)</f>
        <v>98305</v>
      </c>
      <c r="G8" s="20"/>
      <c r="H8" s="20"/>
      <c r="I8" s="2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1.25" customHeight="1" x14ac:dyDescent="0.2">
      <c r="A9" s="22"/>
      <c r="B9" s="23"/>
      <c r="C9" s="24"/>
      <c r="D9" s="24"/>
      <c r="E9" s="24"/>
      <c r="F9" s="24"/>
      <c r="G9" s="25"/>
      <c r="H9" s="25"/>
      <c r="I9" s="25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4.25" customHeight="1" x14ac:dyDescent="0.2">
      <c r="A10" s="58" t="s">
        <v>15</v>
      </c>
      <c r="B10" s="59"/>
      <c r="C10" s="59"/>
      <c r="D10" s="59"/>
      <c r="E10" s="59"/>
      <c r="F10" s="59"/>
      <c r="G10" s="59"/>
      <c r="H10" s="59"/>
      <c r="I10" s="6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25" customHeight="1" x14ac:dyDescent="0.2">
      <c r="A11" s="61"/>
      <c r="B11" s="62"/>
      <c r="C11" s="62"/>
      <c r="D11" s="62"/>
      <c r="E11" s="62"/>
      <c r="F11" s="62"/>
      <c r="G11" s="62"/>
      <c r="H11" s="62"/>
      <c r="I11" s="6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 x14ac:dyDescent="0.2">
      <c r="A12" s="2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  <c r="H12" s="3" t="s">
        <v>3</v>
      </c>
      <c r="I12" s="3" t="s">
        <v>4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2">
      <c r="A13" s="12">
        <v>1</v>
      </c>
      <c r="B13" s="13" t="s">
        <v>16</v>
      </c>
      <c r="C13" s="14" t="s">
        <v>12</v>
      </c>
      <c r="D13" s="15">
        <v>81.8</v>
      </c>
      <c r="E13" s="26">
        <v>60</v>
      </c>
      <c r="F13" s="9">
        <f t="shared" ref="F13:F14" si="1">SUM(D13*E13)</f>
        <v>4908</v>
      </c>
      <c r="G13" s="5"/>
      <c r="H13" s="16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40.5" customHeight="1" x14ac:dyDescent="0.2">
      <c r="A14" s="12">
        <v>2</v>
      </c>
      <c r="B14" s="13" t="s">
        <v>17</v>
      </c>
      <c r="C14" s="14" t="s">
        <v>12</v>
      </c>
      <c r="D14" s="15">
        <v>81.8</v>
      </c>
      <c r="E14" s="26">
        <v>160</v>
      </c>
      <c r="F14" s="9">
        <f t="shared" si="1"/>
        <v>13088</v>
      </c>
      <c r="G14" s="5"/>
      <c r="H14" s="16"/>
      <c r="I14" s="1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2">
      <c r="A15" s="55" t="s">
        <v>14</v>
      </c>
      <c r="B15" s="56"/>
      <c r="C15" s="56"/>
      <c r="D15" s="57"/>
      <c r="E15" s="18"/>
      <c r="F15" s="19">
        <f>SUM(F13:F14)</f>
        <v>17996</v>
      </c>
      <c r="G15" s="20"/>
      <c r="H15" s="20"/>
      <c r="I15" s="2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3.5" customHeight="1" x14ac:dyDescent="0.2">
      <c r="A16" s="22"/>
      <c r="B16" s="23"/>
      <c r="C16" s="24"/>
      <c r="D16" s="24"/>
      <c r="E16" s="27"/>
      <c r="F16" s="27"/>
      <c r="G16" s="25"/>
      <c r="H16" s="25"/>
      <c r="I16" s="2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2.75" customHeight="1" x14ac:dyDescent="0.2">
      <c r="A17" s="58" t="s">
        <v>18</v>
      </c>
      <c r="B17" s="59"/>
      <c r="C17" s="59"/>
      <c r="D17" s="59"/>
      <c r="E17" s="59"/>
      <c r="F17" s="59"/>
      <c r="G17" s="59"/>
      <c r="H17" s="59"/>
      <c r="I17" s="6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x14ac:dyDescent="0.2">
      <c r="A18" s="61"/>
      <c r="B18" s="62"/>
      <c r="C18" s="62"/>
      <c r="D18" s="62"/>
      <c r="E18" s="62"/>
      <c r="F18" s="62"/>
      <c r="G18" s="62"/>
      <c r="H18" s="62"/>
      <c r="I18" s="6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39" customHeight="1" x14ac:dyDescent="0.2">
      <c r="A19" s="2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3</v>
      </c>
      <c r="I19" s="3" t="s">
        <v>4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1.25" customHeight="1" x14ac:dyDescent="0.2">
      <c r="A20" s="28">
        <v>1</v>
      </c>
      <c r="B20" s="29" t="s">
        <v>19</v>
      </c>
      <c r="C20" s="6" t="s">
        <v>9</v>
      </c>
      <c r="D20" s="30">
        <v>76.12</v>
      </c>
      <c r="E20" s="8">
        <v>1100</v>
      </c>
      <c r="F20" s="9">
        <f t="shared" ref="F20:F28" si="2">SUM(D20*E20)</f>
        <v>83732</v>
      </c>
      <c r="G20" s="5" t="s">
        <v>20</v>
      </c>
      <c r="H20" s="16" t="s">
        <v>9</v>
      </c>
      <c r="I20" s="17">
        <v>82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2.75" customHeight="1" x14ac:dyDescent="0.2">
      <c r="A21" s="28">
        <v>2</v>
      </c>
      <c r="B21" s="5" t="s">
        <v>21</v>
      </c>
      <c r="C21" s="6" t="s">
        <v>12</v>
      </c>
      <c r="D21" s="7">
        <v>49.55</v>
      </c>
      <c r="E21" s="8">
        <v>190</v>
      </c>
      <c r="F21" s="9">
        <f t="shared" si="2"/>
        <v>9414.5</v>
      </c>
      <c r="G21" s="10"/>
      <c r="H21" s="10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2.75" customHeight="1" x14ac:dyDescent="0.2">
      <c r="A22" s="31">
        <v>3</v>
      </c>
      <c r="B22" s="13" t="s">
        <v>22</v>
      </c>
      <c r="C22" s="14" t="s">
        <v>9</v>
      </c>
      <c r="D22" s="32">
        <v>20</v>
      </c>
      <c r="E22" s="8">
        <v>500</v>
      </c>
      <c r="F22" s="9">
        <f t="shared" si="2"/>
        <v>10000</v>
      </c>
      <c r="G22" s="5"/>
      <c r="H22" s="16"/>
      <c r="I22" s="1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2.75" customHeight="1" x14ac:dyDescent="0.2">
      <c r="A23" s="31">
        <v>4</v>
      </c>
      <c r="B23" s="13" t="s">
        <v>23</v>
      </c>
      <c r="C23" s="14" t="s">
        <v>24</v>
      </c>
      <c r="D23" s="32">
        <v>7.52</v>
      </c>
      <c r="E23" s="8">
        <v>450</v>
      </c>
      <c r="F23" s="9">
        <f t="shared" si="2"/>
        <v>3384</v>
      </c>
      <c r="G23" s="5"/>
      <c r="H23" s="16"/>
      <c r="I23" s="1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2.75" customHeight="1" x14ac:dyDescent="0.2">
      <c r="A24" s="31">
        <v>5</v>
      </c>
      <c r="B24" s="13" t="s">
        <v>25</v>
      </c>
      <c r="C24" s="14" t="s">
        <v>24</v>
      </c>
      <c r="D24" s="32">
        <v>24.8</v>
      </c>
      <c r="E24" s="8">
        <v>400</v>
      </c>
      <c r="F24" s="9">
        <f t="shared" si="2"/>
        <v>9920</v>
      </c>
      <c r="G24" s="5"/>
      <c r="H24" s="16"/>
      <c r="I24" s="1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2.75" customHeight="1" x14ac:dyDescent="0.2">
      <c r="A25" s="31">
        <v>6</v>
      </c>
      <c r="B25" s="13" t="s">
        <v>26</v>
      </c>
      <c r="C25" s="14" t="s">
        <v>24</v>
      </c>
      <c r="D25" s="32">
        <v>6.8</v>
      </c>
      <c r="E25" s="8">
        <v>350</v>
      </c>
      <c r="F25" s="9">
        <f t="shared" si="2"/>
        <v>2380</v>
      </c>
      <c r="G25" s="5"/>
      <c r="H25" s="16"/>
      <c r="I25" s="3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2.75" customHeight="1" x14ac:dyDescent="0.2">
      <c r="A26" s="31">
        <v>7</v>
      </c>
      <c r="B26" s="5" t="s">
        <v>27</v>
      </c>
      <c r="C26" s="6" t="s">
        <v>24</v>
      </c>
      <c r="D26" s="26">
        <v>62.7</v>
      </c>
      <c r="E26" s="8">
        <v>400</v>
      </c>
      <c r="F26" s="9">
        <f t="shared" si="2"/>
        <v>25080</v>
      </c>
      <c r="G26" s="5"/>
      <c r="H26" s="16"/>
      <c r="I26" s="3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2.75" customHeight="1" x14ac:dyDescent="0.2">
      <c r="A27" s="28">
        <v>8</v>
      </c>
      <c r="B27" s="5" t="s">
        <v>28</v>
      </c>
      <c r="C27" s="6" t="s">
        <v>24</v>
      </c>
      <c r="D27" s="26">
        <v>54.8</v>
      </c>
      <c r="E27" s="8">
        <v>420</v>
      </c>
      <c r="F27" s="9">
        <f t="shared" si="2"/>
        <v>23016</v>
      </c>
      <c r="G27" s="10"/>
      <c r="H27" s="10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2.75" customHeight="1" x14ac:dyDescent="0.2">
      <c r="A28" s="12">
        <v>9</v>
      </c>
      <c r="B28" s="5" t="s">
        <v>29</v>
      </c>
      <c r="C28" s="6" t="s">
        <v>30</v>
      </c>
      <c r="D28" s="26">
        <v>67</v>
      </c>
      <c r="E28" s="8">
        <v>50</v>
      </c>
      <c r="F28" s="9">
        <f t="shared" si="2"/>
        <v>3350</v>
      </c>
      <c r="G28" s="5"/>
      <c r="H28" s="16"/>
      <c r="I28" s="1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2.75" customHeight="1" x14ac:dyDescent="0.2">
      <c r="A29" s="55" t="s">
        <v>14</v>
      </c>
      <c r="B29" s="56"/>
      <c r="C29" s="56"/>
      <c r="D29" s="57"/>
      <c r="E29" s="34"/>
      <c r="F29" s="9">
        <f>SUM(F20:F28)</f>
        <v>170276.5</v>
      </c>
      <c r="G29" s="20"/>
      <c r="H29" s="20"/>
      <c r="I29" s="2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2.75" customHeight="1" x14ac:dyDescent="0.2">
      <c r="A30" s="35"/>
      <c r="B30" s="36"/>
      <c r="C30" s="37"/>
      <c r="D30" s="37"/>
      <c r="E30" s="24"/>
      <c r="F30" s="24"/>
      <c r="G30" s="25"/>
      <c r="H30" s="25"/>
      <c r="I30" s="2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2.75" customHeight="1" x14ac:dyDescent="0.2">
      <c r="A31" s="58" t="s">
        <v>31</v>
      </c>
      <c r="B31" s="59"/>
      <c r="C31" s="59"/>
      <c r="D31" s="59"/>
      <c r="E31" s="59"/>
      <c r="F31" s="59"/>
      <c r="G31" s="59"/>
      <c r="H31" s="59"/>
      <c r="I31" s="6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2.75" customHeight="1" x14ac:dyDescent="0.2">
      <c r="A32" s="61"/>
      <c r="B32" s="62"/>
      <c r="C32" s="62"/>
      <c r="D32" s="62"/>
      <c r="E32" s="62"/>
      <c r="F32" s="62"/>
      <c r="G32" s="62"/>
      <c r="H32" s="62"/>
      <c r="I32" s="6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2.75" customHeight="1" x14ac:dyDescent="0.2">
      <c r="A33" s="2" t="s">
        <v>1</v>
      </c>
      <c r="B33" s="3" t="s">
        <v>2</v>
      </c>
      <c r="C33" s="3" t="s">
        <v>3</v>
      </c>
      <c r="D33" s="3" t="s">
        <v>4</v>
      </c>
      <c r="E33" s="3" t="s">
        <v>5</v>
      </c>
      <c r="F33" s="3" t="s">
        <v>6</v>
      </c>
      <c r="G33" s="3" t="s">
        <v>7</v>
      </c>
      <c r="H33" s="3" t="s">
        <v>3</v>
      </c>
      <c r="I33" s="3" t="s">
        <v>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42.75" customHeight="1" x14ac:dyDescent="0.2">
      <c r="A34" s="28">
        <v>1</v>
      </c>
      <c r="B34" s="5" t="s">
        <v>32</v>
      </c>
      <c r="C34" s="6" t="s">
        <v>30</v>
      </c>
      <c r="D34" s="7">
        <v>17</v>
      </c>
      <c r="E34" s="30">
        <v>450</v>
      </c>
      <c r="F34" s="9">
        <f>SUM(D34*E34)</f>
        <v>7650</v>
      </c>
      <c r="G34" s="10"/>
      <c r="H34" s="10"/>
      <c r="I34" s="1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2.75" customHeight="1" x14ac:dyDescent="0.2">
      <c r="A35" s="38"/>
      <c r="B35" s="13"/>
      <c r="C35" s="14"/>
      <c r="D35" s="8"/>
      <c r="E35" s="8"/>
      <c r="F35" s="8"/>
      <c r="G35" s="5" t="s">
        <v>33</v>
      </c>
      <c r="H35" s="16" t="s">
        <v>30</v>
      </c>
      <c r="I35" s="17">
        <v>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2.75" customHeight="1" x14ac:dyDescent="0.2">
      <c r="A36" s="38"/>
      <c r="B36" s="13"/>
      <c r="C36" s="14"/>
      <c r="D36" s="8"/>
      <c r="E36" s="8"/>
      <c r="F36" s="8"/>
      <c r="G36" s="5" t="s">
        <v>34</v>
      </c>
      <c r="H36" s="16" t="s">
        <v>30</v>
      </c>
      <c r="I36" s="17">
        <v>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38"/>
      <c r="B37" s="13"/>
      <c r="C37" s="14"/>
      <c r="D37" s="8"/>
      <c r="E37" s="8"/>
      <c r="F37" s="8"/>
      <c r="G37" s="5" t="s">
        <v>35</v>
      </c>
      <c r="H37" s="16" t="s">
        <v>30</v>
      </c>
      <c r="I37" s="17">
        <v>4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7.25" customHeight="1" x14ac:dyDescent="0.2">
      <c r="A38" s="38"/>
      <c r="B38" s="13"/>
      <c r="C38" s="14"/>
      <c r="D38" s="8"/>
      <c r="E38" s="8"/>
      <c r="F38" s="8"/>
      <c r="G38" s="5" t="s">
        <v>36</v>
      </c>
      <c r="H38" s="16" t="s">
        <v>30</v>
      </c>
      <c r="I38" s="17">
        <v>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 customHeight="1" x14ac:dyDescent="0.2">
      <c r="A39" s="38"/>
      <c r="B39" s="13"/>
      <c r="C39" s="14"/>
      <c r="D39" s="8"/>
      <c r="E39" s="8"/>
      <c r="F39" s="8"/>
      <c r="G39" s="5" t="s">
        <v>37</v>
      </c>
      <c r="H39" s="16" t="s">
        <v>30</v>
      </c>
      <c r="I39" s="17">
        <v>5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2.75" customHeight="1" x14ac:dyDescent="0.2">
      <c r="A40" s="38"/>
      <c r="B40" s="13"/>
      <c r="C40" s="14"/>
      <c r="D40" s="8"/>
      <c r="E40" s="8"/>
      <c r="F40" s="8"/>
      <c r="G40" s="5" t="s">
        <v>38</v>
      </c>
      <c r="H40" s="16" t="s">
        <v>30</v>
      </c>
      <c r="I40" s="17">
        <v>1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2.75" customHeight="1" x14ac:dyDescent="0.2">
      <c r="A41" s="38"/>
      <c r="B41" s="13"/>
      <c r="C41" s="14"/>
      <c r="D41" s="8"/>
      <c r="E41" s="8"/>
      <c r="F41" s="8"/>
      <c r="G41" s="5" t="s">
        <v>39</v>
      </c>
      <c r="H41" s="16" t="s">
        <v>30</v>
      </c>
      <c r="I41" s="17">
        <v>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2.75" customHeight="1" x14ac:dyDescent="0.2">
      <c r="A42" s="38"/>
      <c r="B42" s="13"/>
      <c r="C42" s="14"/>
      <c r="D42" s="8"/>
      <c r="E42" s="8"/>
      <c r="F42" s="8"/>
      <c r="G42" s="5" t="s">
        <v>40</v>
      </c>
      <c r="H42" s="16" t="s">
        <v>41</v>
      </c>
      <c r="I42" s="17">
        <v>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26.25" customHeight="1" x14ac:dyDescent="0.2">
      <c r="A43" s="55" t="s">
        <v>14</v>
      </c>
      <c r="B43" s="56"/>
      <c r="C43" s="56"/>
      <c r="D43" s="57"/>
      <c r="E43" s="18"/>
      <c r="F43" s="9">
        <f>SUM(F34:F42)</f>
        <v>7650</v>
      </c>
      <c r="G43" s="20"/>
      <c r="H43" s="20"/>
      <c r="I43" s="2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2.75" customHeight="1" x14ac:dyDescent="0.2">
      <c r="A44" s="58" t="s">
        <v>42</v>
      </c>
      <c r="B44" s="59"/>
      <c r="C44" s="59"/>
      <c r="D44" s="59"/>
      <c r="E44" s="59"/>
      <c r="F44" s="59"/>
      <c r="G44" s="59"/>
      <c r="H44" s="59"/>
      <c r="I44" s="6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2.75" customHeight="1" x14ac:dyDescent="0.2">
      <c r="A45" s="61"/>
      <c r="B45" s="62"/>
      <c r="C45" s="62"/>
      <c r="D45" s="62"/>
      <c r="E45" s="62"/>
      <c r="F45" s="62"/>
      <c r="G45" s="62"/>
      <c r="H45" s="62"/>
      <c r="I45" s="6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2.75" customHeight="1" x14ac:dyDescent="0.2">
      <c r="A46" s="2" t="s">
        <v>1</v>
      </c>
      <c r="B46" s="3" t="s">
        <v>2</v>
      </c>
      <c r="C46" s="3" t="s">
        <v>3</v>
      </c>
      <c r="D46" s="3" t="s">
        <v>4</v>
      </c>
      <c r="E46" s="3" t="s">
        <v>5</v>
      </c>
      <c r="F46" s="3" t="s">
        <v>6</v>
      </c>
      <c r="G46" s="3" t="s">
        <v>7</v>
      </c>
      <c r="H46" s="3" t="s">
        <v>3</v>
      </c>
      <c r="I46" s="3" t="s">
        <v>4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2.75" customHeight="1" x14ac:dyDescent="0.2">
      <c r="A47" s="39">
        <v>1</v>
      </c>
      <c r="B47" s="5" t="s">
        <v>43</v>
      </c>
      <c r="C47" s="6" t="s">
        <v>12</v>
      </c>
      <c r="D47" s="7">
        <v>81.8</v>
      </c>
      <c r="E47" s="30">
        <v>80</v>
      </c>
      <c r="F47" s="9">
        <f>SUM(D47*E47)</f>
        <v>6544</v>
      </c>
      <c r="G47" s="10"/>
      <c r="H47" s="10"/>
      <c r="I47" s="1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2.75" customHeight="1" x14ac:dyDescent="0.2">
      <c r="A48" s="55" t="s">
        <v>14</v>
      </c>
      <c r="B48" s="56"/>
      <c r="C48" s="56"/>
      <c r="D48" s="57"/>
      <c r="E48" s="18"/>
      <c r="F48" s="9">
        <f>SUM(F47)</f>
        <v>6544</v>
      </c>
      <c r="G48" s="20"/>
      <c r="H48" s="20"/>
      <c r="I48" s="2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2.75" customHeight="1" x14ac:dyDescent="0.2">
      <c r="A49" s="40"/>
      <c r="B49" s="41"/>
      <c r="C49" s="42"/>
      <c r="D49" s="42"/>
      <c r="E49" s="42"/>
      <c r="F49" s="42"/>
      <c r="G49" s="41"/>
      <c r="H49" s="41"/>
      <c r="I49" s="4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">
      <c r="A50" s="58" t="s">
        <v>44</v>
      </c>
      <c r="B50" s="59"/>
      <c r="C50" s="59"/>
      <c r="D50" s="59"/>
      <c r="E50" s="59"/>
      <c r="F50" s="59"/>
      <c r="G50" s="59"/>
      <c r="H50" s="59"/>
      <c r="I50" s="6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">
      <c r="A51" s="61"/>
      <c r="B51" s="62"/>
      <c r="C51" s="62"/>
      <c r="D51" s="62"/>
      <c r="E51" s="62"/>
      <c r="F51" s="62"/>
      <c r="G51" s="62"/>
      <c r="H51" s="62"/>
      <c r="I51" s="6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">
      <c r="A52" s="2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3" t="s">
        <v>7</v>
      </c>
      <c r="H52" s="3" t="s">
        <v>3</v>
      </c>
      <c r="I52" s="3" t="s">
        <v>4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48.75" customHeight="1" x14ac:dyDescent="0.2">
      <c r="A53" s="43">
        <v>1</v>
      </c>
      <c r="B53" s="5" t="s">
        <v>45</v>
      </c>
      <c r="C53" s="6" t="s">
        <v>12</v>
      </c>
      <c r="D53" s="8">
        <v>144</v>
      </c>
      <c r="E53" s="30">
        <v>550</v>
      </c>
      <c r="F53" s="9">
        <f t="shared" ref="F53:F57" si="3">SUM(D53*E53)</f>
        <v>79200</v>
      </c>
      <c r="G53" s="5"/>
      <c r="H53" s="16"/>
      <c r="I53" s="1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22.5" customHeight="1" x14ac:dyDescent="0.2">
      <c r="A54" s="43">
        <v>2</v>
      </c>
      <c r="B54" s="29" t="s">
        <v>46</v>
      </c>
      <c r="C54" s="6" t="s">
        <v>12</v>
      </c>
      <c r="D54" s="8">
        <v>103</v>
      </c>
      <c r="E54" s="30">
        <v>100</v>
      </c>
      <c r="F54" s="9">
        <f t="shared" si="3"/>
        <v>10300</v>
      </c>
      <c r="G54" s="5"/>
      <c r="H54" s="16"/>
      <c r="I54" s="1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">
      <c r="A55" s="43">
        <v>3</v>
      </c>
      <c r="B55" s="5" t="s">
        <v>47</v>
      </c>
      <c r="C55" s="6" t="s">
        <v>48</v>
      </c>
      <c r="D55" s="8">
        <v>44.82</v>
      </c>
      <c r="E55" s="30">
        <v>300</v>
      </c>
      <c r="F55" s="9">
        <f t="shared" si="3"/>
        <v>13446</v>
      </c>
      <c r="G55" s="5"/>
      <c r="H55" s="16"/>
      <c r="I55" s="1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">
      <c r="A56" s="43">
        <v>4</v>
      </c>
      <c r="B56" s="5" t="s">
        <v>49</v>
      </c>
      <c r="C56" s="6" t="s">
        <v>24</v>
      </c>
      <c r="D56" s="30">
        <v>49</v>
      </c>
      <c r="E56" s="30">
        <v>150</v>
      </c>
      <c r="F56" s="9">
        <f t="shared" si="3"/>
        <v>7350</v>
      </c>
      <c r="G56" s="44"/>
      <c r="H56" s="45"/>
      <c r="I56" s="4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">
      <c r="A57" s="43">
        <v>5</v>
      </c>
      <c r="B57" s="5" t="s">
        <v>50</v>
      </c>
      <c r="C57" s="6" t="s">
        <v>24</v>
      </c>
      <c r="D57" s="7">
        <v>53</v>
      </c>
      <c r="E57" s="30">
        <v>120</v>
      </c>
      <c r="F57" s="9">
        <f t="shared" si="3"/>
        <v>6360</v>
      </c>
      <c r="G57" s="44"/>
      <c r="H57" s="45"/>
      <c r="I57" s="4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">
      <c r="A58" s="55" t="s">
        <v>14</v>
      </c>
      <c r="B58" s="56"/>
      <c r="C58" s="56"/>
      <c r="D58" s="57"/>
      <c r="E58" s="18"/>
      <c r="F58" s="9">
        <f>SUM(F53:F57)</f>
        <v>116656</v>
      </c>
      <c r="G58" s="20"/>
      <c r="H58" s="20"/>
      <c r="I58" s="2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">
      <c r="A59" s="1"/>
      <c r="B59" s="1"/>
      <c r="C59" s="47"/>
      <c r="D59" s="47"/>
      <c r="E59" s="47"/>
      <c r="F59" s="4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2.75" customHeight="1" x14ac:dyDescent="0.2">
      <c r="A60" s="58" t="s">
        <v>51</v>
      </c>
      <c r="B60" s="59"/>
      <c r="C60" s="59"/>
      <c r="D60" s="59"/>
      <c r="E60" s="59"/>
      <c r="F60" s="59"/>
      <c r="G60" s="59"/>
      <c r="H60" s="59"/>
      <c r="I60" s="6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">
      <c r="A61" s="61"/>
      <c r="B61" s="62"/>
      <c r="C61" s="62"/>
      <c r="D61" s="62"/>
      <c r="E61" s="62"/>
      <c r="F61" s="62"/>
      <c r="G61" s="62"/>
      <c r="H61" s="62"/>
      <c r="I61" s="6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39" customHeight="1" x14ac:dyDescent="0.2">
      <c r="A62" s="2" t="s">
        <v>1</v>
      </c>
      <c r="B62" s="3" t="s">
        <v>2</v>
      </c>
      <c r="C62" s="3" t="s">
        <v>3</v>
      </c>
      <c r="D62" s="3" t="s">
        <v>4</v>
      </c>
      <c r="E62" s="3" t="s">
        <v>5</v>
      </c>
      <c r="F62" s="3" t="s">
        <v>6</v>
      </c>
      <c r="G62" s="3" t="s">
        <v>7</v>
      </c>
      <c r="H62" s="3" t="s">
        <v>3</v>
      </c>
      <c r="I62" s="3" t="s">
        <v>4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2.75" customHeight="1" x14ac:dyDescent="0.2">
      <c r="A63" s="28">
        <v>1</v>
      </c>
      <c r="B63" s="5" t="s">
        <v>52</v>
      </c>
      <c r="C63" s="6" t="s">
        <v>12</v>
      </c>
      <c r="D63" s="7">
        <v>300</v>
      </c>
      <c r="E63" s="8">
        <v>20</v>
      </c>
      <c r="F63" s="9">
        <f t="shared" ref="F63:F65" si="4">SUM(D63*E63)</f>
        <v>6000</v>
      </c>
      <c r="G63" s="10"/>
      <c r="H63" s="10"/>
      <c r="I63" s="1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26.25" customHeight="1" x14ac:dyDescent="0.2">
      <c r="A64" s="28">
        <v>2</v>
      </c>
      <c r="B64" s="5" t="s">
        <v>53</v>
      </c>
      <c r="C64" s="6" t="s">
        <v>12</v>
      </c>
      <c r="D64" s="7">
        <v>223</v>
      </c>
      <c r="E64" s="8">
        <v>250</v>
      </c>
      <c r="F64" s="9">
        <f t="shared" si="4"/>
        <v>55750</v>
      </c>
      <c r="G64" s="10"/>
      <c r="H64" s="10"/>
      <c r="I64" s="1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26.25" customHeight="1" x14ac:dyDescent="0.2">
      <c r="A65" s="28">
        <v>3</v>
      </c>
      <c r="B65" s="5" t="s">
        <v>54</v>
      </c>
      <c r="C65" s="6" t="s">
        <v>12</v>
      </c>
      <c r="D65" s="7">
        <v>223</v>
      </c>
      <c r="E65" s="8">
        <v>500</v>
      </c>
      <c r="F65" s="9">
        <f t="shared" si="4"/>
        <v>111500</v>
      </c>
      <c r="G65" s="10"/>
      <c r="H65" s="10"/>
      <c r="I65" s="1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3.5" customHeight="1" x14ac:dyDescent="0.2">
      <c r="A66" s="55" t="s">
        <v>14</v>
      </c>
      <c r="B66" s="56"/>
      <c r="C66" s="56"/>
      <c r="D66" s="57"/>
      <c r="E66" s="18"/>
      <c r="F66" s="9">
        <f>SUM(F63:F65)</f>
        <v>173250</v>
      </c>
      <c r="G66" s="20"/>
      <c r="H66" s="20"/>
      <c r="I66" s="2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3.5" customHeight="1" x14ac:dyDescent="0.2">
      <c r="A67" s="22"/>
      <c r="B67" s="23"/>
      <c r="C67" s="24"/>
      <c r="D67" s="24"/>
      <c r="E67" s="24"/>
      <c r="F67" s="24"/>
      <c r="G67" s="25"/>
      <c r="H67" s="25"/>
      <c r="I67" s="25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2.75" customHeight="1" x14ac:dyDescent="0.2">
      <c r="A68" s="58" t="s">
        <v>55</v>
      </c>
      <c r="B68" s="59"/>
      <c r="C68" s="59"/>
      <c r="D68" s="59"/>
      <c r="E68" s="59"/>
      <c r="F68" s="59"/>
      <c r="G68" s="59"/>
      <c r="H68" s="59"/>
      <c r="I68" s="6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2">
      <c r="A69" s="61"/>
      <c r="B69" s="62"/>
      <c r="C69" s="62"/>
      <c r="D69" s="62"/>
      <c r="E69" s="62"/>
      <c r="F69" s="62"/>
      <c r="G69" s="62"/>
      <c r="H69" s="62"/>
      <c r="I69" s="6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39" customHeight="1" x14ac:dyDescent="0.2">
      <c r="A70" s="2" t="s">
        <v>1</v>
      </c>
      <c r="B70" s="3" t="s">
        <v>2</v>
      </c>
      <c r="C70" s="3" t="s">
        <v>3</v>
      </c>
      <c r="D70" s="3" t="s">
        <v>4</v>
      </c>
      <c r="E70" s="3" t="s">
        <v>5</v>
      </c>
      <c r="F70" s="3" t="s">
        <v>6</v>
      </c>
      <c r="G70" s="3" t="s">
        <v>7</v>
      </c>
      <c r="H70" s="3" t="s">
        <v>3</v>
      </c>
      <c r="I70" s="3" t="s">
        <v>4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2.75" customHeight="1" x14ac:dyDescent="0.2">
      <c r="A71" s="4">
        <v>1</v>
      </c>
      <c r="B71" s="5" t="s">
        <v>56</v>
      </c>
      <c r="C71" s="6" t="s">
        <v>12</v>
      </c>
      <c r="D71" s="30">
        <v>75</v>
      </c>
      <c r="E71" s="26">
        <v>250</v>
      </c>
      <c r="F71" s="9">
        <f t="shared" ref="F71:F72" si="5">SUM(D71*E71)</f>
        <v>18750</v>
      </c>
      <c r="G71" s="5" t="s">
        <v>57</v>
      </c>
      <c r="H71" s="10"/>
      <c r="I71" s="1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2.75" customHeight="1" x14ac:dyDescent="0.2">
      <c r="A72" s="31">
        <v>2</v>
      </c>
      <c r="B72" s="13" t="s">
        <v>58</v>
      </c>
      <c r="C72" s="48" t="s">
        <v>48</v>
      </c>
      <c r="D72" s="30">
        <v>28</v>
      </c>
      <c r="E72" s="26">
        <v>100</v>
      </c>
      <c r="F72" s="9">
        <f t="shared" si="5"/>
        <v>2800</v>
      </c>
      <c r="H72" s="16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3.5" customHeight="1" x14ac:dyDescent="0.2">
      <c r="A73" s="55" t="s">
        <v>14</v>
      </c>
      <c r="B73" s="56"/>
      <c r="C73" s="56"/>
      <c r="D73" s="57"/>
      <c r="E73" s="18"/>
      <c r="F73" s="9">
        <f>SUM(F71:F72)</f>
        <v>21550</v>
      </c>
      <c r="G73" s="20"/>
      <c r="H73" s="20"/>
      <c r="I73" s="2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3.5" customHeight="1" x14ac:dyDescent="0.2">
      <c r="A74" s="50"/>
      <c r="B74" s="51"/>
      <c r="C74" s="51"/>
      <c r="D74" s="51"/>
      <c r="E74" s="52"/>
      <c r="F74" s="53"/>
      <c r="G74" s="54"/>
      <c r="H74" s="5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3.5" customHeight="1" x14ac:dyDescent="0.2">
      <c r="A75" s="50"/>
      <c r="B75" s="51"/>
      <c r="C75" s="51"/>
      <c r="D75" s="64" t="s">
        <v>59</v>
      </c>
      <c r="E75" s="65"/>
      <c r="F75" s="9">
        <f>SUM(F8+F15+F29+F43+F48+F58+F66+F73)</f>
        <v>612227.5</v>
      </c>
      <c r="G75" s="54"/>
      <c r="H75" s="5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3.5" customHeight="1" x14ac:dyDescent="0.2">
      <c r="A76" s="50"/>
      <c r="B76" s="51"/>
      <c r="C76" s="51"/>
      <c r="D76" s="51"/>
      <c r="E76" s="52"/>
      <c r="F76" s="53"/>
      <c r="G76" s="54"/>
      <c r="H76" s="5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3.5" customHeight="1" x14ac:dyDescent="0.2">
      <c r="A77" s="50"/>
      <c r="B77" s="51"/>
      <c r="C77" s="51"/>
      <c r="D77" s="51"/>
      <c r="E77" s="52"/>
      <c r="F77" s="53"/>
      <c r="G77" s="54"/>
      <c r="H77" s="5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3.5" customHeight="1" x14ac:dyDescent="0.2">
      <c r="A78" s="50"/>
      <c r="B78" s="51"/>
      <c r="C78" s="51"/>
      <c r="D78" s="51"/>
      <c r="E78" s="52"/>
      <c r="F78" s="53"/>
      <c r="G78" s="54"/>
      <c r="H78" s="5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">
      <c r="A79" s="1"/>
      <c r="B79" s="1"/>
      <c r="C79" s="47"/>
      <c r="D79" s="47"/>
      <c r="E79" s="47"/>
      <c r="F79" s="4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">
      <c r="A80" s="1"/>
      <c r="B80" s="1"/>
      <c r="C80" s="47"/>
      <c r="D80" s="47"/>
      <c r="E80" s="47"/>
      <c r="F80" s="4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">
      <c r="A81" s="1"/>
      <c r="B81" s="1"/>
      <c r="C81" s="47"/>
      <c r="D81" s="47"/>
      <c r="E81" s="47"/>
      <c r="F81" s="4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</sheetData>
  <mergeCells count="17">
    <mergeCell ref="A1:I2"/>
    <mergeCell ref="A8:D8"/>
    <mergeCell ref="A10:I11"/>
    <mergeCell ref="A15:D15"/>
    <mergeCell ref="A17:I18"/>
    <mergeCell ref="A29:D29"/>
    <mergeCell ref="A31:I32"/>
    <mergeCell ref="A66:D66"/>
    <mergeCell ref="A73:D73"/>
    <mergeCell ref="D75:E75"/>
    <mergeCell ref="A43:D43"/>
    <mergeCell ref="A44:I45"/>
    <mergeCell ref="A48:D48"/>
    <mergeCell ref="A50:I51"/>
    <mergeCell ref="A58:D58"/>
    <mergeCell ref="A60:I61"/>
    <mergeCell ref="A68:I69"/>
  </mergeCells>
  <pageMargins left="0.7" right="0.7" top="0.75" bottom="0.75" header="0" footer="0"/>
  <pageSetup scale="48" orientation="landscape"/>
  <headerFooter>
    <oddFooter>&amp;C000000&amp;P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155 м2 Жульяны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380979837622</dc:creator>
  <dcterms:created xsi:type="dcterms:W3CDTF">2023-07-27T09:00:39Z</dcterms:created>
</cp:coreProperties>
</file>