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948B00-D3FF-419B-983B-F7C7D7E9BF82}" xr6:coauthVersionLast="47" xr6:coauthVersionMax="47" xr10:uidLastSave="{00000000-0000-0000-0000-000000000000}"/>
  <bookViews>
    <workbookView xWindow="-108" yWindow="-108" windowWidth="23256" windowHeight="12576" activeTab="1" xr2:uid="{AC0814B5-6AA2-49C6-87EA-4EE6454AEFB2}"/>
  </bookViews>
  <sheets>
    <sheet name="Пенопласт" sheetId="5" r:id="rId1"/>
    <sheet name="Базальтова вата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L18" i="5"/>
  <c r="L19" i="5"/>
  <c r="L20" i="5"/>
  <c r="L21" i="5"/>
  <c r="L22" i="5"/>
  <c r="L23" i="5"/>
  <c r="L24" i="5"/>
  <c r="L25" i="5"/>
  <c r="L26" i="5"/>
  <c r="L27" i="5"/>
  <c r="L28" i="5"/>
  <c r="L29" i="5"/>
  <c r="L32" i="5"/>
  <c r="L33" i="5"/>
  <c r="L34" i="5"/>
  <c r="L35" i="5"/>
  <c r="L36" i="5"/>
  <c r="L37" i="5"/>
  <c r="L38" i="5"/>
  <c r="L39" i="5"/>
  <c r="L40" i="5"/>
  <c r="L41" i="5"/>
  <c r="L42" i="5"/>
  <c r="L43" i="5"/>
  <c r="L45" i="5"/>
  <c r="L46" i="5"/>
  <c r="L47" i="5"/>
  <c r="L48" i="5"/>
  <c r="L49" i="5"/>
  <c r="L50" i="5"/>
  <c r="L51" i="5"/>
  <c r="L53" i="5"/>
  <c r="L54" i="5"/>
  <c r="L55" i="5"/>
  <c r="L16" i="5"/>
  <c r="F11" i="5"/>
  <c r="F12" i="5"/>
  <c r="F13" i="5"/>
  <c r="F57" i="5"/>
  <c r="F16" i="5"/>
  <c r="F18" i="5"/>
  <c r="F23" i="5"/>
  <c r="F26" i="5"/>
  <c r="F27" i="5"/>
  <c r="F31" i="5"/>
  <c r="F32" i="5"/>
  <c r="F33" i="5"/>
  <c r="F34" i="5"/>
  <c r="F36" i="5"/>
  <c r="F37" i="5"/>
  <c r="F40" i="5"/>
  <c r="F41" i="5"/>
  <c r="F45" i="5"/>
  <c r="F48" i="5"/>
  <c r="F51" i="5"/>
  <c r="F53" i="5"/>
  <c r="F10" i="5"/>
  <c r="F9" i="5"/>
  <c r="L57" i="5"/>
  <c r="L9" i="6"/>
  <c r="L57" i="6" s="1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2" i="6"/>
  <c r="L33" i="6"/>
  <c r="L34" i="6"/>
  <c r="L35" i="6"/>
  <c r="L36" i="6"/>
  <c r="L37" i="6"/>
  <c r="L38" i="6"/>
  <c r="L39" i="6"/>
  <c r="L40" i="6"/>
  <c r="L41" i="6"/>
  <c r="L42" i="6"/>
  <c r="L43" i="6"/>
  <c r="L45" i="6"/>
  <c r="L46" i="6"/>
  <c r="L47" i="6"/>
  <c r="L48" i="6"/>
  <c r="L49" i="6"/>
  <c r="L50" i="6"/>
  <c r="L51" i="6"/>
  <c r="L53" i="6"/>
  <c r="L54" i="6"/>
  <c r="L55" i="6"/>
  <c r="F18" i="6"/>
  <c r="F23" i="6"/>
  <c r="F26" i="6"/>
  <c r="F27" i="6"/>
  <c r="F31" i="6"/>
  <c r="F32" i="6"/>
  <c r="F33" i="6"/>
  <c r="F34" i="6"/>
  <c r="F36" i="6"/>
  <c r="F37" i="6"/>
  <c r="F40" i="6"/>
  <c r="F41" i="6"/>
  <c r="F45" i="6"/>
  <c r="F48" i="6"/>
  <c r="F51" i="6"/>
  <c r="F53" i="6"/>
  <c r="F16" i="6"/>
  <c r="F15" i="6"/>
  <c r="F13" i="6"/>
  <c r="F12" i="6"/>
  <c r="F11" i="6"/>
  <c r="F10" i="6"/>
  <c r="F9" i="6"/>
  <c r="F57" i="6" s="1"/>
  <c r="L58" i="6" l="1"/>
  <c r="L60" i="6" s="1"/>
  <c r="L59" i="6"/>
  <c r="F60" i="6"/>
  <c r="F58" i="6"/>
  <c r="L58" i="5"/>
  <c r="L59" i="5"/>
  <c r="F58" i="5"/>
  <c r="F60" i="5" s="1"/>
  <c r="F61" i="6" l="1"/>
  <c r="C5" i="6" s="1"/>
  <c r="L60" i="5"/>
  <c r="F61" i="5"/>
</calcChain>
</file>

<file path=xl/sharedStrings.xml><?xml version="1.0" encoding="utf-8"?>
<sst xmlns="http://schemas.openxmlformats.org/spreadsheetml/2006/main" count="258" uniqueCount="97">
  <si>
    <t>м3</t>
  </si>
  <si>
    <t>м2</t>
  </si>
  <si>
    <t>02. ДЕМОНТАЖНІ та ДОПОМОЖНІ РОБОТИ</t>
  </si>
  <si>
    <t>тон</t>
  </si>
  <si>
    <t>2-54</t>
  </si>
  <si>
    <t xml:space="preserve">Захист підлоги, стін та інших конструкцій плівкою п/е </t>
  </si>
  <si>
    <t xml:space="preserve">Плівка п/е 1500*100 </t>
  </si>
  <si>
    <t>2-62</t>
  </si>
  <si>
    <t>Вивезення будівельного сміття</t>
  </si>
  <si>
    <t>2-63</t>
  </si>
  <si>
    <t>2-66</t>
  </si>
  <si>
    <t>Монтаж та розбирання риштувань   за 1 раз</t>
  </si>
  <si>
    <t>2-69</t>
  </si>
  <si>
    <t>Допоміжні роботи</t>
  </si>
  <si>
    <t>чол./дн.</t>
  </si>
  <si>
    <t>Вартість робот(грн.):</t>
  </si>
  <si>
    <t>Накладні витрати (грн.):</t>
  </si>
  <si>
    <t>Всього вартість робіт:</t>
  </si>
  <si>
    <t>Загальна вартість  (грн.):</t>
  </si>
  <si>
    <t>Загальна вартість :</t>
  </si>
  <si>
    <t>грн.</t>
  </si>
  <si>
    <t>№ 
р-ки</t>
  </si>
  <si>
    <t>Найменування робіт</t>
  </si>
  <si>
    <t>Од. 
ви-ру</t>
  </si>
  <si>
    <t>Кіл-ть</t>
  </si>
  <si>
    <t xml:space="preserve">Вартість робіт, грн. </t>
  </si>
  <si>
    <t>Всього вартість робіт, грн.</t>
  </si>
  <si>
    <t>Норма витрат на од. вим.</t>
  </si>
  <si>
    <t>Вартість матеріалів, грн.</t>
  </si>
  <si>
    <t>Всього вартість матеріалів, грн.</t>
  </si>
  <si>
    <t>Очищення фасаду від бруду вручну</t>
  </si>
  <si>
    <t>Грунтовка стін, стель глубкопроникною грунтовкою</t>
  </si>
  <si>
    <t>Ґрунт глибокого проникнення Grund 10 кг</t>
  </si>
  <si>
    <t>Монтаж утеплювача  на стіну, дюбелювання</t>
  </si>
  <si>
    <t>мп</t>
  </si>
  <si>
    <t>Дюбель 8*80</t>
  </si>
  <si>
    <t>Baumit ProContact Winter - клей-шпаклівна суміш- для приклейки і захисту МВ і ППС теплоізоляційних плит в зимовий період при t° від -5 до +5°С</t>
  </si>
  <si>
    <t>Дюбель для теплоизоляции с мет. гвоздем и удлиненной распорной зоной 220 мм</t>
  </si>
  <si>
    <t xml:space="preserve">Армування площин стін </t>
  </si>
  <si>
    <t>Лугостійка, армувальна склосітка для влаштування армувального гідрозахисного шару в системі теплоізоляції  Бауміт Про. Розмір чарунки: приблизно 4 x 4,5 мм, ширина: 110 см.</t>
  </si>
  <si>
    <t>Грунтування площин стін   грун-фарбою з кварцовим піском</t>
  </si>
  <si>
    <t>Baumit UniPrimer - ґрунт-фарба універсальна - під декоративні штукатурки</t>
  </si>
  <si>
    <t>Тонуюча добавка для кольору</t>
  </si>
  <si>
    <t xml:space="preserve"> Монтаж утеплювача  на стелю, дюбелювання</t>
  </si>
  <si>
    <t>Фасадный ПВХ уголок с сеткой 8х12см (Длина - 2,5 м)</t>
  </si>
  <si>
    <t xml:space="preserve">Обрізка мінвати </t>
  </si>
  <si>
    <t>Нанесення грунтовки бетоноконтакту на метал</t>
  </si>
  <si>
    <t>Заповнення пустот клей-піною</t>
  </si>
  <si>
    <t xml:space="preserve">Клей піна лакрасил 750 мл </t>
  </si>
  <si>
    <t>Монтаж утеплювача на укоси</t>
  </si>
  <si>
    <t>Базальтова вата izovat 135 щільність , 50 мм, уп 1,2м2</t>
  </si>
  <si>
    <t>Монтаж віконноіі планки</t>
  </si>
  <si>
    <t>Профиль оконный примыкающий с сеткой Baumit (9*2600 мм)</t>
  </si>
  <si>
    <t xml:space="preserve">Армування укосів з улашуваннями куників </t>
  </si>
  <si>
    <t>Грунтування укосів  грун-фарбою з кварцовим піском</t>
  </si>
  <si>
    <t>Фасадная акриловая краска Capatect Standard Fassadenfarbe (B1), 10 л</t>
  </si>
  <si>
    <t>Улаштування відливів:</t>
  </si>
  <si>
    <t>м п</t>
  </si>
  <si>
    <t>Універсальний поліуретановий клей-герметик, Sikaflex®-11FC+, 300 мл / білий</t>
  </si>
  <si>
    <t>Улаштування  відливів віконних</t>
  </si>
  <si>
    <t>15. ФАСАДНІ РОБОТИ</t>
  </si>
  <si>
    <t>Цокольный профиль 100 мм (2 м)</t>
  </si>
  <si>
    <t>Утеплення та армування стін</t>
  </si>
  <si>
    <t xml:space="preserve">Армування відкосів мін плит </t>
  </si>
  <si>
    <t>Утеплення та армування стель</t>
  </si>
  <si>
    <t>Армування площин стель</t>
  </si>
  <si>
    <t>Грунтування площин стель   грун-фарбою з кварцовим піском</t>
  </si>
  <si>
    <t>15-1</t>
  </si>
  <si>
    <t>15-2</t>
  </si>
  <si>
    <t>15-5</t>
  </si>
  <si>
    <t>15-3</t>
  </si>
  <si>
    <t>15-4</t>
  </si>
  <si>
    <t>15-7</t>
  </si>
  <si>
    <t>15-13</t>
  </si>
  <si>
    <t>15-14</t>
  </si>
  <si>
    <t>15-15</t>
  </si>
  <si>
    <t>15-16</t>
  </si>
  <si>
    <t>15-17</t>
  </si>
  <si>
    <t>15-18</t>
  </si>
  <si>
    <t>15-19</t>
  </si>
  <si>
    <t>15-20</t>
  </si>
  <si>
    <t>15-21</t>
  </si>
  <si>
    <t>15-22</t>
  </si>
  <si>
    <t>15-23</t>
  </si>
  <si>
    <t>Фарбування площин стін  фасадною фарбою в 2 шари</t>
  </si>
  <si>
    <t>Фарбування укосів фасадною фарбою в 2 шари</t>
  </si>
  <si>
    <t>15-47</t>
  </si>
  <si>
    <t>Базальтова вата izovat 135 щільність , 100 мм, уп 1,2м2</t>
  </si>
  <si>
    <t>807-1</t>
  </si>
  <si>
    <t xml:space="preserve">Відлив цинк 0,55 коричневий 300мм </t>
  </si>
  <si>
    <t>Підняття (спуск) матеріалів вручну</t>
  </si>
  <si>
    <t>Пенопласт графитовый HIRSCH EPS 60 Graphite 50 мм</t>
  </si>
  <si>
    <t>Пенопласт графитовый HIRSCH EPS 60 Graphite 100 мм</t>
  </si>
  <si>
    <t xml:space="preserve">Армування відкосів пенопластовими плитами </t>
  </si>
  <si>
    <t>Обрізка мінвати пінопласту</t>
  </si>
  <si>
    <t>Кошторис на утеплення фасаду пенопластом</t>
  </si>
  <si>
    <t>Кошторис на утеплення фасаду базальтовой ватой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</si>
</sst>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₴&quot;_-;\-* #,##0.00\ &quot;₴&quot;_-;_-* &quot;-&quot;??\ &quot;₴&quot;_-;_-@_-"/>
    <numFmt numFmtId="164" formatCode="_-* #,##0.00\ &quot;₽&quot;_-;\-* #,##0.00\ &quot;₽&quot;_-;_-* &quot;-&quot;??\ &quot;₽&quot;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13" fillId="0" borderId="0"/>
    <xf numFmtId="0" fontId="14" fillId="0" borderId="0"/>
    <xf numFmtId="0" fontId="13" fillId="0" borderId="0"/>
    <xf numFmtId="0" fontId="16" fillId="0" borderId="0"/>
    <xf numFmtId="0" fontId="15" fillId="0" borderId="0"/>
    <xf numFmtId="0" fontId="17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15" fillId="0" borderId="0"/>
    <xf numFmtId="0" fontId="15" fillId="0" borderId="0"/>
    <xf numFmtId="164" fontId="15" fillId="0" borderId="0" applyFont="0" applyFill="0" applyBorder="0" applyAlignment="0" applyProtection="0"/>
    <xf numFmtId="0" fontId="18" fillId="0" borderId="0"/>
  </cellStyleXfs>
  <cellXfs count="1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left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37" fontId="7" fillId="3" borderId="5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11" fillId="3" borderId="2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4" fontId="11" fillId="3" borderId="3" xfId="0" applyNumberFormat="1" applyFont="1" applyFill="1" applyBorder="1" applyAlignment="1">
      <alignment horizontal="right" vertical="center"/>
    </xf>
    <xf numFmtId="37" fontId="11" fillId="3" borderId="5" xfId="0" applyNumberFormat="1" applyFont="1" applyFill="1" applyBorder="1" applyAlignment="1">
      <alignment horizontal="right" vertical="center" wrapText="1"/>
    </xf>
    <xf numFmtId="9" fontId="11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/>
    <xf numFmtId="4" fontId="11" fillId="3" borderId="6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/>
    </xf>
    <xf numFmtId="37" fontId="12" fillId="3" borderId="5" xfId="0" applyNumberFormat="1" applyFont="1" applyFill="1" applyBorder="1" applyAlignment="1">
      <alignment horizontal="right" vertical="center" wrapText="1"/>
    </xf>
    <xf numFmtId="4" fontId="12" fillId="3" borderId="6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37" fontId="7" fillId="3" borderId="8" xfId="0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6" fillId="0" borderId="0" xfId="0" applyFont="1"/>
    <xf numFmtId="10" fontId="6" fillId="0" borderId="0" xfId="0" applyNumberFormat="1" applyFont="1"/>
    <xf numFmtId="49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horizontal="left" wrapText="1"/>
    </xf>
    <xf numFmtId="4" fontId="8" fillId="0" borderId="17" xfId="0" applyNumberFormat="1" applyFont="1" applyBorder="1" applyAlignment="1">
      <alignment horizontal="right"/>
    </xf>
    <xf numFmtId="0" fontId="2" fillId="3" borderId="14" xfId="0" applyFont="1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right" vertical="center"/>
    </xf>
    <xf numFmtId="2" fontId="4" fillId="3" borderId="14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left" vertical="center" wrapText="1"/>
    </xf>
    <xf numFmtId="0" fontId="1" fillId="3" borderId="14" xfId="0" applyFont="1" applyFill="1" applyBorder="1"/>
    <xf numFmtId="0" fontId="2" fillId="3" borderId="14" xfId="0" applyFont="1" applyFill="1" applyBorder="1"/>
    <xf numFmtId="0" fontId="1" fillId="3" borderId="15" xfId="0" applyFont="1" applyFill="1" applyBorder="1"/>
    <xf numFmtId="4" fontId="11" fillId="3" borderId="2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/>
    <xf numFmtId="4" fontId="11" fillId="3" borderId="5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/>
    <xf numFmtId="4" fontId="9" fillId="3" borderId="5" xfId="0" applyNumberFormat="1" applyFont="1" applyFill="1" applyBorder="1"/>
    <xf numFmtId="4" fontId="7" fillId="3" borderId="5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/>
    <xf numFmtId="0" fontId="6" fillId="3" borderId="6" xfId="0" applyFont="1" applyFill="1" applyBorder="1"/>
    <xf numFmtId="0" fontId="6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/>
    <xf numFmtId="0" fontId="6" fillId="3" borderId="9" xfId="0" applyFont="1" applyFill="1" applyBorder="1"/>
    <xf numFmtId="2" fontId="5" fillId="4" borderId="2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2" fontId="5" fillId="4" borderId="5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left" vertical="center" wrapText="1"/>
    </xf>
    <xf numFmtId="0" fontId="2" fillId="4" borderId="5" xfId="0" applyFont="1" applyFill="1" applyBorder="1"/>
    <xf numFmtId="0" fontId="2" fillId="3" borderId="15" xfId="0" applyFont="1" applyFill="1" applyBorder="1"/>
    <xf numFmtId="4" fontId="11" fillId="3" borderId="3" xfId="0" quotePrefix="1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/>
    <xf numFmtId="0" fontId="10" fillId="3" borderId="10" xfId="0" applyFont="1" applyFill="1" applyBorder="1"/>
    <xf numFmtId="0" fontId="6" fillId="3" borderId="10" xfId="0" applyFont="1" applyFill="1" applyBorder="1"/>
    <xf numFmtId="0" fontId="6" fillId="3" borderId="12" xfId="0" applyFont="1" applyFill="1" applyBorder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" fontId="8" fillId="0" borderId="17" xfId="0" applyNumberFormat="1" applyFont="1" applyBorder="1" applyAlignment="1">
      <alignment horizontal="right"/>
    </xf>
  </cellXfs>
  <cellStyles count="12">
    <cellStyle name="Normal_Золотая смета" xfId="3" xr:uid="{86181DD9-D52B-4D02-8BEF-6ACDB05C3F7F}"/>
    <cellStyle name="Гіперпосилання 2" xfId="6" xr:uid="{07EB898B-5ED1-46D1-A905-037ED2327485}"/>
    <cellStyle name="Грошовий 2" xfId="7" xr:uid="{0C0CAC4F-731E-419A-BE08-FF90239848CB}"/>
    <cellStyle name="Денежный 2" xfId="10" xr:uid="{CA183D4C-0597-4F44-9D99-C7EDED98D189}"/>
    <cellStyle name="Звичайний 2" xfId="4" xr:uid="{C2EB76BB-2DEF-4E89-8394-7D21292C4603}"/>
    <cellStyle name="Обычный" xfId="0" builtinId="0"/>
    <cellStyle name="Обычный 2" xfId="1" xr:uid="{06DFF166-4147-487C-84FE-740AF951F081}"/>
    <cellStyle name="Обычный 2 2" xfId="8" xr:uid="{B656AD3A-21C2-4EED-B1E6-2F2CECF07B23}"/>
    <cellStyle name="Обычный 2 3" xfId="5" xr:uid="{07364740-EF8C-4D65-8D3C-EF9E42CFAE17}"/>
    <cellStyle name="Обычный 2 3 2" xfId="9" xr:uid="{A2DE4D83-E0F2-4B56-9C28-BAE0E3E226EC}"/>
    <cellStyle name="Обычный 3" xfId="2" xr:uid="{14A21179-9EFC-427B-9E1E-E088E521E16B}"/>
    <cellStyle name="Обычный 3 2" xfId="11" xr:uid="{391387E9-A8CF-4D8C-AD69-8FD1E1B6C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E2CDE-BCEA-4393-A565-D834FB8B18C1}">
  <dimension ref="A1:FQ62"/>
  <sheetViews>
    <sheetView zoomScale="91" zoomScaleNormal="91" workbookViewId="0">
      <selection activeCell="H5" sqref="H5"/>
    </sheetView>
  </sheetViews>
  <sheetFormatPr defaultRowHeight="14.4" x14ac:dyDescent="0.3"/>
  <cols>
    <col min="1" max="1" width="7.6640625" style="2" customWidth="1"/>
    <col min="2" max="2" width="41.77734375" style="4" customWidth="1"/>
    <col min="3" max="3" width="7.33203125" style="11" customWidth="1"/>
    <col min="4" max="4" width="6.77734375" style="4" customWidth="1"/>
    <col min="5" max="5" width="9.5546875" style="4" customWidth="1"/>
    <col min="6" max="6" width="11.88671875" style="4" customWidth="1"/>
    <col min="7" max="7" width="6.88671875" style="2" customWidth="1"/>
    <col min="8" max="8" width="33.44140625" style="1" customWidth="1"/>
    <col min="9" max="9" width="13.109375" style="4" bestFit="1" customWidth="1"/>
    <col min="10" max="10" width="10.21875" style="4" bestFit="1" customWidth="1"/>
    <col min="11" max="11" width="8.109375" style="17" customWidth="1"/>
    <col min="12" max="12" width="11.5546875" style="4" customWidth="1"/>
    <col min="22" max="16384" width="8.88671875" style="4"/>
  </cols>
  <sheetData>
    <row r="1" spans="1:173" ht="19.2" customHeight="1" x14ac:dyDescent="0.3">
      <c r="A1" s="111"/>
      <c r="B1" s="111"/>
      <c r="C1" s="111"/>
    </row>
    <row r="2" spans="1:173" ht="19.2" customHeight="1" x14ac:dyDescent="0.3">
      <c r="A2" s="111"/>
      <c r="B2" s="111"/>
      <c r="C2" s="111"/>
      <c r="E2" s="13"/>
    </row>
    <row r="3" spans="1:173" ht="19.2" customHeight="1" x14ac:dyDescent="0.3">
      <c r="A3" s="110" t="s">
        <v>95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73" s="6" customFormat="1" ht="18.600000000000001" customHeight="1" x14ac:dyDescent="0.3">
      <c r="A4" s="3"/>
      <c r="B4" s="4"/>
      <c r="C4" s="4"/>
      <c r="D4" s="4"/>
      <c r="E4" s="3"/>
      <c r="F4" s="4"/>
      <c r="G4" s="2"/>
      <c r="H4" s="1"/>
      <c r="I4" s="4"/>
      <c r="J4" s="4"/>
      <c r="K4" s="17"/>
      <c r="L4" s="4"/>
      <c r="M4"/>
      <c r="N4"/>
      <c r="O4"/>
      <c r="P4"/>
      <c r="Q4"/>
      <c r="R4"/>
      <c r="S4"/>
      <c r="T4"/>
      <c r="U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</row>
    <row r="5" spans="1:173" s="6" customFormat="1" ht="18.600000000000001" customHeight="1" thickBot="1" x14ac:dyDescent="0.35">
      <c r="A5" s="5"/>
      <c r="B5" s="34"/>
      <c r="C5" s="61"/>
      <c r="D5" s="108" t="s">
        <v>19</v>
      </c>
      <c r="E5" s="108"/>
      <c r="F5" s="109">
        <f>F61</f>
        <v>123676.37827462857</v>
      </c>
      <c r="G5" s="109"/>
      <c r="H5" s="60" t="s">
        <v>20</v>
      </c>
      <c r="I5" s="35"/>
      <c r="J5" s="37"/>
      <c r="K5" s="36"/>
      <c r="L5" s="38"/>
      <c r="M5"/>
      <c r="N5"/>
      <c r="O5"/>
      <c r="P5"/>
      <c r="Q5"/>
      <c r="R5"/>
      <c r="S5"/>
      <c r="T5"/>
      <c r="U5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</row>
    <row r="6" spans="1:173" s="7" customFormat="1" ht="48.6" thickBot="1" x14ac:dyDescent="0.35">
      <c r="A6" s="43" t="s">
        <v>21</v>
      </c>
      <c r="B6" s="44" t="s">
        <v>22</v>
      </c>
      <c r="C6" s="45" t="s">
        <v>23</v>
      </c>
      <c r="D6" s="56" t="s">
        <v>24</v>
      </c>
      <c r="E6" s="45" t="s">
        <v>25</v>
      </c>
      <c r="F6" s="44" t="s">
        <v>26</v>
      </c>
      <c r="G6" s="44"/>
      <c r="H6" s="44"/>
      <c r="I6" s="44" t="s">
        <v>27</v>
      </c>
      <c r="J6" s="44" t="s">
        <v>24</v>
      </c>
      <c r="K6" s="44" t="s">
        <v>28</v>
      </c>
      <c r="L6" s="57" t="s">
        <v>29</v>
      </c>
      <c r="M6"/>
      <c r="N6"/>
      <c r="O6"/>
      <c r="P6"/>
      <c r="Q6"/>
      <c r="R6"/>
      <c r="S6"/>
      <c r="T6"/>
      <c r="U6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</row>
    <row r="7" spans="1:173" s="2" customFormat="1" ht="15" thickBot="1" x14ac:dyDescent="0.35">
      <c r="A7" s="46">
        <v>1</v>
      </c>
      <c r="B7" s="47">
        <v>2</v>
      </c>
      <c r="C7" s="47">
        <v>3</v>
      </c>
      <c r="D7" s="100">
        <v>14</v>
      </c>
      <c r="E7" s="48">
        <v>16</v>
      </c>
      <c r="F7" s="47">
        <v>17</v>
      </c>
      <c r="G7" s="48">
        <v>18</v>
      </c>
      <c r="H7" s="47"/>
      <c r="I7" s="47">
        <v>19</v>
      </c>
      <c r="J7" s="48">
        <v>20</v>
      </c>
      <c r="K7" s="62">
        <v>21</v>
      </c>
      <c r="L7" s="58">
        <v>22</v>
      </c>
      <c r="M7"/>
      <c r="N7"/>
      <c r="O7"/>
      <c r="P7"/>
      <c r="Q7"/>
      <c r="R7"/>
      <c r="S7"/>
      <c r="T7"/>
      <c r="U7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</row>
    <row r="8" spans="1:173" ht="14.4" customHeight="1" thickBot="1" x14ac:dyDescent="0.35">
      <c r="A8" s="50"/>
      <c r="B8" s="51" t="s">
        <v>2</v>
      </c>
      <c r="C8" s="52"/>
      <c r="D8" s="101"/>
      <c r="E8" s="63"/>
      <c r="F8" s="63"/>
      <c r="G8" s="64"/>
      <c r="H8" s="65"/>
      <c r="I8" s="66"/>
      <c r="J8" s="66"/>
      <c r="K8" s="67"/>
      <c r="L8" s="68"/>
    </row>
    <row r="9" spans="1:173" x14ac:dyDescent="0.3">
      <c r="A9" s="49" t="s">
        <v>4</v>
      </c>
      <c r="B9" s="39" t="s">
        <v>5</v>
      </c>
      <c r="C9" s="40" t="s">
        <v>1</v>
      </c>
      <c r="D9" s="102">
        <v>100</v>
      </c>
      <c r="E9" s="59">
        <v>6</v>
      </c>
      <c r="F9" s="59">
        <f>E9*D9</f>
        <v>600</v>
      </c>
      <c r="G9" s="93">
        <v>200</v>
      </c>
      <c r="H9" s="90" t="s">
        <v>6</v>
      </c>
      <c r="I9" s="91">
        <v>1.1000000000000001</v>
      </c>
      <c r="J9" s="41">
        <v>110.00000000000001</v>
      </c>
      <c r="K9" s="59">
        <v>17.82</v>
      </c>
      <c r="L9" s="92">
        <v>1960.2000000000003</v>
      </c>
    </row>
    <row r="10" spans="1:173" x14ac:dyDescent="0.3">
      <c r="A10" s="49" t="s">
        <v>7</v>
      </c>
      <c r="B10" s="39" t="s">
        <v>8</v>
      </c>
      <c r="C10" s="40" t="s">
        <v>0</v>
      </c>
      <c r="D10" s="102">
        <v>3</v>
      </c>
      <c r="E10" s="59">
        <v>800</v>
      </c>
      <c r="F10" s="59">
        <f>E10*D10</f>
        <v>2400</v>
      </c>
      <c r="G10" s="95"/>
      <c r="H10" s="96"/>
      <c r="I10" s="94"/>
      <c r="J10" s="94"/>
      <c r="K10" s="97"/>
      <c r="L10" s="92"/>
    </row>
    <row r="11" spans="1:173" x14ac:dyDescent="0.3">
      <c r="A11" s="49" t="s">
        <v>9</v>
      </c>
      <c r="B11" s="39" t="s">
        <v>90</v>
      </c>
      <c r="C11" s="40" t="s">
        <v>3</v>
      </c>
      <c r="D11" s="102">
        <v>2</v>
      </c>
      <c r="E11" s="59">
        <v>750</v>
      </c>
      <c r="F11" s="59">
        <f t="shared" ref="F11:F53" si="0">E11*D11</f>
        <v>1500</v>
      </c>
      <c r="G11" s="95"/>
      <c r="H11" s="96"/>
      <c r="I11" s="94"/>
      <c r="J11" s="94"/>
      <c r="K11" s="97"/>
      <c r="L11" s="92"/>
    </row>
    <row r="12" spans="1:173" x14ac:dyDescent="0.3">
      <c r="A12" s="49" t="s">
        <v>10</v>
      </c>
      <c r="B12" s="39" t="s">
        <v>11</v>
      </c>
      <c r="C12" s="40" t="s">
        <v>1</v>
      </c>
      <c r="D12" s="102">
        <v>210</v>
      </c>
      <c r="E12" s="59">
        <v>42</v>
      </c>
      <c r="F12" s="59">
        <f t="shared" si="0"/>
        <v>8820</v>
      </c>
      <c r="G12" s="95"/>
      <c r="H12" s="96"/>
      <c r="I12" s="94"/>
      <c r="J12" s="94"/>
      <c r="K12" s="97"/>
      <c r="L12" s="92"/>
    </row>
    <row r="13" spans="1:173" ht="15" thickBot="1" x14ac:dyDescent="0.35">
      <c r="A13" s="49" t="s">
        <v>12</v>
      </c>
      <c r="B13" s="39" t="s">
        <v>13</v>
      </c>
      <c r="C13" s="40" t="s">
        <v>14</v>
      </c>
      <c r="D13" s="102">
        <v>4</v>
      </c>
      <c r="E13" s="59">
        <v>680</v>
      </c>
      <c r="F13" s="59">
        <f t="shared" si="0"/>
        <v>2720</v>
      </c>
      <c r="G13" s="95"/>
      <c r="H13" s="96"/>
      <c r="I13" s="94"/>
      <c r="J13" s="94"/>
      <c r="K13" s="97"/>
      <c r="L13" s="92"/>
    </row>
    <row r="14" spans="1:173" ht="15" thickBot="1" x14ac:dyDescent="0.35">
      <c r="A14" s="50"/>
      <c r="B14" s="51" t="s">
        <v>60</v>
      </c>
      <c r="C14" s="52"/>
      <c r="D14" s="101"/>
      <c r="E14" s="63"/>
      <c r="F14" s="63"/>
      <c r="G14" s="64"/>
      <c r="H14" s="65"/>
      <c r="I14" s="66"/>
      <c r="J14" s="66"/>
      <c r="K14" s="67"/>
      <c r="L14" s="68"/>
    </row>
    <row r="15" spans="1:173" x14ac:dyDescent="0.3">
      <c r="A15" s="53" t="s">
        <v>67</v>
      </c>
      <c r="B15" s="54" t="s">
        <v>30</v>
      </c>
      <c r="C15" s="55" t="s">
        <v>1</v>
      </c>
      <c r="D15" s="103">
        <v>58.2</v>
      </c>
      <c r="E15" s="85">
        <v>45</v>
      </c>
      <c r="F15" s="59"/>
      <c r="G15" s="86"/>
      <c r="H15" s="87"/>
      <c r="I15" s="88"/>
      <c r="J15" s="88"/>
      <c r="K15" s="85"/>
      <c r="L15" s="89"/>
    </row>
    <row r="16" spans="1:173" ht="21.6" customHeight="1" x14ac:dyDescent="0.3">
      <c r="A16" s="49" t="s">
        <v>68</v>
      </c>
      <c r="B16" s="39" t="s">
        <v>31</v>
      </c>
      <c r="C16" s="40" t="s">
        <v>1</v>
      </c>
      <c r="D16" s="102">
        <v>62.2</v>
      </c>
      <c r="E16" s="59">
        <v>25</v>
      </c>
      <c r="F16" s="59">
        <f t="shared" si="0"/>
        <v>1555</v>
      </c>
      <c r="G16" s="41" t="s">
        <v>88</v>
      </c>
      <c r="H16" s="90" t="s">
        <v>32</v>
      </c>
      <c r="I16" s="91">
        <v>0.18</v>
      </c>
      <c r="J16" s="91">
        <v>11.196</v>
      </c>
      <c r="K16" s="59">
        <v>39.200000000000003</v>
      </c>
      <c r="L16" s="92">
        <f>K16*J16</f>
        <v>438.88320000000004</v>
      </c>
    </row>
    <row r="17" spans="1:12" x14ac:dyDescent="0.3">
      <c r="A17" s="49"/>
      <c r="B17" s="42" t="s">
        <v>62</v>
      </c>
      <c r="C17" s="40"/>
      <c r="D17" s="102"/>
      <c r="E17" s="59"/>
      <c r="F17" s="59"/>
      <c r="G17" s="41"/>
      <c r="H17" s="90"/>
      <c r="I17" s="91"/>
      <c r="J17" s="91"/>
      <c r="K17" s="59"/>
      <c r="L17" s="92"/>
    </row>
    <row r="18" spans="1:12" x14ac:dyDescent="0.3">
      <c r="A18" s="49" t="s">
        <v>70</v>
      </c>
      <c r="B18" s="39" t="s">
        <v>33</v>
      </c>
      <c r="C18" s="40" t="s">
        <v>1</v>
      </c>
      <c r="D18" s="102">
        <v>58.2</v>
      </c>
      <c r="E18" s="59">
        <v>165</v>
      </c>
      <c r="F18" s="59">
        <f t="shared" si="0"/>
        <v>9603</v>
      </c>
      <c r="G18" s="41">
        <v>820</v>
      </c>
      <c r="H18" s="90" t="s">
        <v>61</v>
      </c>
      <c r="I18" s="91">
        <v>0.1</v>
      </c>
      <c r="J18" s="91">
        <v>5.82</v>
      </c>
      <c r="K18" s="59">
        <v>61.2</v>
      </c>
      <c r="L18" s="92">
        <f t="shared" ref="L18:L55" si="1">K18*J18</f>
        <v>356.18400000000003</v>
      </c>
    </row>
    <row r="19" spans="1:12" x14ac:dyDescent="0.3">
      <c r="A19" s="49"/>
      <c r="B19" s="39"/>
      <c r="C19" s="40"/>
      <c r="D19" s="102"/>
      <c r="E19" s="59"/>
      <c r="F19" s="59"/>
      <c r="G19" s="41">
        <v>807</v>
      </c>
      <c r="H19" s="90" t="s">
        <v>35</v>
      </c>
      <c r="I19" s="91">
        <v>0.45</v>
      </c>
      <c r="J19" s="91">
        <v>26.19</v>
      </c>
      <c r="K19" s="59">
        <v>1.71</v>
      </c>
      <c r="L19" s="92">
        <f t="shared" si="1"/>
        <v>44.7849</v>
      </c>
    </row>
    <row r="20" spans="1:12" ht="42" customHeight="1" x14ac:dyDescent="0.3">
      <c r="A20" s="49"/>
      <c r="B20" s="12"/>
      <c r="C20" s="40"/>
      <c r="D20" s="102"/>
      <c r="E20" s="59"/>
      <c r="F20" s="59"/>
      <c r="G20" s="41">
        <v>800</v>
      </c>
      <c r="H20" s="90" t="s">
        <v>36</v>
      </c>
      <c r="I20" s="91">
        <v>6</v>
      </c>
      <c r="J20" s="91">
        <v>349.20000000000005</v>
      </c>
      <c r="K20" s="59">
        <v>14.8</v>
      </c>
      <c r="L20" s="92">
        <f t="shared" si="1"/>
        <v>5168.1600000000008</v>
      </c>
    </row>
    <row r="21" spans="1:12" ht="20.399999999999999" x14ac:dyDescent="0.3">
      <c r="A21" s="49"/>
      <c r="B21" s="39"/>
      <c r="C21" s="40"/>
      <c r="D21" s="102"/>
      <c r="E21" s="59"/>
      <c r="F21" s="59"/>
      <c r="G21" s="41">
        <v>803</v>
      </c>
      <c r="H21" s="90" t="s">
        <v>91</v>
      </c>
      <c r="I21" s="91">
        <v>1.03</v>
      </c>
      <c r="J21" s="91">
        <v>59.946000000000005</v>
      </c>
      <c r="K21" s="59">
        <v>135</v>
      </c>
      <c r="L21" s="92">
        <f t="shared" si="1"/>
        <v>8092.7100000000009</v>
      </c>
    </row>
    <row r="22" spans="1:12" ht="20.399999999999999" x14ac:dyDescent="0.3">
      <c r="A22" s="49"/>
      <c r="B22" s="12"/>
      <c r="C22" s="40"/>
      <c r="D22" s="102"/>
      <c r="E22" s="59"/>
      <c r="F22" s="59"/>
      <c r="G22" s="41">
        <v>809</v>
      </c>
      <c r="H22" s="90" t="s">
        <v>37</v>
      </c>
      <c r="I22" s="91">
        <v>8</v>
      </c>
      <c r="J22" s="91">
        <v>465.6</v>
      </c>
      <c r="K22" s="59">
        <v>15.4</v>
      </c>
      <c r="L22" s="92">
        <f t="shared" si="1"/>
        <v>7170.2400000000007</v>
      </c>
    </row>
    <row r="23" spans="1:12" ht="40.799999999999997" x14ac:dyDescent="0.3">
      <c r="A23" s="49" t="s">
        <v>71</v>
      </c>
      <c r="B23" s="39" t="s">
        <v>38</v>
      </c>
      <c r="C23" s="40" t="s">
        <v>1</v>
      </c>
      <c r="D23" s="102">
        <v>58.2</v>
      </c>
      <c r="E23" s="59">
        <v>117</v>
      </c>
      <c r="F23" s="59">
        <f t="shared" si="0"/>
        <v>6809.4000000000005</v>
      </c>
      <c r="G23" s="41">
        <v>800</v>
      </c>
      <c r="H23" s="90" t="s">
        <v>36</v>
      </c>
      <c r="I23" s="91">
        <v>2</v>
      </c>
      <c r="J23" s="91">
        <v>116.4</v>
      </c>
      <c r="K23" s="59">
        <v>14.8</v>
      </c>
      <c r="L23" s="92">
        <f t="shared" si="1"/>
        <v>1722.7200000000003</v>
      </c>
    </row>
    <row r="24" spans="1:12" ht="40.799999999999997" x14ac:dyDescent="0.3">
      <c r="A24" s="49"/>
      <c r="B24" s="39"/>
      <c r="C24" s="40"/>
      <c r="D24" s="102"/>
      <c r="E24" s="59"/>
      <c r="F24" s="59"/>
      <c r="G24" s="41">
        <v>800</v>
      </c>
      <c r="H24" s="90" t="s">
        <v>36</v>
      </c>
      <c r="I24" s="91">
        <v>5</v>
      </c>
      <c r="J24" s="91">
        <v>291</v>
      </c>
      <c r="K24" s="59">
        <v>14.8</v>
      </c>
      <c r="L24" s="92">
        <f t="shared" si="1"/>
        <v>4306.8</v>
      </c>
    </row>
    <row r="25" spans="1:12" ht="51" x14ac:dyDescent="0.3">
      <c r="A25" s="49"/>
      <c r="B25" s="39"/>
      <c r="C25" s="40"/>
      <c r="D25" s="102"/>
      <c r="E25" s="59"/>
      <c r="F25" s="59"/>
      <c r="G25" s="41">
        <v>811</v>
      </c>
      <c r="H25" s="90" t="s">
        <v>39</v>
      </c>
      <c r="I25" s="91">
        <v>1.1000000000000001</v>
      </c>
      <c r="J25" s="91">
        <v>64.02000000000001</v>
      </c>
      <c r="K25" s="59">
        <v>48.5</v>
      </c>
      <c r="L25" s="92">
        <f t="shared" si="1"/>
        <v>3104.9700000000007</v>
      </c>
    </row>
    <row r="26" spans="1:12" ht="20.399999999999999" x14ac:dyDescent="0.3">
      <c r="A26" s="49" t="s">
        <v>69</v>
      </c>
      <c r="B26" s="39" t="s">
        <v>40</v>
      </c>
      <c r="C26" s="40" t="s">
        <v>1</v>
      </c>
      <c r="D26" s="102">
        <v>58.2</v>
      </c>
      <c r="E26" s="59">
        <v>35.714285714285715</v>
      </c>
      <c r="F26" s="59">
        <f t="shared" si="0"/>
        <v>2078.5714285714289</v>
      </c>
      <c r="G26" s="41">
        <v>801</v>
      </c>
      <c r="H26" s="90" t="s">
        <v>41</v>
      </c>
      <c r="I26" s="91">
        <v>0.25</v>
      </c>
      <c r="J26" s="91">
        <v>14.55</v>
      </c>
      <c r="K26" s="59">
        <v>49.12</v>
      </c>
      <c r="L26" s="92">
        <f t="shared" si="1"/>
        <v>714.69600000000003</v>
      </c>
    </row>
    <row r="27" spans="1:12" ht="20.399999999999999" x14ac:dyDescent="0.3">
      <c r="A27" s="49" t="s">
        <v>72</v>
      </c>
      <c r="B27" s="39" t="s">
        <v>84</v>
      </c>
      <c r="C27" s="40" t="s">
        <v>34</v>
      </c>
      <c r="D27" s="102">
        <v>58.2</v>
      </c>
      <c r="E27" s="59">
        <v>113</v>
      </c>
      <c r="F27" s="59">
        <f t="shared" si="0"/>
        <v>6576.6</v>
      </c>
      <c r="G27" s="41">
        <v>818</v>
      </c>
      <c r="H27" s="90" t="s">
        <v>55</v>
      </c>
      <c r="I27" s="91">
        <v>0.3</v>
      </c>
      <c r="J27" s="91">
        <v>17.46</v>
      </c>
      <c r="K27" s="59">
        <v>185.6</v>
      </c>
      <c r="L27" s="92">
        <f t="shared" si="1"/>
        <v>3240.576</v>
      </c>
    </row>
    <row r="28" spans="1:12" x14ac:dyDescent="0.3">
      <c r="A28" s="49"/>
      <c r="B28" s="39"/>
      <c r="C28" s="40"/>
      <c r="D28" s="102"/>
      <c r="E28" s="59"/>
      <c r="F28" s="59"/>
      <c r="G28" s="41">
        <v>816</v>
      </c>
      <c r="H28" s="90" t="s">
        <v>42</v>
      </c>
      <c r="I28" s="91">
        <v>0.01</v>
      </c>
      <c r="J28" s="91">
        <v>0.58200000000000007</v>
      </c>
      <c r="K28" s="59">
        <v>864</v>
      </c>
      <c r="L28" s="92">
        <f t="shared" si="1"/>
        <v>502.84800000000007</v>
      </c>
    </row>
    <row r="29" spans="1:12" x14ac:dyDescent="0.3">
      <c r="A29" s="49"/>
      <c r="B29" s="39"/>
      <c r="C29" s="40"/>
      <c r="D29" s="102"/>
      <c r="E29" s="59"/>
      <c r="F29" s="59"/>
      <c r="G29" s="41">
        <v>816</v>
      </c>
      <c r="H29" s="90" t="s">
        <v>42</v>
      </c>
      <c r="I29" s="91">
        <v>5.0000000000000001E-3</v>
      </c>
      <c r="J29" s="91">
        <v>0.29100000000000004</v>
      </c>
      <c r="K29" s="59">
        <v>864</v>
      </c>
      <c r="L29" s="92">
        <f t="shared" si="1"/>
        <v>251.42400000000004</v>
      </c>
    </row>
    <row r="30" spans="1:12" x14ac:dyDescent="0.3">
      <c r="A30" s="49"/>
      <c r="B30" s="42" t="s">
        <v>93</v>
      </c>
      <c r="C30" s="40"/>
      <c r="D30" s="102"/>
      <c r="E30" s="59"/>
      <c r="F30" s="59"/>
      <c r="G30" s="41"/>
      <c r="H30" s="90"/>
      <c r="I30" s="91"/>
      <c r="J30" s="91"/>
      <c r="K30" s="59"/>
      <c r="L30" s="92"/>
    </row>
    <row r="31" spans="1:12" x14ac:dyDescent="0.3">
      <c r="A31" s="49" t="s">
        <v>73</v>
      </c>
      <c r="B31" s="39" t="s">
        <v>94</v>
      </c>
      <c r="C31" s="40" t="s">
        <v>34</v>
      </c>
      <c r="D31" s="102">
        <v>37.700000000000003</v>
      </c>
      <c r="E31" s="59">
        <v>10</v>
      </c>
      <c r="F31" s="59">
        <f t="shared" si="0"/>
        <v>377</v>
      </c>
      <c r="G31" s="41"/>
      <c r="H31" s="90"/>
      <c r="I31" s="91"/>
      <c r="J31" s="91"/>
      <c r="K31" s="59"/>
      <c r="L31" s="92"/>
    </row>
    <row r="32" spans="1:12" ht="20.399999999999999" x14ac:dyDescent="0.3">
      <c r="A32" s="49" t="s">
        <v>74</v>
      </c>
      <c r="B32" s="39" t="s">
        <v>46</v>
      </c>
      <c r="C32" s="40" t="s">
        <v>34</v>
      </c>
      <c r="D32" s="102">
        <v>37.700000000000003</v>
      </c>
      <c r="E32" s="59">
        <v>25</v>
      </c>
      <c r="F32" s="59">
        <f t="shared" si="0"/>
        <v>942.50000000000011</v>
      </c>
      <c r="G32" s="41">
        <v>801</v>
      </c>
      <c r="H32" s="90" t="s">
        <v>41</v>
      </c>
      <c r="I32" s="91">
        <v>0.08</v>
      </c>
      <c r="J32" s="91">
        <v>3.0160000000000005</v>
      </c>
      <c r="K32" s="59">
        <v>49.12</v>
      </c>
      <c r="L32" s="92">
        <f t="shared" si="1"/>
        <v>148.14592000000002</v>
      </c>
    </row>
    <row r="33" spans="1:12" x14ac:dyDescent="0.3">
      <c r="A33" s="49" t="s">
        <v>75</v>
      </c>
      <c r="B33" s="39" t="s">
        <v>47</v>
      </c>
      <c r="C33" s="40" t="s">
        <v>34</v>
      </c>
      <c r="D33" s="102">
        <v>37.700000000000003</v>
      </c>
      <c r="E33" s="59">
        <v>25</v>
      </c>
      <c r="F33" s="59">
        <f t="shared" si="0"/>
        <v>942.50000000000011</v>
      </c>
      <c r="G33" s="41">
        <v>810</v>
      </c>
      <c r="H33" s="90" t="s">
        <v>48</v>
      </c>
      <c r="I33" s="91">
        <v>0.08</v>
      </c>
      <c r="J33" s="91">
        <v>3.0160000000000005</v>
      </c>
      <c r="K33" s="59">
        <v>238</v>
      </c>
      <c r="L33" s="92">
        <f t="shared" si="1"/>
        <v>717.80800000000011</v>
      </c>
    </row>
    <row r="34" spans="1:12" ht="20.399999999999999" x14ac:dyDescent="0.3">
      <c r="A34" s="49" t="s">
        <v>76</v>
      </c>
      <c r="B34" s="39" t="s">
        <v>49</v>
      </c>
      <c r="C34" s="40" t="s">
        <v>34</v>
      </c>
      <c r="D34" s="102">
        <v>3.77</v>
      </c>
      <c r="E34" s="59">
        <v>165</v>
      </c>
      <c r="F34" s="59">
        <f t="shared" si="0"/>
        <v>622.04999999999995</v>
      </c>
      <c r="G34" s="41">
        <v>804</v>
      </c>
      <c r="H34" s="90" t="s">
        <v>91</v>
      </c>
      <c r="I34" s="91">
        <v>0.3</v>
      </c>
      <c r="J34" s="91">
        <v>1.131</v>
      </c>
      <c r="K34" s="59">
        <v>135</v>
      </c>
      <c r="L34" s="92">
        <f t="shared" si="1"/>
        <v>152.685</v>
      </c>
    </row>
    <row r="35" spans="1:12" ht="20.399999999999999" x14ac:dyDescent="0.3">
      <c r="A35" s="49"/>
      <c r="B35" s="39"/>
      <c r="C35" s="40"/>
      <c r="D35" s="102"/>
      <c r="E35" s="59"/>
      <c r="F35" s="59"/>
      <c r="G35" s="41">
        <v>809</v>
      </c>
      <c r="H35" s="90" t="s">
        <v>37</v>
      </c>
      <c r="I35" s="91">
        <v>3</v>
      </c>
      <c r="J35" s="91">
        <v>11.31</v>
      </c>
      <c r="K35" s="59">
        <v>15.4</v>
      </c>
      <c r="L35" s="92">
        <f t="shared" si="1"/>
        <v>174.17400000000001</v>
      </c>
    </row>
    <row r="36" spans="1:12" ht="20.399999999999999" x14ac:dyDescent="0.3">
      <c r="A36" s="49" t="s">
        <v>77</v>
      </c>
      <c r="B36" s="39" t="s">
        <v>51</v>
      </c>
      <c r="C36" s="40" t="s">
        <v>34</v>
      </c>
      <c r="D36" s="102">
        <v>25.6</v>
      </c>
      <c r="E36" s="59">
        <v>40</v>
      </c>
      <c r="F36" s="59">
        <f t="shared" si="0"/>
        <v>1024</v>
      </c>
      <c r="G36" s="41">
        <v>815</v>
      </c>
      <c r="H36" s="90" t="s">
        <v>52</v>
      </c>
      <c r="I36" s="91">
        <v>1.05</v>
      </c>
      <c r="J36" s="91">
        <v>26.880000000000003</v>
      </c>
      <c r="K36" s="59">
        <v>59</v>
      </c>
      <c r="L36" s="92">
        <f t="shared" si="1"/>
        <v>1585.92</v>
      </c>
    </row>
    <row r="37" spans="1:12" ht="40.799999999999997" x14ac:dyDescent="0.3">
      <c r="A37" s="49" t="s">
        <v>78</v>
      </c>
      <c r="B37" s="39" t="s">
        <v>53</v>
      </c>
      <c r="C37" s="40" t="s">
        <v>34</v>
      </c>
      <c r="D37" s="102">
        <v>37.700000000000003</v>
      </c>
      <c r="E37" s="59">
        <v>110</v>
      </c>
      <c r="F37" s="59">
        <f t="shared" si="0"/>
        <v>4147</v>
      </c>
      <c r="G37" s="41">
        <v>800</v>
      </c>
      <c r="H37" s="90" t="s">
        <v>36</v>
      </c>
      <c r="I37" s="91">
        <v>1</v>
      </c>
      <c r="J37" s="91">
        <v>37.700000000000003</v>
      </c>
      <c r="K37" s="59">
        <v>14.8</v>
      </c>
      <c r="L37" s="92">
        <f t="shared" si="1"/>
        <v>557.96</v>
      </c>
    </row>
    <row r="38" spans="1:12" ht="40.799999999999997" x14ac:dyDescent="0.3">
      <c r="A38" s="49"/>
      <c r="B38" s="39"/>
      <c r="C38" s="40"/>
      <c r="D38" s="102"/>
      <c r="E38" s="59"/>
      <c r="F38" s="59"/>
      <c r="G38" s="41">
        <v>800</v>
      </c>
      <c r="H38" s="90" t="s">
        <v>36</v>
      </c>
      <c r="I38" s="91">
        <v>3</v>
      </c>
      <c r="J38" s="91">
        <v>113.10000000000001</v>
      </c>
      <c r="K38" s="59">
        <v>14.8</v>
      </c>
      <c r="L38" s="92">
        <f t="shared" si="1"/>
        <v>1673.88</v>
      </c>
    </row>
    <row r="39" spans="1:12" ht="20.399999999999999" x14ac:dyDescent="0.3">
      <c r="A39" s="49"/>
      <c r="B39" s="39"/>
      <c r="C39" s="40"/>
      <c r="D39" s="102"/>
      <c r="E39" s="59"/>
      <c r="F39" s="59"/>
      <c r="G39" s="41">
        <v>819</v>
      </c>
      <c r="H39" s="90" t="s">
        <v>44</v>
      </c>
      <c r="I39" s="91">
        <v>1.05</v>
      </c>
      <c r="J39" s="91">
        <v>39.585000000000008</v>
      </c>
      <c r="K39" s="59">
        <v>27.3</v>
      </c>
      <c r="L39" s="92">
        <f t="shared" si="1"/>
        <v>1080.6705000000002</v>
      </c>
    </row>
    <row r="40" spans="1:12" ht="20.399999999999999" x14ac:dyDescent="0.3">
      <c r="A40" s="49" t="s">
        <v>79</v>
      </c>
      <c r="B40" s="39" t="s">
        <v>54</v>
      </c>
      <c r="C40" s="40" t="s">
        <v>34</v>
      </c>
      <c r="D40" s="102">
        <v>37.700000000000003</v>
      </c>
      <c r="E40" s="59">
        <v>25</v>
      </c>
      <c r="F40" s="59">
        <f t="shared" si="0"/>
        <v>942.50000000000011</v>
      </c>
      <c r="G40" s="41">
        <v>801</v>
      </c>
      <c r="H40" s="90" t="s">
        <v>41</v>
      </c>
      <c r="I40" s="91">
        <v>0.08</v>
      </c>
      <c r="J40" s="91">
        <v>3.0160000000000005</v>
      </c>
      <c r="K40" s="59">
        <v>49.12</v>
      </c>
      <c r="L40" s="92">
        <f t="shared" si="1"/>
        <v>148.14592000000002</v>
      </c>
    </row>
    <row r="41" spans="1:12" ht="20.399999999999999" x14ac:dyDescent="0.3">
      <c r="A41" s="49" t="s">
        <v>80</v>
      </c>
      <c r="B41" s="39" t="s">
        <v>85</v>
      </c>
      <c r="C41" s="40" t="s">
        <v>34</v>
      </c>
      <c r="D41" s="102">
        <v>37.700000000000003</v>
      </c>
      <c r="E41" s="59">
        <v>100</v>
      </c>
      <c r="F41" s="59">
        <f t="shared" si="0"/>
        <v>3770.0000000000005</v>
      </c>
      <c r="G41" s="41">
        <v>818</v>
      </c>
      <c r="H41" s="90" t="s">
        <v>55</v>
      </c>
      <c r="I41" s="91">
        <v>0.15</v>
      </c>
      <c r="J41" s="91">
        <v>5.6550000000000002</v>
      </c>
      <c r="K41" s="59">
        <v>185.6</v>
      </c>
      <c r="L41" s="92">
        <f t="shared" si="1"/>
        <v>1049.568</v>
      </c>
    </row>
    <row r="42" spans="1:12" x14ac:dyDescent="0.3">
      <c r="A42" s="49"/>
      <c r="B42" s="39"/>
      <c r="C42" s="40"/>
      <c r="D42" s="102"/>
      <c r="E42" s="59"/>
      <c r="F42" s="59"/>
      <c r="G42" s="41">
        <v>816</v>
      </c>
      <c r="H42" s="90" t="s">
        <v>42</v>
      </c>
      <c r="I42" s="91">
        <v>0.01</v>
      </c>
      <c r="J42" s="91">
        <v>0.37700000000000006</v>
      </c>
      <c r="K42" s="59">
        <v>864</v>
      </c>
      <c r="L42" s="92">
        <f t="shared" si="1"/>
        <v>325.72800000000007</v>
      </c>
    </row>
    <row r="43" spans="1:12" x14ac:dyDescent="0.3">
      <c r="A43" s="49"/>
      <c r="B43" s="39"/>
      <c r="C43" s="40"/>
      <c r="D43" s="102"/>
      <c r="E43" s="59"/>
      <c r="F43" s="59"/>
      <c r="G43" s="41">
        <v>816</v>
      </c>
      <c r="H43" s="90" t="s">
        <v>42</v>
      </c>
      <c r="I43" s="91">
        <v>5.0000000000000001E-3</v>
      </c>
      <c r="J43" s="91">
        <v>0.18850000000000003</v>
      </c>
      <c r="K43" s="59">
        <v>864</v>
      </c>
      <c r="L43" s="92">
        <f t="shared" si="1"/>
        <v>162.86400000000003</v>
      </c>
    </row>
    <row r="44" spans="1:12" x14ac:dyDescent="0.3">
      <c r="A44" s="49"/>
      <c r="B44" s="42" t="s">
        <v>64</v>
      </c>
      <c r="C44" s="40"/>
      <c r="D44" s="102"/>
      <c r="E44" s="59"/>
      <c r="F44" s="59"/>
      <c r="G44" s="41"/>
      <c r="H44" s="90"/>
      <c r="I44" s="91"/>
      <c r="J44" s="91"/>
      <c r="K44" s="59"/>
      <c r="L44" s="92"/>
    </row>
    <row r="45" spans="1:12" ht="40.799999999999997" x14ac:dyDescent="0.3">
      <c r="A45" s="49" t="s">
        <v>81</v>
      </c>
      <c r="B45" s="39" t="s">
        <v>43</v>
      </c>
      <c r="C45" s="40" t="s">
        <v>1</v>
      </c>
      <c r="D45" s="102">
        <v>5.88</v>
      </c>
      <c r="E45" s="59">
        <v>180</v>
      </c>
      <c r="F45" s="59">
        <f t="shared" si="0"/>
        <v>1058.4000000000001</v>
      </c>
      <c r="G45" s="41">
        <v>800</v>
      </c>
      <c r="H45" s="90" t="s">
        <v>36</v>
      </c>
      <c r="I45" s="91">
        <v>6</v>
      </c>
      <c r="J45" s="91">
        <v>35.28</v>
      </c>
      <c r="K45" s="59">
        <v>14.8</v>
      </c>
      <c r="L45" s="92">
        <f t="shared" si="1"/>
        <v>522.14400000000001</v>
      </c>
    </row>
    <row r="46" spans="1:12" ht="20.399999999999999" x14ac:dyDescent="0.3">
      <c r="A46" s="49"/>
      <c r="B46" s="39"/>
      <c r="C46" s="40"/>
      <c r="D46" s="102"/>
      <c r="E46" s="59"/>
      <c r="F46" s="59"/>
      <c r="G46" s="41">
        <v>803</v>
      </c>
      <c r="H46" s="90" t="s">
        <v>92</v>
      </c>
      <c r="I46" s="91">
        <v>1.05</v>
      </c>
      <c r="J46" s="91">
        <v>6.1740000000000004</v>
      </c>
      <c r="K46" s="59">
        <v>235</v>
      </c>
      <c r="L46" s="92">
        <f t="shared" si="1"/>
        <v>1450.89</v>
      </c>
    </row>
    <row r="47" spans="1:12" ht="20.399999999999999" x14ac:dyDescent="0.3">
      <c r="A47" s="49"/>
      <c r="B47" s="12"/>
      <c r="C47" s="40"/>
      <c r="D47" s="102"/>
      <c r="E47" s="59"/>
      <c r="F47" s="59"/>
      <c r="G47" s="41">
        <v>809</v>
      </c>
      <c r="H47" s="90" t="s">
        <v>37</v>
      </c>
      <c r="I47" s="91">
        <v>9</v>
      </c>
      <c r="J47" s="91">
        <v>52.92</v>
      </c>
      <c r="K47" s="59">
        <v>154.4</v>
      </c>
      <c r="L47" s="92">
        <f t="shared" si="1"/>
        <v>8170.8480000000009</v>
      </c>
    </row>
    <row r="48" spans="1:12" ht="40.799999999999997" x14ac:dyDescent="0.3">
      <c r="A48" s="49" t="s">
        <v>82</v>
      </c>
      <c r="B48" s="39" t="s">
        <v>65</v>
      </c>
      <c r="C48" s="40" t="s">
        <v>1</v>
      </c>
      <c r="D48" s="102">
        <v>10.52</v>
      </c>
      <c r="E48" s="59">
        <v>130</v>
      </c>
      <c r="F48" s="59">
        <f t="shared" si="0"/>
        <v>1367.6</v>
      </c>
      <c r="G48" s="41">
        <v>800</v>
      </c>
      <c r="H48" s="90" t="s">
        <v>36</v>
      </c>
      <c r="I48" s="91">
        <v>2</v>
      </c>
      <c r="J48" s="91">
        <v>21.04</v>
      </c>
      <c r="K48" s="59">
        <v>14.8</v>
      </c>
      <c r="L48" s="92">
        <f t="shared" si="1"/>
        <v>311.392</v>
      </c>
    </row>
    <row r="49" spans="1:12" ht="40.799999999999997" x14ac:dyDescent="0.3">
      <c r="A49" s="49"/>
      <c r="B49" s="39"/>
      <c r="C49" s="40"/>
      <c r="D49" s="102"/>
      <c r="E49" s="59"/>
      <c r="F49" s="59"/>
      <c r="G49" s="41">
        <v>800</v>
      </c>
      <c r="H49" s="90" t="s">
        <v>36</v>
      </c>
      <c r="I49" s="91">
        <v>5</v>
      </c>
      <c r="J49" s="91">
        <v>52.599999999999994</v>
      </c>
      <c r="K49" s="59">
        <v>14.8</v>
      </c>
      <c r="L49" s="92">
        <f t="shared" si="1"/>
        <v>778.4799999999999</v>
      </c>
    </row>
    <row r="50" spans="1:12" ht="51" x14ac:dyDescent="0.3">
      <c r="A50" s="49"/>
      <c r="B50" s="39"/>
      <c r="C50" s="40"/>
      <c r="D50" s="102"/>
      <c r="E50" s="59"/>
      <c r="F50" s="59"/>
      <c r="G50" s="41">
        <v>811</v>
      </c>
      <c r="H50" s="90" t="s">
        <v>39</v>
      </c>
      <c r="I50" s="91">
        <v>1.1000000000000001</v>
      </c>
      <c r="J50" s="91">
        <v>11.572000000000001</v>
      </c>
      <c r="K50" s="59">
        <v>48.5</v>
      </c>
      <c r="L50" s="92">
        <f t="shared" si="1"/>
        <v>561.24200000000008</v>
      </c>
    </row>
    <row r="51" spans="1:12" ht="20.399999999999999" x14ac:dyDescent="0.3">
      <c r="A51" s="49" t="s">
        <v>83</v>
      </c>
      <c r="B51" s="39" t="s">
        <v>66</v>
      </c>
      <c r="C51" s="40" t="s">
        <v>1</v>
      </c>
      <c r="D51" s="102">
        <v>10.52</v>
      </c>
      <c r="E51" s="59">
        <v>25</v>
      </c>
      <c r="F51" s="59">
        <f t="shared" si="0"/>
        <v>263</v>
      </c>
      <c r="G51" s="41">
        <v>801</v>
      </c>
      <c r="H51" s="90" t="s">
        <v>41</v>
      </c>
      <c r="I51" s="91">
        <v>0.25</v>
      </c>
      <c r="J51" s="91">
        <v>2.63</v>
      </c>
      <c r="K51" s="59">
        <v>49.12</v>
      </c>
      <c r="L51" s="92">
        <f t="shared" si="1"/>
        <v>129.18559999999999</v>
      </c>
    </row>
    <row r="52" spans="1:12" x14ac:dyDescent="0.3">
      <c r="A52" s="49"/>
      <c r="B52" s="42" t="s">
        <v>56</v>
      </c>
      <c r="C52" s="40"/>
      <c r="D52" s="102"/>
      <c r="E52" s="59"/>
      <c r="F52" s="59"/>
      <c r="G52" s="41"/>
      <c r="H52" s="90"/>
      <c r="I52" s="91"/>
      <c r="J52" s="91"/>
      <c r="K52" s="4"/>
      <c r="L52" s="92"/>
    </row>
    <row r="53" spans="1:12" x14ac:dyDescent="0.3">
      <c r="A53" s="49" t="s">
        <v>86</v>
      </c>
      <c r="B53" s="39" t="s">
        <v>59</v>
      </c>
      <c r="C53" s="40" t="s">
        <v>57</v>
      </c>
      <c r="D53" s="102">
        <v>5.5</v>
      </c>
      <c r="E53" s="59">
        <v>180</v>
      </c>
      <c r="F53" s="59">
        <f t="shared" si="0"/>
        <v>990</v>
      </c>
      <c r="G53" s="41">
        <v>810</v>
      </c>
      <c r="H53" s="90" t="s">
        <v>48</v>
      </c>
      <c r="I53" s="91">
        <v>0.1</v>
      </c>
      <c r="J53" s="91">
        <v>0.55000000000000004</v>
      </c>
      <c r="K53" s="59">
        <v>238</v>
      </c>
      <c r="L53" s="92">
        <f t="shared" si="1"/>
        <v>130.9</v>
      </c>
    </row>
    <row r="54" spans="1:12" x14ac:dyDescent="0.3">
      <c r="A54" s="49"/>
      <c r="B54" s="39"/>
      <c r="C54" s="40"/>
      <c r="D54" s="102"/>
      <c r="E54" s="59"/>
      <c r="F54" s="59"/>
      <c r="G54" s="41">
        <v>805</v>
      </c>
      <c r="H54" s="90" t="s">
        <v>89</v>
      </c>
      <c r="I54" s="91">
        <v>1.1000000000000001</v>
      </c>
      <c r="J54" s="91">
        <v>6.0500000000000007</v>
      </c>
      <c r="K54" s="59">
        <v>185</v>
      </c>
      <c r="L54" s="92">
        <f t="shared" si="1"/>
        <v>1119.2500000000002</v>
      </c>
    </row>
    <row r="55" spans="1:12" ht="20.399999999999999" x14ac:dyDescent="0.3">
      <c r="A55" s="49"/>
      <c r="B55" s="39"/>
      <c r="C55" s="40"/>
      <c r="D55" s="102"/>
      <c r="E55" s="59"/>
      <c r="F55" s="59"/>
      <c r="G55" s="41">
        <v>817</v>
      </c>
      <c r="H55" s="90" t="s">
        <v>58</v>
      </c>
      <c r="I55" s="91">
        <v>0.1</v>
      </c>
      <c r="J55" s="91">
        <v>0.55000000000000004</v>
      </c>
      <c r="K55" s="59">
        <v>210</v>
      </c>
      <c r="L55" s="92">
        <f t="shared" si="1"/>
        <v>115.50000000000001</v>
      </c>
    </row>
    <row r="56" spans="1:12" ht="15" thickBot="1" x14ac:dyDescent="0.35">
      <c r="A56" s="49"/>
      <c r="B56" s="39"/>
      <c r="C56" s="40"/>
      <c r="D56" s="102"/>
      <c r="E56" s="59"/>
      <c r="F56" s="59"/>
      <c r="G56" s="41"/>
      <c r="H56" s="90"/>
      <c r="I56" s="91"/>
      <c r="J56" s="91"/>
      <c r="K56" s="59"/>
      <c r="L56" s="92"/>
    </row>
    <row r="57" spans="1:12" x14ac:dyDescent="0.3">
      <c r="A57" s="8"/>
      <c r="B57" s="18" t="s">
        <v>15</v>
      </c>
      <c r="C57" s="19"/>
      <c r="D57" s="104"/>
      <c r="E57" s="20"/>
      <c r="F57" s="69">
        <f>SUM(F9:F56)</f>
        <v>59109.12142857143</v>
      </c>
      <c r="G57" s="70"/>
      <c r="H57" s="71"/>
      <c r="I57" s="20"/>
      <c r="J57" s="20"/>
      <c r="K57" s="72"/>
      <c r="L57" s="21">
        <f>SUM(L9:L56)</f>
        <v>58142.577040000004</v>
      </c>
    </row>
    <row r="58" spans="1:12" x14ac:dyDescent="0.3">
      <c r="A58" s="9"/>
      <c r="B58" s="22" t="s">
        <v>16</v>
      </c>
      <c r="C58" s="23">
        <v>0.03</v>
      </c>
      <c r="D58" s="105"/>
      <c r="E58" s="24"/>
      <c r="F58" s="73">
        <f>F57*C58</f>
        <v>1773.2736428571429</v>
      </c>
      <c r="G58" s="74"/>
      <c r="H58" s="75"/>
      <c r="I58" s="24"/>
      <c r="J58" s="24"/>
      <c r="K58" s="76"/>
      <c r="L58" s="25">
        <f>L57*C58</f>
        <v>1744.2773112</v>
      </c>
    </row>
    <row r="59" spans="1:12" x14ac:dyDescent="0.3">
      <c r="A59" s="9"/>
      <c r="B59" s="22"/>
      <c r="C59" s="26"/>
      <c r="D59" s="105"/>
      <c r="E59" s="24"/>
      <c r="F59" s="24"/>
      <c r="G59" s="74"/>
      <c r="H59" s="75"/>
      <c r="I59" s="24"/>
      <c r="J59" s="24"/>
      <c r="K59" s="76"/>
      <c r="L59" s="25">
        <f>L57*0.05</f>
        <v>2907.1288520000003</v>
      </c>
    </row>
    <row r="60" spans="1:12" x14ac:dyDescent="0.3">
      <c r="A60" s="9"/>
      <c r="B60" s="27" t="s">
        <v>17</v>
      </c>
      <c r="C60" s="26"/>
      <c r="D60" s="105"/>
      <c r="E60" s="24"/>
      <c r="F60" s="77">
        <f>SUM(F57:F58)</f>
        <v>60882.395071428575</v>
      </c>
      <c r="G60" s="74"/>
      <c r="H60" s="75"/>
      <c r="I60" s="24"/>
      <c r="J60" s="24"/>
      <c r="K60" s="76"/>
      <c r="L60" s="28">
        <f>SUM(L57:L59)</f>
        <v>62793.983203200005</v>
      </c>
    </row>
    <row r="61" spans="1:12" x14ac:dyDescent="0.3">
      <c r="A61" s="9"/>
      <c r="B61" s="16" t="s">
        <v>18</v>
      </c>
      <c r="C61" s="15"/>
      <c r="D61" s="106"/>
      <c r="E61" s="14"/>
      <c r="F61" s="78">
        <f>F60+L60</f>
        <v>123676.37827462857</v>
      </c>
      <c r="G61" s="29"/>
      <c r="H61" s="79"/>
      <c r="I61" s="14"/>
      <c r="J61" s="14"/>
      <c r="K61" s="80"/>
      <c r="L61" s="81"/>
    </row>
    <row r="62" spans="1:12" ht="15" thickBot="1" x14ac:dyDescent="0.35">
      <c r="A62" s="10"/>
      <c r="B62" s="30"/>
      <c r="C62" s="31"/>
      <c r="D62" s="107"/>
      <c r="E62" s="32"/>
      <c r="F62" s="32"/>
      <c r="G62" s="33"/>
      <c r="H62" s="82"/>
      <c r="I62" s="32"/>
      <c r="J62" s="32"/>
      <c r="K62" s="83"/>
      <c r="L62" s="84"/>
    </row>
  </sheetData>
  <mergeCells count="5">
    <mergeCell ref="D5:E5"/>
    <mergeCell ref="F5:G5"/>
    <mergeCell ref="A3:L3"/>
    <mergeCell ref="A1:C1"/>
    <mergeCell ref="A2:C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BD44-5C47-49C1-B34E-2411CA76ECE4}">
  <dimension ref="A1:FQ62"/>
  <sheetViews>
    <sheetView tabSelected="1" topLeftCell="A38" zoomScale="91" zoomScaleNormal="91" workbookViewId="0">
      <selection activeCell="P50" sqref="P50"/>
    </sheetView>
  </sheetViews>
  <sheetFormatPr defaultRowHeight="14.4" x14ac:dyDescent="0.3"/>
  <cols>
    <col min="1" max="1" width="7.6640625" style="2" customWidth="1"/>
    <col min="2" max="2" width="41.77734375" style="4" customWidth="1"/>
    <col min="3" max="3" width="7.33203125" style="11" customWidth="1"/>
    <col min="4" max="4" width="6.77734375" style="4" customWidth="1"/>
    <col min="5" max="5" width="9.5546875" style="4" customWidth="1"/>
    <col min="6" max="6" width="11.88671875" style="4" customWidth="1"/>
    <col min="7" max="7" width="6.88671875" style="2" customWidth="1"/>
    <col min="8" max="8" width="33.44140625" style="1" customWidth="1"/>
    <col min="9" max="9" width="13.109375" style="4" bestFit="1" customWidth="1"/>
    <col min="10" max="10" width="10.21875" style="4" bestFit="1" customWidth="1"/>
    <col min="11" max="11" width="8.109375" style="17" customWidth="1"/>
    <col min="12" max="12" width="11.5546875" style="4" customWidth="1"/>
    <col min="22" max="16384" width="8.88671875" style="4"/>
  </cols>
  <sheetData>
    <row r="1" spans="1:173" ht="19.2" customHeight="1" x14ac:dyDescent="0.3">
      <c r="A1" s="111"/>
      <c r="B1" s="111"/>
      <c r="C1" s="111"/>
    </row>
    <row r="2" spans="1:173" ht="19.2" customHeight="1" x14ac:dyDescent="0.3">
      <c r="A2" s="111"/>
      <c r="B2" s="111"/>
      <c r="C2" s="111"/>
      <c r="E2" s="13"/>
    </row>
    <row r="3" spans="1:173" ht="19.2" customHeight="1" x14ac:dyDescent="0.3">
      <c r="A3" s="110" t="s">
        <v>96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73" s="6" customFormat="1" ht="18.600000000000001" customHeight="1" x14ac:dyDescent="0.3">
      <c r="A4" s="3"/>
      <c r="B4" s="4"/>
      <c r="C4" s="4"/>
      <c r="D4" s="4"/>
      <c r="E4" s="3"/>
      <c r="F4" s="4"/>
      <c r="G4" s="2"/>
      <c r="H4" s="1"/>
      <c r="I4" s="4"/>
      <c r="J4" s="4"/>
      <c r="K4" s="17"/>
      <c r="L4" s="4"/>
      <c r="M4"/>
      <c r="N4"/>
      <c r="O4"/>
      <c r="P4"/>
      <c r="Q4"/>
      <c r="R4"/>
      <c r="S4"/>
      <c r="T4"/>
      <c r="U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</row>
    <row r="5" spans="1:173" s="6" customFormat="1" ht="18.600000000000001" customHeight="1" thickBot="1" x14ac:dyDescent="0.35">
      <c r="A5" s="5"/>
      <c r="B5" s="34" t="s">
        <v>19</v>
      </c>
      <c r="C5" s="112">
        <f>F61</f>
        <v>146284.97925662861</v>
      </c>
      <c r="D5" s="112"/>
      <c r="E5" s="112"/>
      <c r="F5" s="112"/>
      <c r="G5" s="112"/>
      <c r="H5" s="60" t="s">
        <v>20</v>
      </c>
      <c r="I5" s="35"/>
      <c r="J5" s="37"/>
      <c r="K5" s="36"/>
      <c r="L5" s="38"/>
      <c r="M5"/>
      <c r="N5"/>
      <c r="O5"/>
      <c r="P5"/>
      <c r="Q5"/>
      <c r="R5"/>
      <c r="S5"/>
      <c r="T5"/>
      <c r="U5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</row>
    <row r="6" spans="1:173" s="7" customFormat="1" ht="48.6" thickBot="1" x14ac:dyDescent="0.35">
      <c r="A6" s="43" t="s">
        <v>21</v>
      </c>
      <c r="B6" s="44" t="s">
        <v>22</v>
      </c>
      <c r="C6" s="45" t="s">
        <v>23</v>
      </c>
      <c r="D6" s="56" t="s">
        <v>24</v>
      </c>
      <c r="E6" s="45" t="s">
        <v>25</v>
      </c>
      <c r="F6" s="44" t="s">
        <v>26</v>
      </c>
      <c r="G6" s="44"/>
      <c r="H6" s="44"/>
      <c r="I6" s="44" t="s">
        <v>27</v>
      </c>
      <c r="J6" s="44" t="s">
        <v>24</v>
      </c>
      <c r="K6" s="44" t="s">
        <v>28</v>
      </c>
      <c r="L6" s="57" t="s">
        <v>29</v>
      </c>
      <c r="M6"/>
      <c r="N6"/>
      <c r="O6"/>
      <c r="P6"/>
      <c r="Q6"/>
      <c r="R6"/>
      <c r="S6"/>
      <c r="T6"/>
      <c r="U6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</row>
    <row r="7" spans="1:173" s="2" customFormat="1" ht="15" thickBot="1" x14ac:dyDescent="0.35">
      <c r="A7" s="46">
        <v>1</v>
      </c>
      <c r="B7" s="47">
        <v>2</v>
      </c>
      <c r="C7" s="47">
        <v>3</v>
      </c>
      <c r="D7" s="100">
        <v>14</v>
      </c>
      <c r="E7" s="48">
        <v>16</v>
      </c>
      <c r="F7" s="47">
        <v>17</v>
      </c>
      <c r="G7" s="48">
        <v>18</v>
      </c>
      <c r="H7" s="47"/>
      <c r="I7" s="47">
        <v>19</v>
      </c>
      <c r="J7" s="48">
        <v>20</v>
      </c>
      <c r="K7" s="62">
        <v>21</v>
      </c>
      <c r="L7" s="58">
        <v>22</v>
      </c>
      <c r="M7"/>
      <c r="N7"/>
      <c r="O7"/>
      <c r="P7"/>
      <c r="Q7"/>
      <c r="R7"/>
      <c r="S7"/>
      <c r="T7"/>
      <c r="U7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</row>
    <row r="8" spans="1:173" ht="14.4" customHeight="1" thickBot="1" x14ac:dyDescent="0.35">
      <c r="A8" s="50"/>
      <c r="B8" s="51" t="s">
        <v>2</v>
      </c>
      <c r="C8" s="52"/>
      <c r="D8" s="101"/>
      <c r="E8" s="63"/>
      <c r="F8" s="63"/>
      <c r="G8" s="64"/>
      <c r="H8" s="65"/>
      <c r="I8" s="66"/>
      <c r="J8" s="66"/>
      <c r="K8" s="67"/>
      <c r="L8" s="68"/>
    </row>
    <row r="9" spans="1:173" x14ac:dyDescent="0.3">
      <c r="A9" s="49" t="s">
        <v>4</v>
      </c>
      <c r="B9" s="39" t="s">
        <v>5</v>
      </c>
      <c r="C9" s="40" t="s">
        <v>1</v>
      </c>
      <c r="D9" s="102">
        <v>100</v>
      </c>
      <c r="E9" s="59">
        <v>6</v>
      </c>
      <c r="F9" s="59">
        <f>E9*D9</f>
        <v>600</v>
      </c>
      <c r="G9" s="93">
        <v>200</v>
      </c>
      <c r="H9" s="90" t="s">
        <v>6</v>
      </c>
      <c r="I9" s="91">
        <v>1.1000000000000001</v>
      </c>
      <c r="J9" s="41">
        <v>110.00000000000001</v>
      </c>
      <c r="K9" s="59">
        <v>17.82</v>
      </c>
      <c r="L9" s="92">
        <f t="shared" ref="L9:L55" si="0">K9*J9</f>
        <v>1960.2000000000003</v>
      </c>
    </row>
    <row r="10" spans="1:173" x14ac:dyDescent="0.3">
      <c r="A10" s="49" t="s">
        <v>7</v>
      </c>
      <c r="B10" s="39" t="s">
        <v>8</v>
      </c>
      <c r="C10" s="40" t="s">
        <v>0</v>
      </c>
      <c r="D10" s="102">
        <v>3</v>
      </c>
      <c r="E10" s="59">
        <v>800</v>
      </c>
      <c r="F10" s="59">
        <f>E10*D10</f>
        <v>2400</v>
      </c>
      <c r="G10" s="95"/>
      <c r="H10" s="96"/>
      <c r="I10" s="94"/>
      <c r="J10" s="94"/>
      <c r="K10" s="97"/>
      <c r="L10" s="92"/>
    </row>
    <row r="11" spans="1:173" x14ac:dyDescent="0.3">
      <c r="A11" s="49" t="s">
        <v>9</v>
      </c>
      <c r="B11" s="39" t="s">
        <v>90</v>
      </c>
      <c r="C11" s="40" t="s">
        <v>3</v>
      </c>
      <c r="D11" s="102">
        <v>2</v>
      </c>
      <c r="E11" s="59">
        <v>750</v>
      </c>
      <c r="F11" s="59">
        <f>E11*D11</f>
        <v>1500</v>
      </c>
      <c r="G11" s="95"/>
      <c r="H11" s="96"/>
      <c r="I11" s="94"/>
      <c r="J11" s="94"/>
      <c r="K11" s="97"/>
      <c r="L11" s="92"/>
    </row>
    <row r="12" spans="1:173" x14ac:dyDescent="0.3">
      <c r="A12" s="49" t="s">
        <v>10</v>
      </c>
      <c r="B12" s="39" t="s">
        <v>11</v>
      </c>
      <c r="C12" s="40" t="s">
        <v>1</v>
      </c>
      <c r="D12" s="102">
        <v>210</v>
      </c>
      <c r="E12" s="59">
        <v>42</v>
      </c>
      <c r="F12" s="59">
        <f>E12*D12</f>
        <v>8820</v>
      </c>
      <c r="G12" s="95"/>
      <c r="H12" s="96"/>
      <c r="I12" s="94"/>
      <c r="J12" s="94"/>
      <c r="K12" s="97"/>
      <c r="L12" s="92"/>
    </row>
    <row r="13" spans="1:173" ht="15" thickBot="1" x14ac:dyDescent="0.35">
      <c r="A13" s="49" t="s">
        <v>12</v>
      </c>
      <c r="B13" s="39" t="s">
        <v>13</v>
      </c>
      <c r="C13" s="40" t="s">
        <v>14</v>
      </c>
      <c r="D13" s="102">
        <v>4</v>
      </c>
      <c r="E13" s="59">
        <v>680</v>
      </c>
      <c r="F13" s="59">
        <f>E13*D13</f>
        <v>2720</v>
      </c>
      <c r="G13" s="95"/>
      <c r="H13" s="96"/>
      <c r="I13" s="94"/>
      <c r="J13" s="94"/>
      <c r="K13" s="97"/>
      <c r="L13" s="92"/>
    </row>
    <row r="14" spans="1:173" ht="15" thickBot="1" x14ac:dyDescent="0.35">
      <c r="A14" s="50"/>
      <c r="B14" s="51" t="s">
        <v>60</v>
      </c>
      <c r="C14" s="52"/>
      <c r="D14" s="101"/>
      <c r="E14" s="63"/>
      <c r="F14" s="63"/>
      <c r="G14" s="64"/>
      <c r="H14" s="65"/>
      <c r="I14" s="66"/>
      <c r="J14" s="66"/>
      <c r="K14" s="67"/>
      <c r="L14" s="98"/>
    </row>
    <row r="15" spans="1:173" x14ac:dyDescent="0.3">
      <c r="A15" s="53" t="s">
        <v>67</v>
      </c>
      <c r="B15" s="54" t="s">
        <v>30</v>
      </c>
      <c r="C15" s="55" t="s">
        <v>1</v>
      </c>
      <c r="D15" s="103">
        <v>58.2</v>
      </c>
      <c r="E15" s="85">
        <v>45</v>
      </c>
      <c r="F15" s="85">
        <f>E15*D15</f>
        <v>2619</v>
      </c>
      <c r="G15" s="86"/>
      <c r="H15" s="87"/>
      <c r="I15" s="88"/>
      <c r="J15" s="88"/>
      <c r="K15" s="85"/>
      <c r="L15" s="92"/>
    </row>
    <row r="16" spans="1:173" ht="21.6" customHeight="1" x14ac:dyDescent="0.3">
      <c r="A16" s="49" t="s">
        <v>68</v>
      </c>
      <c r="B16" s="39" t="s">
        <v>31</v>
      </c>
      <c r="C16" s="40" t="s">
        <v>1</v>
      </c>
      <c r="D16" s="102">
        <v>62.2</v>
      </c>
      <c r="E16" s="59">
        <v>25</v>
      </c>
      <c r="F16" s="59">
        <f>E16*D16</f>
        <v>1555</v>
      </c>
      <c r="G16" s="41" t="s">
        <v>88</v>
      </c>
      <c r="H16" s="90" t="s">
        <v>32</v>
      </c>
      <c r="I16" s="91">
        <v>0.18</v>
      </c>
      <c r="J16" s="91">
        <v>11.196</v>
      </c>
      <c r="K16" s="59">
        <v>39.200000000000003</v>
      </c>
      <c r="L16" s="92">
        <f t="shared" si="0"/>
        <v>438.88320000000004</v>
      </c>
    </row>
    <row r="17" spans="1:13" x14ac:dyDescent="0.3">
      <c r="A17" s="49"/>
      <c r="B17" s="42" t="s">
        <v>62</v>
      </c>
      <c r="C17" s="40"/>
      <c r="D17" s="102"/>
      <c r="E17" s="59"/>
      <c r="F17" s="59"/>
      <c r="G17" s="41"/>
      <c r="H17" s="90"/>
      <c r="I17" s="91"/>
      <c r="J17" s="91"/>
      <c r="K17" s="59"/>
      <c r="L17" s="92">
        <f t="shared" si="0"/>
        <v>0</v>
      </c>
    </row>
    <row r="18" spans="1:13" x14ac:dyDescent="0.3">
      <c r="A18" s="49" t="s">
        <v>70</v>
      </c>
      <c r="B18" s="39" t="s">
        <v>33</v>
      </c>
      <c r="C18" s="40" t="s">
        <v>1</v>
      </c>
      <c r="D18" s="102">
        <v>58.2</v>
      </c>
      <c r="E18" s="59">
        <v>165</v>
      </c>
      <c r="F18" s="59">
        <f t="shared" ref="F18:F53" si="1">E18*D18</f>
        <v>9603</v>
      </c>
      <c r="G18" s="41">
        <v>820</v>
      </c>
      <c r="H18" s="90" t="s">
        <v>61</v>
      </c>
      <c r="I18" s="91">
        <v>0.1</v>
      </c>
      <c r="J18" s="91">
        <v>5.82</v>
      </c>
      <c r="K18" s="59">
        <v>61.2</v>
      </c>
      <c r="L18" s="92">
        <f t="shared" si="0"/>
        <v>356.18400000000003</v>
      </c>
    </row>
    <row r="19" spans="1:13" x14ac:dyDescent="0.3">
      <c r="A19" s="49"/>
      <c r="B19" s="39"/>
      <c r="C19" s="40"/>
      <c r="D19" s="102"/>
      <c r="E19" s="59"/>
      <c r="F19" s="59"/>
      <c r="G19" s="41">
        <v>807</v>
      </c>
      <c r="H19" s="90" t="s">
        <v>35</v>
      </c>
      <c r="I19" s="91">
        <v>0.45</v>
      </c>
      <c r="J19" s="91">
        <v>26.19</v>
      </c>
      <c r="K19" s="59">
        <v>1.71</v>
      </c>
      <c r="L19" s="92">
        <f t="shared" si="0"/>
        <v>44.7849</v>
      </c>
    </row>
    <row r="20" spans="1:13" ht="42" customHeight="1" x14ac:dyDescent="0.3">
      <c r="A20" s="49"/>
      <c r="B20" s="12"/>
      <c r="C20" s="40"/>
      <c r="D20" s="102"/>
      <c r="E20" s="59"/>
      <c r="F20" s="59"/>
      <c r="G20" s="41">
        <v>800</v>
      </c>
      <c r="H20" s="90" t="s">
        <v>36</v>
      </c>
      <c r="I20" s="91">
        <v>6</v>
      </c>
      <c r="J20" s="91">
        <v>349.20000000000005</v>
      </c>
      <c r="K20" s="59">
        <v>14.8</v>
      </c>
      <c r="L20" s="92">
        <f t="shared" si="0"/>
        <v>5168.1600000000008</v>
      </c>
    </row>
    <row r="21" spans="1:13" ht="20.399999999999999" x14ac:dyDescent="0.3">
      <c r="A21" s="49"/>
      <c r="B21" s="39"/>
      <c r="C21" s="40"/>
      <c r="D21" s="102"/>
      <c r="E21" s="59"/>
      <c r="F21" s="59"/>
      <c r="G21" s="41">
        <v>803</v>
      </c>
      <c r="H21" s="90" t="s">
        <v>87</v>
      </c>
      <c r="I21" s="91">
        <v>1.03</v>
      </c>
      <c r="J21" s="91">
        <v>59.946000000000005</v>
      </c>
      <c r="K21" s="59">
        <v>353</v>
      </c>
      <c r="L21" s="92">
        <f t="shared" si="0"/>
        <v>21160.938000000002</v>
      </c>
      <c r="M21">
        <v>353</v>
      </c>
    </row>
    <row r="22" spans="1:13" ht="20.399999999999999" x14ac:dyDescent="0.3">
      <c r="A22" s="49"/>
      <c r="B22" s="12"/>
      <c r="C22" s="40"/>
      <c r="D22" s="102"/>
      <c r="E22" s="59"/>
      <c r="F22" s="59"/>
      <c r="G22" s="41">
        <v>809</v>
      </c>
      <c r="H22" s="90" t="s">
        <v>37</v>
      </c>
      <c r="I22" s="91">
        <v>8</v>
      </c>
      <c r="J22" s="91">
        <v>465.6</v>
      </c>
      <c r="K22" s="59">
        <v>15.4</v>
      </c>
      <c r="L22" s="92">
        <f t="shared" si="0"/>
        <v>7170.2400000000007</v>
      </c>
    </row>
    <row r="23" spans="1:13" ht="40.799999999999997" x14ac:dyDescent="0.3">
      <c r="A23" s="49" t="s">
        <v>71</v>
      </c>
      <c r="B23" s="39" t="s">
        <v>38</v>
      </c>
      <c r="C23" s="40" t="s">
        <v>1</v>
      </c>
      <c r="D23" s="102">
        <v>58.2</v>
      </c>
      <c r="E23" s="59">
        <v>117</v>
      </c>
      <c r="F23" s="59">
        <f t="shared" si="1"/>
        <v>6809.4000000000005</v>
      </c>
      <c r="G23" s="41">
        <v>800</v>
      </c>
      <c r="H23" s="90" t="s">
        <v>36</v>
      </c>
      <c r="I23" s="91">
        <v>2</v>
      </c>
      <c r="J23" s="91">
        <v>116.4</v>
      </c>
      <c r="K23" s="59">
        <v>14.8</v>
      </c>
      <c r="L23" s="92">
        <f t="shared" si="0"/>
        <v>1722.7200000000003</v>
      </c>
    </row>
    <row r="24" spans="1:13" ht="40.799999999999997" x14ac:dyDescent="0.3">
      <c r="A24" s="49"/>
      <c r="B24" s="39"/>
      <c r="C24" s="40"/>
      <c r="D24" s="102"/>
      <c r="E24" s="59"/>
      <c r="F24" s="59"/>
      <c r="G24" s="41">
        <v>800</v>
      </c>
      <c r="H24" s="90" t="s">
        <v>36</v>
      </c>
      <c r="I24" s="91">
        <v>5</v>
      </c>
      <c r="J24" s="91">
        <v>291</v>
      </c>
      <c r="K24" s="59">
        <v>14.8</v>
      </c>
      <c r="L24" s="92">
        <f t="shared" si="0"/>
        <v>4306.8</v>
      </c>
    </row>
    <row r="25" spans="1:13" ht="51" x14ac:dyDescent="0.3">
      <c r="A25" s="49"/>
      <c r="B25" s="39"/>
      <c r="C25" s="40"/>
      <c r="D25" s="102"/>
      <c r="E25" s="59"/>
      <c r="F25" s="59"/>
      <c r="G25" s="41">
        <v>811</v>
      </c>
      <c r="H25" s="90" t="s">
        <v>39</v>
      </c>
      <c r="I25" s="91">
        <v>1.1000000000000001</v>
      </c>
      <c r="J25" s="91">
        <v>64.02000000000001</v>
      </c>
      <c r="K25" s="59">
        <v>48.5</v>
      </c>
      <c r="L25" s="92">
        <f t="shared" si="0"/>
        <v>3104.9700000000007</v>
      </c>
    </row>
    <row r="26" spans="1:13" ht="20.399999999999999" x14ac:dyDescent="0.3">
      <c r="A26" s="49" t="s">
        <v>69</v>
      </c>
      <c r="B26" s="39" t="s">
        <v>40</v>
      </c>
      <c r="C26" s="40" t="s">
        <v>1</v>
      </c>
      <c r="D26" s="102">
        <v>58.2</v>
      </c>
      <c r="E26" s="59">
        <v>35.714285714285715</v>
      </c>
      <c r="F26" s="59">
        <f t="shared" si="1"/>
        <v>2078.5714285714289</v>
      </c>
      <c r="G26" s="41">
        <v>801</v>
      </c>
      <c r="H26" s="90" t="s">
        <v>41</v>
      </c>
      <c r="I26" s="91">
        <v>0.25</v>
      </c>
      <c r="J26" s="91">
        <v>14.55</v>
      </c>
      <c r="K26" s="59">
        <v>49.12</v>
      </c>
      <c r="L26" s="92">
        <f t="shared" si="0"/>
        <v>714.69600000000003</v>
      </c>
    </row>
    <row r="27" spans="1:13" ht="20.399999999999999" x14ac:dyDescent="0.3">
      <c r="A27" s="49" t="s">
        <v>72</v>
      </c>
      <c r="B27" s="39" t="s">
        <v>84</v>
      </c>
      <c r="C27" s="40" t="s">
        <v>34</v>
      </c>
      <c r="D27" s="102">
        <v>58.2</v>
      </c>
      <c r="E27" s="59">
        <v>113</v>
      </c>
      <c r="F27" s="59">
        <f t="shared" si="1"/>
        <v>6576.6</v>
      </c>
      <c r="G27" s="41">
        <v>818</v>
      </c>
      <c r="H27" s="90" t="s">
        <v>55</v>
      </c>
      <c r="I27" s="91">
        <v>0.3</v>
      </c>
      <c r="J27" s="91">
        <v>17.46</v>
      </c>
      <c r="K27" s="59">
        <v>185.6</v>
      </c>
      <c r="L27" s="92">
        <f t="shared" si="0"/>
        <v>3240.576</v>
      </c>
    </row>
    <row r="28" spans="1:13" x14ac:dyDescent="0.3">
      <c r="A28" s="49"/>
      <c r="B28" s="39"/>
      <c r="C28" s="40"/>
      <c r="D28" s="102"/>
      <c r="E28" s="59"/>
      <c r="F28" s="59"/>
      <c r="G28" s="41">
        <v>816</v>
      </c>
      <c r="H28" s="90" t="s">
        <v>42</v>
      </c>
      <c r="I28" s="91">
        <v>0.01</v>
      </c>
      <c r="J28" s="91">
        <v>0.58200000000000007</v>
      </c>
      <c r="K28" s="59">
        <v>864</v>
      </c>
      <c r="L28" s="92">
        <f t="shared" si="0"/>
        <v>502.84800000000007</v>
      </c>
    </row>
    <row r="29" spans="1:13" x14ac:dyDescent="0.3">
      <c r="A29" s="49"/>
      <c r="B29" s="39"/>
      <c r="C29" s="40"/>
      <c r="D29" s="102"/>
      <c r="E29" s="59"/>
      <c r="F29" s="59"/>
      <c r="G29" s="41">
        <v>816</v>
      </c>
      <c r="H29" s="90" t="s">
        <v>42</v>
      </c>
      <c r="I29" s="91">
        <v>5.0000000000000001E-3</v>
      </c>
      <c r="J29" s="91">
        <v>0.29100000000000004</v>
      </c>
      <c r="K29" s="59">
        <v>864</v>
      </c>
      <c r="L29" s="92">
        <f t="shared" si="0"/>
        <v>251.42400000000004</v>
      </c>
    </row>
    <row r="30" spans="1:13" x14ac:dyDescent="0.3">
      <c r="A30" s="49"/>
      <c r="B30" s="42" t="s">
        <v>63</v>
      </c>
      <c r="C30" s="40"/>
      <c r="D30" s="102"/>
      <c r="E30" s="59"/>
      <c r="F30" s="59"/>
      <c r="G30" s="41"/>
      <c r="H30" s="90"/>
      <c r="I30" s="91"/>
      <c r="J30" s="91"/>
      <c r="K30" s="59"/>
      <c r="L30" s="92"/>
    </row>
    <row r="31" spans="1:13" x14ac:dyDescent="0.3">
      <c r="A31" s="49" t="s">
        <v>73</v>
      </c>
      <c r="B31" s="39" t="s">
        <v>45</v>
      </c>
      <c r="C31" s="40" t="s">
        <v>34</v>
      </c>
      <c r="D31" s="102">
        <v>37.700000000000003</v>
      </c>
      <c r="E31" s="59">
        <v>10</v>
      </c>
      <c r="F31" s="59">
        <f t="shared" si="1"/>
        <v>377</v>
      </c>
      <c r="G31" s="41"/>
      <c r="H31" s="90"/>
      <c r="I31" s="91"/>
      <c r="J31" s="91"/>
      <c r="K31" s="59"/>
      <c r="L31" s="92"/>
    </row>
    <row r="32" spans="1:13" ht="20.399999999999999" x14ac:dyDescent="0.3">
      <c r="A32" s="49" t="s">
        <v>74</v>
      </c>
      <c r="B32" s="39" t="s">
        <v>46</v>
      </c>
      <c r="C32" s="40" t="s">
        <v>34</v>
      </c>
      <c r="D32" s="102">
        <v>37.700000000000003</v>
      </c>
      <c r="E32" s="59">
        <v>25</v>
      </c>
      <c r="F32" s="59">
        <f t="shared" si="1"/>
        <v>942.50000000000011</v>
      </c>
      <c r="G32" s="41">
        <v>801</v>
      </c>
      <c r="H32" s="90" t="s">
        <v>41</v>
      </c>
      <c r="I32" s="91">
        <v>0.08</v>
      </c>
      <c r="J32" s="91">
        <v>3.0160000000000005</v>
      </c>
      <c r="K32" s="59">
        <v>49.12</v>
      </c>
      <c r="L32" s="92">
        <f t="shared" si="0"/>
        <v>148.14592000000002</v>
      </c>
    </row>
    <row r="33" spans="1:12" x14ac:dyDescent="0.3">
      <c r="A33" s="49" t="s">
        <v>75</v>
      </c>
      <c r="B33" s="39" t="s">
        <v>47</v>
      </c>
      <c r="C33" s="40" t="s">
        <v>34</v>
      </c>
      <c r="D33" s="102">
        <v>37.700000000000003</v>
      </c>
      <c r="E33" s="59">
        <v>25</v>
      </c>
      <c r="F33" s="59">
        <f t="shared" si="1"/>
        <v>942.50000000000011</v>
      </c>
      <c r="G33" s="41">
        <v>810</v>
      </c>
      <c r="H33" s="90" t="s">
        <v>48</v>
      </c>
      <c r="I33" s="91">
        <v>0.08</v>
      </c>
      <c r="J33" s="91">
        <v>3.0160000000000005</v>
      </c>
      <c r="K33" s="59">
        <v>238</v>
      </c>
      <c r="L33" s="92">
        <f t="shared" si="0"/>
        <v>717.80800000000011</v>
      </c>
    </row>
    <row r="34" spans="1:12" ht="20.399999999999999" x14ac:dyDescent="0.3">
      <c r="A34" s="49" t="s">
        <v>76</v>
      </c>
      <c r="B34" s="39" t="s">
        <v>49</v>
      </c>
      <c r="C34" s="40" t="s">
        <v>34</v>
      </c>
      <c r="D34" s="102">
        <v>3.77</v>
      </c>
      <c r="E34" s="59">
        <v>165</v>
      </c>
      <c r="F34" s="59">
        <f t="shared" si="1"/>
        <v>622.04999999999995</v>
      </c>
      <c r="G34" s="41">
        <v>804</v>
      </c>
      <c r="H34" s="90" t="s">
        <v>50</v>
      </c>
      <c r="I34" s="91">
        <v>0.3</v>
      </c>
      <c r="J34" s="91">
        <v>1.131</v>
      </c>
      <c r="K34" s="59">
        <v>196</v>
      </c>
      <c r="L34" s="92">
        <f t="shared" si="0"/>
        <v>221.67599999999999</v>
      </c>
    </row>
    <row r="35" spans="1:12" ht="20.399999999999999" x14ac:dyDescent="0.3">
      <c r="A35" s="49"/>
      <c r="B35" s="39"/>
      <c r="C35" s="40"/>
      <c r="D35" s="102"/>
      <c r="E35" s="59"/>
      <c r="F35" s="59"/>
      <c r="G35" s="41">
        <v>809</v>
      </c>
      <c r="H35" s="90" t="s">
        <v>37</v>
      </c>
      <c r="I35" s="91">
        <v>3</v>
      </c>
      <c r="J35" s="91">
        <v>11.31</v>
      </c>
      <c r="K35" s="59">
        <v>15.4</v>
      </c>
      <c r="L35" s="92">
        <f t="shared" si="0"/>
        <v>174.17400000000001</v>
      </c>
    </row>
    <row r="36" spans="1:12" ht="20.399999999999999" x14ac:dyDescent="0.3">
      <c r="A36" s="49" t="s">
        <v>77</v>
      </c>
      <c r="B36" s="39" t="s">
        <v>51</v>
      </c>
      <c r="C36" s="40" t="s">
        <v>34</v>
      </c>
      <c r="D36" s="102">
        <v>25.6</v>
      </c>
      <c r="E36" s="59">
        <v>40</v>
      </c>
      <c r="F36" s="59">
        <f t="shared" si="1"/>
        <v>1024</v>
      </c>
      <c r="G36" s="41">
        <v>815</v>
      </c>
      <c r="H36" s="90" t="s">
        <v>52</v>
      </c>
      <c r="I36" s="91">
        <v>1.05</v>
      </c>
      <c r="J36" s="91">
        <v>26.880000000000003</v>
      </c>
      <c r="K36" s="59">
        <v>59</v>
      </c>
      <c r="L36" s="92">
        <f t="shared" si="0"/>
        <v>1585.92</v>
      </c>
    </row>
    <row r="37" spans="1:12" ht="40.799999999999997" x14ac:dyDescent="0.3">
      <c r="A37" s="49" t="s">
        <v>78</v>
      </c>
      <c r="B37" s="39" t="s">
        <v>53</v>
      </c>
      <c r="C37" s="40" t="s">
        <v>34</v>
      </c>
      <c r="D37" s="102">
        <v>37.700000000000003</v>
      </c>
      <c r="E37" s="59">
        <v>110</v>
      </c>
      <c r="F37" s="59">
        <f t="shared" si="1"/>
        <v>4147</v>
      </c>
      <c r="G37" s="41">
        <v>800</v>
      </c>
      <c r="H37" s="90" t="s">
        <v>36</v>
      </c>
      <c r="I37" s="91">
        <v>1</v>
      </c>
      <c r="J37" s="91">
        <v>37.700000000000003</v>
      </c>
      <c r="K37" s="59">
        <v>14.8</v>
      </c>
      <c r="L37" s="92">
        <f t="shared" si="0"/>
        <v>557.96</v>
      </c>
    </row>
    <row r="38" spans="1:12" ht="40.799999999999997" x14ac:dyDescent="0.3">
      <c r="A38" s="49"/>
      <c r="B38" s="39"/>
      <c r="C38" s="40"/>
      <c r="D38" s="102"/>
      <c r="E38" s="59"/>
      <c r="F38" s="59"/>
      <c r="G38" s="41">
        <v>800</v>
      </c>
      <c r="H38" s="90" t="s">
        <v>36</v>
      </c>
      <c r="I38" s="91">
        <v>3</v>
      </c>
      <c r="J38" s="91">
        <v>113.10000000000001</v>
      </c>
      <c r="K38" s="59">
        <v>14.8</v>
      </c>
      <c r="L38" s="92">
        <f t="shared" si="0"/>
        <v>1673.88</v>
      </c>
    </row>
    <row r="39" spans="1:12" ht="20.399999999999999" x14ac:dyDescent="0.3">
      <c r="A39" s="49"/>
      <c r="B39" s="39"/>
      <c r="C39" s="40"/>
      <c r="D39" s="102"/>
      <c r="E39" s="59"/>
      <c r="F39" s="59"/>
      <c r="G39" s="41">
        <v>819</v>
      </c>
      <c r="H39" s="90" t="s">
        <v>44</v>
      </c>
      <c r="I39" s="91">
        <v>1.05</v>
      </c>
      <c r="J39" s="91">
        <v>39.585000000000008</v>
      </c>
      <c r="K39" s="59">
        <v>27.3</v>
      </c>
      <c r="L39" s="92">
        <f t="shared" si="0"/>
        <v>1080.6705000000002</v>
      </c>
    </row>
    <row r="40" spans="1:12" ht="20.399999999999999" x14ac:dyDescent="0.3">
      <c r="A40" s="49" t="s">
        <v>79</v>
      </c>
      <c r="B40" s="39" t="s">
        <v>54</v>
      </c>
      <c r="C40" s="40" t="s">
        <v>34</v>
      </c>
      <c r="D40" s="102">
        <v>37.700000000000003</v>
      </c>
      <c r="E40" s="59">
        <v>25</v>
      </c>
      <c r="F40" s="59">
        <f t="shared" si="1"/>
        <v>942.50000000000011</v>
      </c>
      <c r="G40" s="41">
        <v>801</v>
      </c>
      <c r="H40" s="90" t="s">
        <v>41</v>
      </c>
      <c r="I40" s="91">
        <v>0.08</v>
      </c>
      <c r="J40" s="91">
        <v>3.0160000000000005</v>
      </c>
      <c r="K40" s="59">
        <v>49.12</v>
      </c>
      <c r="L40" s="92">
        <f t="shared" si="0"/>
        <v>148.14592000000002</v>
      </c>
    </row>
    <row r="41" spans="1:12" ht="20.399999999999999" x14ac:dyDescent="0.3">
      <c r="A41" s="49" t="s">
        <v>80</v>
      </c>
      <c r="B41" s="39" t="s">
        <v>85</v>
      </c>
      <c r="C41" s="40" t="s">
        <v>34</v>
      </c>
      <c r="D41" s="102">
        <v>37.700000000000003</v>
      </c>
      <c r="E41" s="59">
        <v>100</v>
      </c>
      <c r="F41" s="59">
        <f t="shared" si="1"/>
        <v>3770.0000000000005</v>
      </c>
      <c r="G41" s="41">
        <v>818</v>
      </c>
      <c r="H41" s="90" t="s">
        <v>55</v>
      </c>
      <c r="I41" s="91">
        <v>0.15</v>
      </c>
      <c r="J41" s="91">
        <v>5.6550000000000002</v>
      </c>
      <c r="K41" s="59">
        <v>185.6</v>
      </c>
      <c r="L41" s="92">
        <f t="shared" si="0"/>
        <v>1049.568</v>
      </c>
    </row>
    <row r="42" spans="1:12" x14ac:dyDescent="0.3">
      <c r="A42" s="49"/>
      <c r="B42" s="39"/>
      <c r="C42" s="40"/>
      <c r="D42" s="102"/>
      <c r="E42" s="59"/>
      <c r="F42" s="59"/>
      <c r="G42" s="41">
        <v>816</v>
      </c>
      <c r="H42" s="90" t="s">
        <v>42</v>
      </c>
      <c r="I42" s="91">
        <v>0.01</v>
      </c>
      <c r="J42" s="91">
        <v>0.37700000000000006</v>
      </c>
      <c r="K42" s="59">
        <v>864</v>
      </c>
      <c r="L42" s="92">
        <f t="shared" si="0"/>
        <v>325.72800000000007</v>
      </c>
    </row>
    <row r="43" spans="1:12" x14ac:dyDescent="0.3">
      <c r="A43" s="49"/>
      <c r="B43" s="39"/>
      <c r="C43" s="40"/>
      <c r="D43" s="102"/>
      <c r="E43" s="59"/>
      <c r="F43" s="59"/>
      <c r="G43" s="41">
        <v>816</v>
      </c>
      <c r="H43" s="90" t="s">
        <v>42</v>
      </c>
      <c r="I43" s="91">
        <v>5.0000000000000001E-3</v>
      </c>
      <c r="J43" s="91">
        <v>0.18850000000000003</v>
      </c>
      <c r="K43" s="59">
        <v>864</v>
      </c>
      <c r="L43" s="92">
        <f t="shared" si="0"/>
        <v>162.86400000000003</v>
      </c>
    </row>
    <row r="44" spans="1:12" x14ac:dyDescent="0.3">
      <c r="A44" s="49"/>
      <c r="B44" s="42" t="s">
        <v>64</v>
      </c>
      <c r="C44" s="40"/>
      <c r="D44" s="102"/>
      <c r="E44" s="59"/>
      <c r="F44" s="59"/>
      <c r="G44" s="41"/>
      <c r="H44" s="90"/>
      <c r="I44" s="91"/>
      <c r="J44" s="91"/>
      <c r="K44" s="59"/>
      <c r="L44" s="92"/>
    </row>
    <row r="45" spans="1:12" ht="40.799999999999997" x14ac:dyDescent="0.3">
      <c r="A45" s="49" t="s">
        <v>81</v>
      </c>
      <c r="B45" s="39" t="s">
        <v>43</v>
      </c>
      <c r="C45" s="40" t="s">
        <v>1</v>
      </c>
      <c r="D45" s="102">
        <v>5.88</v>
      </c>
      <c r="E45" s="59">
        <v>180</v>
      </c>
      <c r="F45" s="59">
        <f t="shared" si="1"/>
        <v>1058.4000000000001</v>
      </c>
      <c r="G45" s="41">
        <v>800</v>
      </c>
      <c r="H45" s="90" t="s">
        <v>36</v>
      </c>
      <c r="I45" s="91">
        <v>6</v>
      </c>
      <c r="J45" s="91">
        <v>35.28</v>
      </c>
      <c r="K45" s="59">
        <v>14.8</v>
      </c>
      <c r="L45" s="92">
        <f t="shared" si="0"/>
        <v>522.14400000000001</v>
      </c>
    </row>
    <row r="46" spans="1:12" ht="20.399999999999999" x14ac:dyDescent="0.3">
      <c r="A46" s="49"/>
      <c r="B46" s="39"/>
      <c r="C46" s="40"/>
      <c r="D46" s="102"/>
      <c r="E46" s="59"/>
      <c r="F46" s="59"/>
      <c r="G46" s="41">
        <v>803</v>
      </c>
      <c r="H46" s="90" t="s">
        <v>87</v>
      </c>
      <c r="I46" s="91">
        <v>1.05</v>
      </c>
      <c r="J46" s="91">
        <v>6.1740000000000004</v>
      </c>
      <c r="K46" s="59">
        <v>353</v>
      </c>
      <c r="L46" s="92">
        <f t="shared" si="0"/>
        <v>2179.422</v>
      </c>
    </row>
    <row r="47" spans="1:12" ht="20.399999999999999" x14ac:dyDescent="0.3">
      <c r="A47" s="49"/>
      <c r="B47" s="12"/>
      <c r="C47" s="40"/>
      <c r="D47" s="102"/>
      <c r="E47" s="59"/>
      <c r="F47" s="59"/>
      <c r="G47" s="41">
        <v>809</v>
      </c>
      <c r="H47" s="90" t="s">
        <v>37</v>
      </c>
      <c r="I47" s="91">
        <v>9</v>
      </c>
      <c r="J47" s="91">
        <v>52.92</v>
      </c>
      <c r="K47" s="59">
        <v>154.4</v>
      </c>
      <c r="L47" s="92">
        <f t="shared" si="0"/>
        <v>8170.8480000000009</v>
      </c>
    </row>
    <row r="48" spans="1:12" ht="40.799999999999997" x14ac:dyDescent="0.3">
      <c r="A48" s="49" t="s">
        <v>82</v>
      </c>
      <c r="B48" s="39" t="s">
        <v>65</v>
      </c>
      <c r="C48" s="40" t="s">
        <v>1</v>
      </c>
      <c r="D48" s="102">
        <v>10.52</v>
      </c>
      <c r="E48" s="59">
        <v>130</v>
      </c>
      <c r="F48" s="59">
        <f t="shared" si="1"/>
        <v>1367.6</v>
      </c>
      <c r="G48" s="41">
        <v>800</v>
      </c>
      <c r="H48" s="90" t="s">
        <v>36</v>
      </c>
      <c r="I48" s="91">
        <v>2</v>
      </c>
      <c r="J48" s="91">
        <v>21.04</v>
      </c>
      <c r="K48" s="59">
        <v>14.8</v>
      </c>
      <c r="L48" s="92">
        <f t="shared" si="0"/>
        <v>311.392</v>
      </c>
    </row>
    <row r="49" spans="1:12" ht="40.799999999999997" x14ac:dyDescent="0.3">
      <c r="A49" s="49"/>
      <c r="B49" s="39"/>
      <c r="C49" s="40"/>
      <c r="D49" s="102"/>
      <c r="E49" s="59"/>
      <c r="F49" s="59"/>
      <c r="G49" s="41">
        <v>800</v>
      </c>
      <c r="H49" s="90" t="s">
        <v>36</v>
      </c>
      <c r="I49" s="91">
        <v>5</v>
      </c>
      <c r="J49" s="91">
        <v>52.599999999999994</v>
      </c>
      <c r="K49" s="59">
        <v>14.8</v>
      </c>
      <c r="L49" s="92">
        <f t="shared" si="0"/>
        <v>778.4799999999999</v>
      </c>
    </row>
    <row r="50" spans="1:12" ht="51" x14ac:dyDescent="0.3">
      <c r="A50" s="49"/>
      <c r="B50" s="39"/>
      <c r="C50" s="40"/>
      <c r="D50" s="102"/>
      <c r="E50" s="59"/>
      <c r="F50" s="59"/>
      <c r="G50" s="41">
        <v>811</v>
      </c>
      <c r="H50" s="90" t="s">
        <v>39</v>
      </c>
      <c r="I50" s="91">
        <v>1.1000000000000001</v>
      </c>
      <c r="J50" s="91">
        <v>11.572000000000001</v>
      </c>
      <c r="K50" s="59">
        <v>48.5</v>
      </c>
      <c r="L50" s="92">
        <f t="shared" si="0"/>
        <v>561.24200000000008</v>
      </c>
    </row>
    <row r="51" spans="1:12" ht="20.399999999999999" x14ac:dyDescent="0.3">
      <c r="A51" s="49" t="s">
        <v>83</v>
      </c>
      <c r="B51" s="39" t="s">
        <v>66</v>
      </c>
      <c r="C51" s="40" t="s">
        <v>1</v>
      </c>
      <c r="D51" s="102">
        <v>10.52</v>
      </c>
      <c r="E51" s="59">
        <v>25</v>
      </c>
      <c r="F51" s="59">
        <f t="shared" si="1"/>
        <v>263</v>
      </c>
      <c r="G51" s="41">
        <v>801</v>
      </c>
      <c r="H51" s="90" t="s">
        <v>41</v>
      </c>
      <c r="I51" s="91">
        <v>0.25</v>
      </c>
      <c r="J51" s="91">
        <v>2.63</v>
      </c>
      <c r="K51" s="59">
        <v>49.12</v>
      </c>
      <c r="L51" s="92">
        <f t="shared" si="0"/>
        <v>129.18559999999999</v>
      </c>
    </row>
    <row r="52" spans="1:12" x14ac:dyDescent="0.3">
      <c r="A52" s="49"/>
      <c r="B52" s="42" t="s">
        <v>56</v>
      </c>
      <c r="C52" s="40"/>
      <c r="D52" s="102"/>
      <c r="E52" s="59"/>
      <c r="F52" s="59"/>
      <c r="G52" s="41"/>
      <c r="H52" s="90"/>
      <c r="I52" s="91"/>
      <c r="J52" s="91"/>
      <c r="K52" s="59"/>
      <c r="L52" s="92"/>
    </row>
    <row r="53" spans="1:12" x14ac:dyDescent="0.3">
      <c r="A53" s="49" t="s">
        <v>86</v>
      </c>
      <c r="B53" s="39" t="s">
        <v>59</v>
      </c>
      <c r="C53" s="40" t="s">
        <v>57</v>
      </c>
      <c r="D53" s="102">
        <v>5.5</v>
      </c>
      <c r="E53" s="59">
        <v>180</v>
      </c>
      <c r="F53" s="59">
        <f t="shared" si="1"/>
        <v>990</v>
      </c>
      <c r="G53" s="41">
        <v>810</v>
      </c>
      <c r="H53" s="90" t="s">
        <v>48</v>
      </c>
      <c r="I53" s="91">
        <v>0.1</v>
      </c>
      <c r="J53" s="91">
        <v>0.55000000000000004</v>
      </c>
      <c r="K53" s="59">
        <v>2387</v>
      </c>
      <c r="L53" s="92">
        <f t="shared" si="0"/>
        <v>1312.8500000000001</v>
      </c>
    </row>
    <row r="54" spans="1:12" x14ac:dyDescent="0.3">
      <c r="A54" s="49"/>
      <c r="B54" s="39"/>
      <c r="C54" s="40"/>
      <c r="D54" s="102"/>
      <c r="E54" s="59"/>
      <c r="F54" s="59"/>
      <c r="G54" s="41">
        <v>805</v>
      </c>
      <c r="H54" s="90" t="s">
        <v>89</v>
      </c>
      <c r="I54" s="91">
        <v>1.1000000000000001</v>
      </c>
      <c r="J54" s="91">
        <v>6.0500000000000007</v>
      </c>
      <c r="K54" s="59">
        <v>185</v>
      </c>
      <c r="L54" s="92">
        <f t="shared" si="0"/>
        <v>1119.2500000000002</v>
      </c>
    </row>
    <row r="55" spans="1:12" ht="20.399999999999999" x14ac:dyDescent="0.3">
      <c r="A55" s="49"/>
      <c r="B55" s="39"/>
      <c r="C55" s="40"/>
      <c r="D55" s="102"/>
      <c r="E55" s="59"/>
      <c r="F55" s="59"/>
      <c r="G55" s="41">
        <v>817</v>
      </c>
      <c r="H55" s="90" t="s">
        <v>58</v>
      </c>
      <c r="I55" s="91">
        <v>0.1</v>
      </c>
      <c r="J55" s="91">
        <v>0.55000000000000004</v>
      </c>
      <c r="K55" s="59">
        <v>210</v>
      </c>
      <c r="L55" s="92">
        <f t="shared" si="0"/>
        <v>115.50000000000001</v>
      </c>
    </row>
    <row r="56" spans="1:12" ht="15" thickBot="1" x14ac:dyDescent="0.35">
      <c r="A56" s="49"/>
      <c r="B56" s="39"/>
      <c r="C56" s="40"/>
      <c r="D56" s="102"/>
      <c r="E56" s="59"/>
      <c r="F56" s="59"/>
      <c r="G56" s="41"/>
      <c r="H56" s="90"/>
      <c r="I56" s="91"/>
      <c r="J56" s="91"/>
      <c r="K56" s="59"/>
      <c r="L56" s="92"/>
    </row>
    <row r="57" spans="1:12" x14ac:dyDescent="0.3">
      <c r="A57" s="8"/>
      <c r="B57" s="18" t="s">
        <v>15</v>
      </c>
      <c r="C57" s="19"/>
      <c r="D57" s="104"/>
      <c r="E57" s="20"/>
      <c r="F57" s="69">
        <f>SUM(F9:F56)</f>
        <v>61728.12142857143</v>
      </c>
      <c r="G57" s="70"/>
      <c r="H57" s="71"/>
      <c r="I57" s="20"/>
      <c r="J57" s="20"/>
      <c r="K57" s="72"/>
      <c r="L57" s="99">
        <f>SUM(L9:L56)</f>
        <v>73190.278040000019</v>
      </c>
    </row>
    <row r="58" spans="1:12" x14ac:dyDescent="0.3">
      <c r="A58" s="9"/>
      <c r="B58" s="22" t="s">
        <v>16</v>
      </c>
      <c r="C58" s="23">
        <v>0.03</v>
      </c>
      <c r="D58" s="105"/>
      <c r="E58" s="24"/>
      <c r="F58" s="73">
        <f>F57*C58</f>
        <v>1851.8436428571429</v>
      </c>
      <c r="G58" s="74"/>
      <c r="H58" s="75"/>
      <c r="I58" s="24"/>
      <c r="J58" s="24"/>
      <c r="K58" s="76"/>
      <c r="L58" s="25">
        <f>L57*C58</f>
        <v>2195.7083412000006</v>
      </c>
    </row>
    <row r="59" spans="1:12" x14ac:dyDescent="0.3">
      <c r="A59" s="9"/>
      <c r="B59" s="22"/>
      <c r="C59" s="26"/>
      <c r="D59" s="105"/>
      <c r="E59" s="24"/>
      <c r="F59" s="24"/>
      <c r="G59" s="74"/>
      <c r="H59" s="75"/>
      <c r="I59" s="24"/>
      <c r="J59" s="24"/>
      <c r="K59" s="76"/>
      <c r="L59" s="25">
        <f>L57*0.1</f>
        <v>7319.0278040000021</v>
      </c>
    </row>
    <row r="60" spans="1:12" x14ac:dyDescent="0.3">
      <c r="A60" s="9"/>
      <c r="B60" s="27" t="s">
        <v>17</v>
      </c>
      <c r="C60" s="26"/>
      <c r="D60" s="105"/>
      <c r="E60" s="24"/>
      <c r="F60" s="77">
        <f>SUM(F57:F59)</f>
        <v>63579.965071428574</v>
      </c>
      <c r="G60" s="74"/>
      <c r="H60" s="75"/>
      <c r="I60" s="24"/>
      <c r="J60" s="24"/>
      <c r="K60" s="76"/>
      <c r="L60" s="28">
        <f>SUM(L57:L59)</f>
        <v>82705.014185200023</v>
      </c>
    </row>
    <row r="61" spans="1:12" x14ac:dyDescent="0.3">
      <c r="A61" s="9"/>
      <c r="B61" s="16" t="s">
        <v>18</v>
      </c>
      <c r="C61" s="15"/>
      <c r="D61" s="106"/>
      <c r="E61" s="14"/>
      <c r="F61" s="78">
        <f>F60+L60</f>
        <v>146284.97925662861</v>
      </c>
      <c r="G61" s="29"/>
      <c r="H61" s="79"/>
      <c r="I61" s="14"/>
      <c r="J61" s="14"/>
      <c r="K61" s="80"/>
      <c r="L61" s="81"/>
    </row>
    <row r="62" spans="1:12" ht="15" thickBot="1" x14ac:dyDescent="0.35">
      <c r="A62" s="10"/>
      <c r="B62" s="30"/>
      <c r="C62" s="31"/>
      <c r="D62" s="107"/>
      <c r="E62" s="32"/>
      <c r="F62" s="32"/>
      <c r="G62" s="33"/>
      <c r="H62" s="82"/>
      <c r="I62" s="32"/>
      <c r="J62" s="32"/>
      <c r="K62" s="83"/>
      <c r="L62" s="84"/>
    </row>
  </sheetData>
  <mergeCells count="4">
    <mergeCell ref="A1:C1"/>
    <mergeCell ref="A2:C2"/>
    <mergeCell ref="A3:L3"/>
    <mergeCell ref="C5:G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Пенопласт</vt:lpstr>
      <vt:lpstr>Базальтова вата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Володимир Хоменко</cp:lastModifiedBy>
  <dcterms:created xsi:type="dcterms:W3CDTF">2022-02-07T12:33:32Z</dcterms:created>
  <dcterms:modified xsi:type="dcterms:W3CDTF">2024-02-08T19:41:01Z</dcterms:modified>
</cp:coreProperties>
</file>