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20" yWindow="-120" windowWidth="29040" windowHeight="15720" tabRatio="1000"/>
  </bookViews>
  <sheets>
    <sheet name="ПС.СО Житловий будинок" sheetId="7" r:id="rId1"/>
    <sheet name="ПС.СО_Паркінг" sheetId="6" r:id="rId2"/>
    <sheet name="АПЗ Житловий будинок" sheetId="3" r:id="rId3"/>
    <sheet name="АПЗ Паркінг" sheetId="2" r:id="rId4"/>
    <sheet name="АПГ.Е" sheetId="16" r:id="rId5"/>
    <sheet name="СКГ Житловий будинок" sheetId="18" r:id="rId6"/>
    <sheet name="СКГ Паркінг" sheetId="21" r:id="rId7"/>
  </sheets>
  <externalReferences>
    <externalReference r:id="rId8"/>
    <externalReference r:id="rId9"/>
  </externalReferences>
  <definedNames>
    <definedName name="_xlnm._FilterDatabase" localSheetId="4" hidden="1">АПГ.Е!$A$5:$G$40</definedName>
    <definedName name="_xlnm._FilterDatabase" localSheetId="2" hidden="1">'АПЗ Житловий будинок'!$A$6:$I$56</definedName>
    <definedName name="_xlnm._FilterDatabase" localSheetId="3" hidden="1">'АПЗ Паркінг'!$A$7:$F$43</definedName>
    <definedName name="_xlnm._FilterDatabase" localSheetId="0" hidden="1">'ПС.СО Житловий будинок'!$A$6:$I$56</definedName>
    <definedName name="_xlnm._FilterDatabase" localSheetId="1" hidden="1">ПС.СО_Паркінг!$A$6:$F$68</definedName>
    <definedName name="_xlnm._FilterDatabase" localSheetId="5" hidden="1">'СКГ Житловий будинок'!$A$5:$I$24</definedName>
    <definedName name="_xlnm._FilterDatabase" localSheetId="6" hidden="1">'СКГ Паркінг'!$A$5:$F$35</definedName>
    <definedName name="матеріали" localSheetId="4">'[1]матер-ли'!$B$6:$B$244</definedName>
    <definedName name="матеріали" localSheetId="5">'[1]матер-ли'!$B$6:$B$244</definedName>
    <definedName name="матеріали" localSheetId="6">'[1]матер-ли'!$B$6:$B$244</definedName>
    <definedName name="матеріали">'[2]матер-ли'!$B$6:$B$244</definedName>
    <definedName name="_xlnm.Print_Area" localSheetId="4">АПГ.Е!$A$1:$G$45</definedName>
    <definedName name="_xlnm.Print_Area" localSheetId="2">'АПЗ Житловий будинок'!$A$1:$I$60</definedName>
    <definedName name="_xlnm.Print_Area" localSheetId="3">'АПЗ Паркінг'!$A$1:$F$48</definedName>
    <definedName name="_xlnm.Print_Area" localSheetId="0">'ПС.СО Житловий будинок'!$A$1:$I$60</definedName>
    <definedName name="_xlnm.Print_Area" localSheetId="1">ПС.СО_Паркінг!$A$1:$F$72</definedName>
    <definedName name="_xlnm.Print_Area" localSheetId="5">'СКГ Житловий будинок'!$A$1:$I$28</definedName>
    <definedName name="_xlnm.Print_Area" localSheetId="6">'СКГ Паркінг'!$A$1:$F$39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8" l="1"/>
  <c r="I8" i="18"/>
  <c r="G9" i="18"/>
  <c r="G11" i="18"/>
  <c r="G13" i="18"/>
  <c r="G15" i="18"/>
  <c r="G16" i="18"/>
  <c r="G18" i="18"/>
  <c r="G20" i="18"/>
  <c r="G21" i="18"/>
  <c r="G22" i="18"/>
  <c r="G23" i="18"/>
  <c r="G24" i="18"/>
  <c r="G25" i="18"/>
  <c r="F19" i="18"/>
  <c r="F17" i="18"/>
  <c r="F14" i="18"/>
  <c r="F12" i="18"/>
  <c r="F10" i="18"/>
  <c r="F8" i="18"/>
  <c r="E19" i="18"/>
  <c r="E17" i="18"/>
  <c r="E14" i="18"/>
  <c r="E12" i="18"/>
  <c r="E10" i="18"/>
  <c r="E8" i="18"/>
  <c r="G42" i="16"/>
  <c r="I58" i="3"/>
  <c r="I8" i="3"/>
  <c r="I29" i="7"/>
  <c r="G9" i="7"/>
  <c r="G10" i="7"/>
  <c r="I10" i="7" s="1"/>
  <c r="G11" i="7"/>
  <c r="G12" i="7"/>
  <c r="I12" i="7" s="1"/>
  <c r="G13" i="7"/>
  <c r="G14" i="7"/>
  <c r="G16" i="7"/>
  <c r="G17" i="7"/>
  <c r="G18" i="7"/>
  <c r="G19" i="7"/>
  <c r="G20" i="7"/>
  <c r="G21" i="7"/>
  <c r="G22" i="7"/>
  <c r="I22" i="7" s="1"/>
  <c r="G23" i="7"/>
  <c r="G24" i="7"/>
  <c r="G26" i="7"/>
  <c r="G27" i="7"/>
  <c r="G28" i="7"/>
  <c r="G29" i="7"/>
  <c r="G30" i="7"/>
  <c r="G32" i="7"/>
  <c r="G33" i="7"/>
  <c r="G35" i="7"/>
  <c r="G36" i="7"/>
  <c r="G37" i="7"/>
  <c r="G38" i="7"/>
  <c r="G39" i="7"/>
  <c r="G40" i="7"/>
  <c r="G41" i="7"/>
  <c r="I41" i="7" s="1"/>
  <c r="G42" i="7"/>
  <c r="G43" i="7"/>
  <c r="G44" i="7"/>
  <c r="G45" i="7"/>
  <c r="G46" i="7"/>
  <c r="G47" i="7"/>
  <c r="G48" i="7"/>
  <c r="I48" i="7" s="1"/>
  <c r="G49" i="7"/>
  <c r="G50" i="7"/>
  <c r="I50" i="7" s="1"/>
  <c r="G51" i="7"/>
  <c r="G52" i="7"/>
  <c r="G53" i="7"/>
  <c r="I53" i="7" s="1"/>
  <c r="G54" i="7"/>
  <c r="G55" i="7"/>
  <c r="G56" i="7"/>
  <c r="G8" i="7"/>
  <c r="I8" i="7" s="1"/>
  <c r="I56" i="3"/>
  <c r="I54" i="3"/>
  <c r="I48" i="3"/>
  <c r="I10" i="3"/>
  <c r="G8" i="3"/>
  <c r="G9" i="3"/>
  <c r="G10" i="3"/>
  <c r="G11" i="3"/>
  <c r="G12" i="3"/>
  <c r="I12" i="3" s="1"/>
  <c r="G13" i="3"/>
  <c r="G15" i="3"/>
  <c r="G16" i="3"/>
  <c r="G17" i="3"/>
  <c r="I17" i="3" s="1"/>
  <c r="G18" i="3"/>
  <c r="G19" i="3"/>
  <c r="G20" i="3"/>
  <c r="I20" i="3" s="1"/>
  <c r="G21" i="3"/>
  <c r="G22" i="3"/>
  <c r="G23" i="3"/>
  <c r="I23" i="3" s="1"/>
  <c r="G24" i="3"/>
  <c r="G25" i="3"/>
  <c r="I25" i="3" s="1"/>
  <c r="G26" i="3"/>
  <c r="G28" i="3"/>
  <c r="G29" i="3"/>
  <c r="G30" i="3"/>
  <c r="G31" i="3"/>
  <c r="G32" i="3"/>
  <c r="G34" i="3"/>
  <c r="G35" i="3"/>
  <c r="G36" i="3"/>
  <c r="G37" i="3"/>
  <c r="G38" i="3"/>
  <c r="I38" i="3" s="1"/>
  <c r="G39" i="3"/>
  <c r="G40" i="3"/>
  <c r="G41" i="3"/>
  <c r="G42" i="3"/>
  <c r="I42" i="3" s="1"/>
  <c r="G43" i="3"/>
  <c r="G44" i="3"/>
  <c r="G45" i="3"/>
  <c r="G46" i="3"/>
  <c r="G47" i="3"/>
  <c r="G48" i="3"/>
  <c r="G49" i="3"/>
  <c r="G50" i="3"/>
  <c r="I50" i="3" s="1"/>
  <c r="G51" i="3"/>
  <c r="G52" i="3"/>
  <c r="I52" i="3" s="1"/>
  <c r="G53" i="3"/>
  <c r="G54" i="3"/>
  <c r="G55" i="3"/>
  <c r="G56" i="3"/>
  <c r="G41" i="16" l="1"/>
  <c r="F12" i="2"/>
  <c r="D8" i="21" l="1"/>
  <c r="F8" i="21" s="1"/>
  <c r="D10" i="21"/>
  <c r="F10" i="21" s="1"/>
  <c r="D12" i="21"/>
  <c r="F12" i="21" s="1"/>
  <c r="D14" i="21"/>
  <c r="F14" i="21" s="1"/>
  <c r="D16" i="21"/>
  <c r="D22" i="21"/>
  <c r="F22" i="21" s="1"/>
  <c r="D25" i="21"/>
  <c r="D26" i="21"/>
  <c r="D27" i="21"/>
  <c r="F27" i="21" s="1"/>
  <c r="F32" i="21"/>
  <c r="F16" i="21" l="1"/>
  <c r="E36" i="21" s="1"/>
  <c r="F36" i="21" s="1"/>
  <c r="F37" i="21" l="1"/>
  <c r="D8" i="18"/>
  <c r="D10" i="18"/>
  <c r="D12" i="18"/>
  <c r="D14" i="18"/>
  <c r="G14" i="18" s="1"/>
  <c r="I14" i="18" s="1"/>
  <c r="D17" i="18"/>
  <c r="D19" i="18"/>
  <c r="G19" i="18" s="1"/>
  <c r="I19" i="18" s="1"/>
  <c r="E8" i="16"/>
  <c r="G8" i="16" s="1"/>
  <c r="E11" i="16"/>
  <c r="G11" i="16" s="1"/>
  <c r="E16" i="16"/>
  <c r="G16" i="16" s="1"/>
  <c r="E18" i="16"/>
  <c r="G18" i="16" s="1"/>
  <c r="E21" i="16"/>
  <c r="G21" i="16" s="1"/>
  <c r="E25" i="16"/>
  <c r="G25" i="16" s="1"/>
  <c r="E27" i="16"/>
  <c r="G27" i="16" s="1"/>
  <c r="E29" i="16"/>
  <c r="G29" i="16" s="1"/>
  <c r="E38" i="16"/>
  <c r="G38" i="16" s="1"/>
  <c r="G12" i="18" l="1"/>
  <c r="I12" i="18" s="1"/>
  <c r="G10" i="18"/>
  <c r="I10" i="18" s="1"/>
  <c r="G8" i="18"/>
  <c r="G17" i="18"/>
  <c r="I17" i="18" s="1"/>
  <c r="H25" i="18" s="1"/>
  <c r="I25" i="18" s="1"/>
  <c r="F38" i="21"/>
  <c r="F39" i="21" s="1"/>
  <c r="G43" i="16" l="1"/>
  <c r="G44" i="16" s="1"/>
  <c r="I26" i="18"/>
  <c r="I27" i="18" l="1"/>
  <c r="I28" i="18" s="1"/>
  <c r="D15" i="7" l="1"/>
  <c r="G15" i="7" s="1"/>
  <c r="I15" i="7" s="1"/>
  <c r="D25" i="7"/>
  <c r="G25" i="7" s="1"/>
  <c r="I25" i="7" s="1"/>
  <c r="D31" i="7"/>
  <c r="G31" i="7" s="1"/>
  <c r="I31" i="7" s="1"/>
  <c r="D34" i="7"/>
  <c r="G34" i="7" s="1"/>
  <c r="I34" i="7" s="1"/>
  <c r="H56" i="7" l="1"/>
  <c r="F8" i="6"/>
  <c r="D10" i="6"/>
  <c r="F10" i="6" s="1"/>
  <c r="F17" i="6"/>
  <c r="F20" i="6"/>
  <c r="F22" i="6"/>
  <c r="F25" i="6"/>
  <c r="F38" i="6"/>
  <c r="F40" i="6"/>
  <c r="D43" i="6"/>
  <c r="F44" i="6"/>
  <c r="F46" i="6"/>
  <c r="D50" i="6"/>
  <c r="F50" i="6" s="1"/>
  <c r="F53" i="6"/>
  <c r="F55" i="6"/>
  <c r="F57" i="6"/>
  <c r="F63" i="6"/>
  <c r="F65" i="6"/>
  <c r="E68" i="6" l="1"/>
  <c r="F68" i="6" s="1"/>
  <c r="I56" i="7"/>
  <c r="F70" i="6" l="1"/>
  <c r="I58" i="7"/>
  <c r="F71" i="6" l="1"/>
  <c r="F72" i="6" s="1"/>
  <c r="I59" i="7"/>
  <c r="I60" i="7" s="1"/>
  <c r="D14" i="3"/>
  <c r="G14" i="3" s="1"/>
  <c r="I14" i="3" s="1"/>
  <c r="D27" i="3"/>
  <c r="D33" i="3"/>
  <c r="G33" i="3" s="1"/>
  <c r="I33" i="3" s="1"/>
  <c r="G27" i="3" l="1"/>
  <c r="I27" i="3" s="1"/>
  <c r="D9" i="2" l="1"/>
  <c r="I59" i="3" l="1"/>
  <c r="I60" i="3" s="1"/>
  <c r="F41" i="2"/>
  <c r="F38" i="2"/>
  <c r="F35" i="2"/>
  <c r="F32" i="2"/>
  <c r="D21" i="2"/>
  <c r="F21" i="2" s="1"/>
  <c r="F19" i="2"/>
  <c r="F17" i="2"/>
  <c r="F15" i="2"/>
  <c r="F9" i="2"/>
  <c r="E43" i="2" l="1"/>
  <c r="F43" i="2" s="1"/>
  <c r="F45" i="2" l="1"/>
  <c r="F46" i="2" l="1"/>
  <c r="F47" i="2" s="1"/>
</calcChain>
</file>

<file path=xl/sharedStrings.xml><?xml version="1.0" encoding="utf-8"?>
<sst xmlns="http://schemas.openxmlformats.org/spreadsheetml/2006/main" count="944" uniqueCount="365">
  <si>
    <t>№ п/п</t>
  </si>
  <si>
    <t>Найменування робіт і матеріалів</t>
  </si>
  <si>
    <t>Од. вим.</t>
  </si>
  <si>
    <t>Норма витрат</t>
  </si>
  <si>
    <t xml:space="preserve">Кількість </t>
  </si>
  <si>
    <t>РОБОТИ</t>
  </si>
  <si>
    <t>ціна од., грн без ПДВ</t>
  </si>
  <si>
    <t>разом, грн без ПДВ</t>
  </si>
  <si>
    <t>1</t>
  </si>
  <si>
    <t>1.1</t>
  </si>
  <si>
    <t>1.1.1</t>
  </si>
  <si>
    <t>1.2</t>
  </si>
  <si>
    <t>1.2.1</t>
  </si>
  <si>
    <t>1.3</t>
  </si>
  <si>
    <t>1.3.1</t>
  </si>
  <si>
    <t>1.4</t>
  </si>
  <si>
    <t>1.4.1</t>
  </si>
  <si>
    <t>1.5</t>
  </si>
  <si>
    <t>1.5.1</t>
  </si>
  <si>
    <t>1.6</t>
  </si>
  <si>
    <t>м</t>
  </si>
  <si>
    <t>1.6.1</t>
  </si>
  <si>
    <t>1.7</t>
  </si>
  <si>
    <t>1.7.1</t>
  </si>
  <si>
    <t>1.8</t>
  </si>
  <si>
    <t>1.8.1</t>
  </si>
  <si>
    <t>1.9</t>
  </si>
  <si>
    <t>1.9.1</t>
  </si>
  <si>
    <t>1.9.2</t>
  </si>
  <si>
    <t>1.10</t>
  </si>
  <si>
    <t>1.10.1</t>
  </si>
  <si>
    <t>1.11</t>
  </si>
  <si>
    <t>РАЗОМ  без ПДВ:</t>
  </si>
  <si>
    <t>ПДВ 20%</t>
  </si>
  <si>
    <t>ВСЬОГО  з ПДВ:</t>
  </si>
  <si>
    <t>компл.</t>
  </si>
  <si>
    <t>шт</t>
  </si>
  <si>
    <t>Блок комутації адресний БКА-220 ТОВ "Проект АО"</t>
  </si>
  <si>
    <t>Скоба металева монтажна для металорукава ∅25 СММ-25</t>
  </si>
  <si>
    <t>Пусконалагоджувальні роботи</t>
  </si>
  <si>
    <t>Блок сполучення адресний БСА ТОВ "Проект АО"</t>
  </si>
  <si>
    <t>Кнопка керування з надписом "Димовидалення", КА01-Ж №08 ТОВ "Проект АО"</t>
  </si>
  <si>
    <t>Кнопка керування з надписом "Пуск пожежних насосів", КА01-Ч №13 ТОВ "Проект АО"</t>
  </si>
  <si>
    <t>Сповіщувач охоронний магнітоконтактний СОМК 1-8 ТОВ «Алай»</t>
  </si>
  <si>
    <t>Датчик положення пожежного крану ДППК ТОВ "ПОЖБУД"</t>
  </si>
  <si>
    <t>Реле температури РТ-В-5-2 "Техпроект"</t>
  </si>
  <si>
    <t>1.7.2</t>
  </si>
  <si>
    <t>Кабель сигнальний вогнестійкий  JE-H(St)H…Bd FE180/E30 1x2x0,8</t>
  </si>
  <si>
    <t>Кабель сигнальний вогнестійкий  JE-H(St)H…Bd FE180/E30 2x2x0,8</t>
  </si>
  <si>
    <t>Кабель сигнальний вогнестійкий  JE-H(St)H…Bd FE180/E30 4x2x0,8</t>
  </si>
  <si>
    <t>Кабель сигнальний J-H(St)H…Bd 2x2x0,8</t>
  </si>
  <si>
    <t>Кабель сигнальний J-H(St)H…Bd 4x2x0,8</t>
  </si>
  <si>
    <t>Кабель вогнестійкий (N)XHX FE180/E30 2x1,5</t>
  </si>
  <si>
    <t>Кабель вогнестійкий (N)XHX FE180/E30 3x1,5</t>
  </si>
  <si>
    <t>Коробка розподільча ІР55 з клемною колодкою 2х12 DKC</t>
  </si>
  <si>
    <t>Коробка розподільча вогнестійка КВР 01/30 ТОВ НВП "Електроприлад"</t>
  </si>
  <si>
    <t>Металорукав захисний електротехнічний ∅25  Р3-Ц-25</t>
  </si>
  <si>
    <t>Монтаж труби металевої</t>
  </si>
  <si>
    <t>Труба металева Ду-20</t>
  </si>
  <si>
    <t>Піна вогнестійка Penosil, 750 мл</t>
  </si>
  <si>
    <t>Дюбель забивний металевий 6х40</t>
  </si>
  <si>
    <t xml:space="preserve">Тримач кабельний односторонній </t>
  </si>
  <si>
    <t xml:space="preserve">Саморіз </t>
  </si>
  <si>
    <t>Монтаж шафи управління</t>
  </si>
  <si>
    <t>Шафа управління насосної установки автоматичного пожежогасіння</t>
  </si>
  <si>
    <t>Встановлення постів кнопкових</t>
  </si>
  <si>
    <t>Встановлення блоків</t>
  </si>
  <si>
    <t>Встановлення сповіщувачів</t>
  </si>
  <si>
    <t>Встановлення датчиків положення</t>
  </si>
  <si>
    <t>Встановлення реле температури</t>
  </si>
  <si>
    <t xml:space="preserve">Прокладання кабелю </t>
  </si>
  <si>
    <t>Встановлення розподільчих коробок</t>
  </si>
  <si>
    <t>Прокладання металорукавів діаметром до 25мм</t>
  </si>
  <si>
    <t xml:space="preserve">Внутрішні інженерні мережі </t>
  </si>
  <si>
    <t>Диспетчеризація систем протипожежного захисту - СПЗ</t>
  </si>
  <si>
    <t>1.1.2</t>
  </si>
  <si>
    <t>1.2.2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</si>
  <si>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</si>
  <si>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</si>
  <si>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</si>
  <si>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</si>
  <si>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</si>
  <si>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</si>
  <si>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</si>
  <si>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</si>
  <si>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1.6.10</t>
  </si>
  <si>
    <t>1.8.2</t>
  </si>
  <si>
    <t>1.15</t>
  </si>
  <si>
    <t>AC / DC-перетворювач на DIN-рейку NDR-480-24 Mean Well International Co. Ltd</t>
  </si>
  <si>
    <t>1.14.1</t>
  </si>
  <si>
    <t>Монтаж перетворювача</t>
  </si>
  <si>
    <t>1.14</t>
  </si>
  <si>
    <t>Щит з/у з прозорими дверцятами, 8 мод. (1х8), GOLF VS108TD Hager</t>
  </si>
  <si>
    <t>1.13.1</t>
  </si>
  <si>
    <t>Монтаж щита зовнішньої установки</t>
  </si>
  <si>
    <t>1.13</t>
  </si>
  <si>
    <t>Короб 60х40 (колір RAL згідно з дизайн-проектом)</t>
  </si>
  <si>
    <t>1.12.1</t>
  </si>
  <si>
    <t>Прокладання коробів пластикових</t>
  </si>
  <si>
    <t>1.12</t>
  </si>
  <si>
    <t>Коробка установча для заливки в бетон, д.70х57мм ПАТ "ДКС Україна"</t>
  </si>
  <si>
    <t>1.11.1</t>
  </si>
  <si>
    <t>Монтаж коробки установчої</t>
  </si>
  <si>
    <t>уп</t>
  </si>
  <si>
    <t>Дюбель з забивним шурупом 6x40 мм поліпропілен 100 шт Expert Fix</t>
  </si>
  <si>
    <t>1.10.5</t>
  </si>
  <si>
    <t>Заглушка для труб, IP40, д.25мм  ПАТ "ДКС Україна"</t>
  </si>
  <si>
    <t>1.10.4</t>
  </si>
  <si>
    <t>Муфта для труб гофрованих, IP40, д.25мм  ПАТ "ДКС Україна"</t>
  </si>
  <si>
    <t>1.10.3</t>
  </si>
  <si>
    <t>Тримач труби ПЕВД DN 23мм, поліамід, колір чорний ПАТ "ДКС Україна"</t>
  </si>
  <si>
    <t>1.10.2</t>
  </si>
  <si>
    <t>Труба ПЕВД гнучка гофр. д.25мм, легка з протяжкою, колір чорний ПАТ "ДКС Україна"</t>
  </si>
  <si>
    <t>Прокладання гнучких труб в підготовці підлоги</t>
  </si>
  <si>
    <t>Піна монтажна поліуретанова пістолетна вогнестійка TERMOPUR FIRESTOP B1</t>
  </si>
  <si>
    <t>1.9.3</t>
  </si>
  <si>
    <t>Металорукав ∅25  Р3-ЦП-18 IEK (20)</t>
  </si>
  <si>
    <t xml:space="preserve">Кабельне кріплення для проводу ⌀ 6-12 мм круглий кабель (100 шт./уп.) Універсал №2 Elektron </t>
  </si>
  <si>
    <t>1.8.4</t>
  </si>
  <si>
    <t>Кабельне кріплення для проводу ⌀ 3-8 мм круглий кабель (100 шт./уп.)  Універсал №1 Elektron</t>
  </si>
  <si>
    <t>1.8.3</t>
  </si>
  <si>
    <t>Кабель силовий з межею вогнестійкості Е30 (N)HXH-FE180/E30 3x1,5</t>
  </si>
  <si>
    <t>Кабель силовий з межею вогнестійкості Е30 (N)HXH-FE180/E30 2x1,5</t>
  </si>
  <si>
    <t>Прокладання кабелю силового</t>
  </si>
  <si>
    <t>Дюбель для тримача кабелю з межею вогнестійкості Е30 (100шт в упак.) BAKS</t>
  </si>
  <si>
    <t>1.7.5</t>
  </si>
  <si>
    <t>Тримач кабелю UDF7 з межею вогнестійкості Е30 (100шт в упак.) BAKS</t>
  </si>
  <si>
    <t>1.7.4</t>
  </si>
  <si>
    <t>Кабель інтерфейсу сигнальний з межею вогнестійкості Е30 J-HX(St)H-PF FE180/E30 1х2х0,8</t>
  </si>
  <si>
    <t>1.7.3</t>
  </si>
  <si>
    <t>Кабель сигнальний J-Y(St)Y…Lg 1x2x0,8</t>
  </si>
  <si>
    <t>Кабель сигнальний з межею вогнестійкості Е30 JE-H(St)H...FE180/E30 1x2x0,8</t>
  </si>
  <si>
    <t>Прокладання кабелю сигнального</t>
  </si>
  <si>
    <t>Коробка вогнестійка розподільча Крома-01-90 Р1 ПП "СенКо"</t>
  </si>
  <si>
    <t>Сповіщувач охоронний магнітоконтактний СОМК 1-9 ТОВ «Алай»</t>
  </si>
  <si>
    <t>Кнопка керування з надписом "Димовидалення", жовта ТОВ "Проект АО"</t>
  </si>
  <si>
    <t>1.4.2</t>
  </si>
  <si>
    <t>Кнопка керування з надписом "Пуск пожежних насосів", червона ТОВ "Проект АО"</t>
  </si>
  <si>
    <t>Акумулятор 12В, 18 А/г</t>
  </si>
  <si>
    <t>1.3.2</t>
  </si>
  <si>
    <t>Джерело безперебійного живлення на 24В, 5А IPS-2450В-07 ТОВ НВП "РІКАС-ВАРТА"</t>
  </si>
  <si>
    <t>Підключення блоків резервного живлення</t>
  </si>
  <si>
    <t>Блок узгодження адресний БСА ТОВ "Проект АО"</t>
  </si>
  <si>
    <t>Прилад розширення (8 кілець) з акумулятором ППКП-П ПП "Резерв-1"</t>
  </si>
  <si>
    <t>Монтаж обладнання ДСПЗ</t>
  </si>
  <si>
    <t xml:space="preserve"> Диспетчеризація систем протипожежного захисту</t>
  </si>
  <si>
    <t>Внутрішні інженерні мережі - СПЗ</t>
  </si>
  <si>
    <t>1.12.2</t>
  </si>
  <si>
    <t>1.11.2</t>
  </si>
  <si>
    <t>1.9.5</t>
  </si>
  <si>
    <t>1.9.4</t>
  </si>
  <si>
    <t>1.5.2</t>
  </si>
  <si>
    <t>Монтаж блоку комутації</t>
  </si>
  <si>
    <t>Панель індикації і управління ПІУ-24  ПП "Резерв-1"</t>
  </si>
  <si>
    <t xml:space="preserve">Встановлення панелей індикації: </t>
  </si>
  <si>
    <t>Прилад управління пожежний (на 8 пожежних шлейфів) ПУ-П                     ПП "Резерв-1"</t>
  </si>
  <si>
    <t>Монтаж приладу управління</t>
  </si>
  <si>
    <t>2.9</t>
  </si>
  <si>
    <t>2.8.2</t>
  </si>
  <si>
    <t>Труба металева Ду 20</t>
  </si>
  <si>
    <t>2.8.1</t>
  </si>
  <si>
    <t>2.8</t>
  </si>
  <si>
    <t>Коробка вогнестійка FLAMEBOX</t>
  </si>
  <si>
    <t>2.7.1</t>
  </si>
  <si>
    <t>2.7</t>
  </si>
  <si>
    <t>Саморіз</t>
  </si>
  <si>
    <t>2.6.5</t>
  </si>
  <si>
    <t>Тримач кабельний односторонній UDF10 BAKS</t>
  </si>
  <si>
    <t>2.6.4</t>
  </si>
  <si>
    <t>2.6.3</t>
  </si>
  <si>
    <t>Кабель вогнестійкий (N)HXH FE180/E60 3х1,5 мм²</t>
  </si>
  <si>
    <t>2.6.2</t>
  </si>
  <si>
    <t>Кабель вогнестійкий (N)HXH FE180/E60 2х1,5 мм²</t>
  </si>
  <si>
    <t>2.6.1</t>
  </si>
  <si>
    <t>2.6</t>
  </si>
  <si>
    <t>Кабель вогнестійкий JE-H(St)H…BdFE180/E30 2x2x0,8мм² ТОВ "Дортмунд кабель"</t>
  </si>
  <si>
    <t>2.5.1</t>
  </si>
  <si>
    <t>2.5</t>
  </si>
  <si>
    <t>Кнопка керування адресна (біла), IP42 КА04-Б ПРАО.425412.001-04 ПП "СенКо"</t>
  </si>
  <si>
    <t>2.4.1</t>
  </si>
  <si>
    <t>2.4</t>
  </si>
  <si>
    <t>Оповіщувач світлозвуковий "ПОЖЕЖА" Тортила С-05С-24 ПП "СенКо"</t>
  </si>
  <si>
    <t>2.3.2</t>
  </si>
  <si>
    <t>Оповіщувач світловий "ВИХІД" ПЛАЙ У-05-12/24 ПП "СенКо"</t>
  </si>
  <si>
    <t>2.3.1</t>
  </si>
  <si>
    <t xml:space="preserve">Встановлення оповіщувачів </t>
  </si>
  <si>
    <t>2.3</t>
  </si>
  <si>
    <t>Акумуляторна батарея 12 В, 7 А*год System Sunlight, Греція</t>
  </si>
  <si>
    <t>2.2.3</t>
  </si>
  <si>
    <t>Блок резервного живлення IPS-2430C-05 ТОВ НВП "Рікас-Варта"</t>
  </si>
  <si>
    <t>2.2.2</t>
  </si>
  <si>
    <t>Блок резервного живлення IPS-2420C-03 ТОВ НВП "Рікас-Варта"</t>
  </si>
  <si>
    <t>2.2.1</t>
  </si>
  <si>
    <t>Підключення блоків живлення</t>
  </si>
  <si>
    <t>2.2</t>
  </si>
  <si>
    <t>Блок комутації адресний БКА-220 ПРАО.425459.002 ТОВ "Проект АО"</t>
  </si>
  <si>
    <t>2.1.1</t>
  </si>
  <si>
    <t>2.1</t>
  </si>
  <si>
    <t>Система оповіщення та управління евакуацією</t>
  </si>
  <si>
    <t>2</t>
  </si>
  <si>
    <t>Коробка розподільча КМ-1 ТОВ "Електрон"</t>
  </si>
  <si>
    <t>Встановлення коробок розподільчих</t>
  </si>
  <si>
    <t>1.6.12</t>
  </si>
  <si>
    <t>1.6.11</t>
  </si>
  <si>
    <t>Анкер</t>
  </si>
  <si>
    <t>Шпилька М10</t>
  </si>
  <si>
    <t>Консоль стелева BBA-30 (DS) для лотка 100мм BBA3010</t>
  </si>
  <si>
    <t>Кришка підйому 90° 100х50 90° 100х50 Kopos Kolin a.s., Чехія</t>
  </si>
  <si>
    <t>Підйом 90° 100х50 90° 100х50 Kopos Kolin a.s., Чехія</t>
  </si>
  <si>
    <t>Кришка повороту 90° 90° 100х50 Kopos Kolin a.s., Чехія</t>
  </si>
  <si>
    <t>Поворот 90° 90° 100х50 Kopos Kolin a.s., Чехія</t>
  </si>
  <si>
    <t>Кришка лотка 100x50 Kopos Kolin a.s., Чехія</t>
  </si>
  <si>
    <t>Лоток кабельний перфорований 100x50 Kopos Kolin a.s., Чехія</t>
  </si>
  <si>
    <t>Прокладання лотків металевих</t>
  </si>
  <si>
    <t>Кабель-канал 25х16 Kopos Kolin a.s., Чехія</t>
  </si>
  <si>
    <t>Кабель-канал 60x40 Kopos Kolin a.s., Чехія</t>
  </si>
  <si>
    <t>Кабель вогнестійкий (N)HXH FE180/E30 3х1,5 мм²</t>
  </si>
  <si>
    <t>Кабель J-H(St)H…Bd 2x2x0,8 мм²</t>
  </si>
  <si>
    <t>Кабель J-H(St)H…Bd 1x2x0,8 мм²</t>
  </si>
  <si>
    <t>Сповіщувач пожежний ручний адресний СПРА ПРAО.425211.001 ПП "Резерв-1" (10% резерв)</t>
  </si>
  <si>
    <t>1.2.6</t>
  </si>
  <si>
    <t>Сповіщувач пожежний ручний адресний СПРА ПРAО.425211.001 ПП "Резерв-1"</t>
  </si>
  <si>
    <t>1.2.5</t>
  </si>
  <si>
    <t>Сповіщувач пожежний тепловий точковий адресний СПТТА ПРАО.425219.001 ПП "Резерв-1" (10% резерв)</t>
  </si>
  <si>
    <t>1.2.4</t>
  </si>
  <si>
    <t>Сповіщувач пожежний тепловий точковий адресний СПТТА ПРАО.425219.001 ПП "Резерв-1"</t>
  </si>
  <si>
    <t>1.2.3</t>
  </si>
  <si>
    <t>Сповіщувач пожежний димовий оптичний точковий адресний СПДОТА ПРАО.425232.001 ПП "Резерв-1" (10% резерв)</t>
  </si>
  <si>
    <t>Сповіщувач пожежний димовий оптичний точковий адресний СПДОТА ПРАО.425232.001 ПП "Резерв-1"</t>
  </si>
  <si>
    <t>Встановлення сповіщувачів димових та ручних</t>
  </si>
  <si>
    <t>Прилад управління пожежний (8 кілець) ПУ-П ЕКВН.425533.016 ПП "Резерв-1"</t>
  </si>
  <si>
    <t>Монтаж обладнання СПС, ОП</t>
  </si>
  <si>
    <t xml:space="preserve">Системи пожежної сигналізації </t>
  </si>
  <si>
    <t>Внутрішні інженерні мережі</t>
  </si>
  <si>
    <t>Короб15х10 (колір RAL згідно з дизайн-проектом)</t>
  </si>
  <si>
    <t>Автоматичний вимикач, 16А ВА-С16</t>
  </si>
  <si>
    <t>Щиток електричний розподільчий з автоматами NRP-6</t>
  </si>
  <si>
    <t>Монтаж щита електричного з автоматичним вимикачем</t>
  </si>
  <si>
    <t>1.9.6</t>
  </si>
  <si>
    <t>1.8.6</t>
  </si>
  <si>
    <t>1.8.5</t>
  </si>
  <si>
    <t>Кабель силовий з межею вогнестійкості Е90 (N)HXH-FE180/E90 3x1,5</t>
  </si>
  <si>
    <t>Кабель сигнальний з межею вогнестійкості Е30 JE-H(St)H…Bd FE180/E30 1х2х0,8</t>
  </si>
  <si>
    <t>Коробка вогнестійка розподільча КВР01/30-100В
ТзОВ НВП "Електроприлад"</t>
  </si>
  <si>
    <t>Оповіщувач світловий «ВИХІД» ОС-1 ТОВ "Тірас-12"</t>
  </si>
  <si>
    <t>1.5.3</t>
  </si>
  <si>
    <t>Оповіщувач світло-звуковий "Сержант" «ПОЖЕЖА» 24В С-07С-24 ПП «СенКо»</t>
  </si>
  <si>
    <t>Оповіщувач світло-звуковий "Сержант" «ВИХІД» 24В С-07С-24 ПП «СенКо»</t>
  </si>
  <si>
    <t>Джерело безперебійного живлення на 24В, 5А IPS-2450В-05 ТОВ НВП "РІКАС-ВАРТА"</t>
  </si>
  <si>
    <t>Сповіщувач пожежний ручний адресний СПРА  ТОВ "Проект АО" (резерв)</t>
  </si>
  <si>
    <t>1.3.6</t>
  </si>
  <si>
    <t>Сповіщувач пожежний ручний адресний СПРА  ТОВ "Проект АО"</t>
  </si>
  <si>
    <t>1.3.5</t>
  </si>
  <si>
    <t>Сповіщувач пожежний димовий оптичний точковий адресний (з базою) СПДОТА  ТОВ "Проект АО" (резерв)</t>
  </si>
  <si>
    <t>1.3.4</t>
  </si>
  <si>
    <t>Сповіщувач пожежний димовий оптичний точковий адресний (з базою) СПДОТА  ТОВ "Проект АО"</t>
  </si>
  <si>
    <t>1.3.3</t>
  </si>
  <si>
    <t>Сповіщувач пожежний автономний СПД-3.4  ПП "Артон" (резерв)</t>
  </si>
  <si>
    <t>Сповіщувач пожежний автономний СПД-3.4 ПП "Артон"</t>
  </si>
  <si>
    <t>Акумулятор 12В, 7 А/г</t>
  </si>
  <si>
    <t>Акумуляторний бокс АБ ПП "Резерв-1"</t>
  </si>
  <si>
    <t>Улаштування акумуляторного боксу</t>
  </si>
  <si>
    <t>Прилад управління пожежний (на 8 пожежних шлейфів) ПУ-П              ПП "Резерв-1"</t>
  </si>
  <si>
    <t>Система пожежної сигналізації та оповіщення  - СПС, ОП</t>
  </si>
  <si>
    <t>Модуль цифрового автодозвона МЦА-GSM.4 ТОВ "Тірас-12"</t>
  </si>
  <si>
    <t>Встановлення модулів</t>
  </si>
  <si>
    <t>Разом з ПДВ, грн:</t>
  </si>
  <si>
    <t>ПДВ 20%, грн:</t>
  </si>
  <si>
    <t>Разом без ПДВ, грн:</t>
  </si>
  <si>
    <t>шт.</t>
  </si>
  <si>
    <t>мп</t>
  </si>
  <si>
    <t>Внутрішні інженерні мережі АУПС</t>
  </si>
  <si>
    <t>Разом без ПДВ, грн</t>
  </si>
  <si>
    <t>Ціна од. без ПДВ, грн</t>
  </si>
  <si>
    <t>Кількість</t>
  </si>
  <si>
    <t>Найменування робіт</t>
  </si>
  <si>
    <t>1.8.8</t>
  </si>
  <si>
    <t>Кріплення для металевого лотка</t>
  </si>
  <si>
    <t>Лоток  металевий сітчастий 100х50</t>
  </si>
  <si>
    <t>Прокладання лотків сітчастих</t>
  </si>
  <si>
    <t>рул.</t>
  </si>
  <si>
    <t>Стрічка перфорована, оцинкована, L=30 м, 19х0,7</t>
  </si>
  <si>
    <t>Шуруп 3,5х40 мм</t>
  </si>
  <si>
    <t>1.8.7</t>
  </si>
  <si>
    <t>Дюбель пластиковий 6х40 мм</t>
  </si>
  <si>
    <t>Дюбель металевий з цвяхом 6х35мм</t>
  </si>
  <si>
    <t>Затискач кабельний UDF14 Baks</t>
  </si>
  <si>
    <t>Затискач кабельний UDF12 Baks</t>
  </si>
  <si>
    <t>Труба гнучка гофрована легка, ПВХ, з протяжкою, 16/11мм, FLE-CP16LZ</t>
  </si>
  <si>
    <t>Труба гнучка гофрована легка, ПВХ, з протяжкою, 25/19мм, FLE-CP25LZ</t>
  </si>
  <si>
    <t>Прокладання пластикових труб</t>
  </si>
  <si>
    <t>Кабель контрольний КВВГнг 7х1,5</t>
  </si>
  <si>
    <t>Прокладання кабелю контрольного</t>
  </si>
  <si>
    <t>Кабель сигнальний J-Y(ST)Y Lg 1х2х0,8</t>
  </si>
  <si>
    <t>Кабель безгалогенний вогнестійкий сигнальний JE-H(St)H … Bd FE180/Е90, 2х2x0,8</t>
  </si>
  <si>
    <t>Кабель безгалогенний вогнестійкий Е30, 3х1,5мм2</t>
  </si>
  <si>
    <t>Кабель безгалогенний вогнестійкий (N)HXH FE 180/90, 2х1,5мм2</t>
  </si>
  <si>
    <t>Прокладання кабелю вогнестійкого сумарним перерізом до 16мм2</t>
  </si>
  <si>
    <t>Провід жовто-зелений ПВ3 1х4,0</t>
  </si>
  <si>
    <t>Кабель силовий з мідними жилами, ВВГнгд 2х1,5мм2</t>
  </si>
  <si>
    <t>Прокладання кабелів силових сумарним перерізом до 16мм2</t>
  </si>
  <si>
    <t>Коробка пластикова розподільча 200х155х80 мм</t>
  </si>
  <si>
    <t>Установка коробок монтажних</t>
  </si>
  <si>
    <t>Кінцевий вимикач LS-11S</t>
  </si>
  <si>
    <t>Регулятор сигналізатор рівня рідини ЕРСУ 3-1</t>
  </si>
  <si>
    <t>Вимикач 1-кл. накладний ІР54</t>
  </si>
  <si>
    <t>Датчик температури (термостат 0….+60˚С , 1 контакт NC? КТО 011</t>
  </si>
  <si>
    <t>Встановлення датчиків, контакторів, вимикачів, реле, постів кнопкових</t>
  </si>
  <si>
    <t>Щит управління і автоматики пожежогасіння ЩАПГ</t>
  </si>
  <si>
    <t>Щит сигналізації ЩС</t>
  </si>
  <si>
    <t>Встановлення щитів силових, розподільчих, управління</t>
  </si>
  <si>
    <t>Автоматична система водяного пожежогасіння
(електрична частина)</t>
  </si>
  <si>
    <t>Тримач кабелю (скоба)  для прокладання трас   UЕF 25</t>
  </si>
  <si>
    <t>Тримач кабелю (скоба)  для прокладання трас   UDF 18</t>
  </si>
  <si>
    <t>Тримач кабелю (скоба)  для прокладання трас   UЕF 18</t>
  </si>
  <si>
    <t>Елементи кріплення, витратні матеріали</t>
  </si>
  <si>
    <t>Труба армована жорстка  з ПВХ-пластиката       Ду40</t>
  </si>
  <si>
    <t>Прокладання армованих труб діаметром до 40мм</t>
  </si>
  <si>
    <t xml:space="preserve"> Труба гофрована легка  з ПВХ - пластиката       Ду  20</t>
  </si>
  <si>
    <t>Прокладання гофрованих труб діаметром до 25мм</t>
  </si>
  <si>
    <t>Кабель контрольний  з мідною жилою екранований, не розповсюджує горіння КВВГЕнгд 4х1,0</t>
  </si>
  <si>
    <t>Кабель контрольний з мідною жилою, що не розповсюджує горіння КВВГнгд 4х1,0</t>
  </si>
  <si>
    <t>Прокладання кабелів сумарним перерізом до 6мм2</t>
  </si>
  <si>
    <t>Світлосигнальний пристрій внутрішнього оповіщення;     80Дб;    ~220B; 50Гц  "Страж СЗУ-В"</t>
  </si>
  <si>
    <t>Встановлення оповіщувачів</t>
  </si>
  <si>
    <t xml:space="preserve">Детектор природного газу ДМ-14 (метан) "2ЕxdIIBT6/H2" ІР66   </t>
  </si>
  <si>
    <t>Встановлення датчиків метана до блоку контролю</t>
  </si>
  <si>
    <t>Блок управління Варта 1-03.14</t>
  </si>
  <si>
    <t>Монтаж обладнання автоматизації</t>
  </si>
  <si>
    <t>Сигналізація загазованності підвальних приміщень</t>
  </si>
  <si>
    <t>Внутрішні інженерні мережі - СКГ</t>
  </si>
  <si>
    <t>Тримач кабелю (скоба)  для прокладання трас   UDF 25</t>
  </si>
  <si>
    <t>Головка для сигнальної лампочки, лінза біла
~220 B, 50 Гц  М22-LH-W</t>
  </si>
  <si>
    <t>Елемент світлодіодний з гвинтовим зажимом  М22-LED230-W</t>
  </si>
  <si>
    <t>Допоміжний контактор, 4з  контакти,  ~220В,  50 Гц DIL ER - 40</t>
  </si>
  <si>
    <t>Металоконструкція розміри 200 х 300(h) х 150 не нижче  IP 30, ввід кабелів зверху</t>
  </si>
  <si>
    <t>Встановлення щитів автоматики і управління</t>
  </si>
  <si>
    <t xml:space="preserve">Кріплення для труби Ø40мм </t>
  </si>
  <si>
    <t xml:space="preserve">Кріплення для труби Ø20мм </t>
  </si>
  <si>
    <t>Труба гофрована легка з ПВХ пластиката Ø40мм</t>
  </si>
  <si>
    <t>Труба гофрована легка з ПВХ пластиката Ø20мм</t>
  </si>
  <si>
    <t>Кабель силовий мідний ВВГнгд 3 х 1,5</t>
  </si>
  <si>
    <t>1.5.5</t>
  </si>
  <si>
    <t>Кабель контрольний з мідною жилою екранований, не розповсюджує горіння  КВВГЭ нг-LS   4 х 1,0</t>
  </si>
  <si>
    <t>1.5.4</t>
  </si>
  <si>
    <t>Кабель контрольний КВВГнг 5х1,0</t>
  </si>
  <si>
    <t>Кабель контрольний КВВГнг 4х1,0</t>
  </si>
  <si>
    <t>Кабель контрольний КВВГнгд 4х1,0</t>
  </si>
  <si>
    <t xml:space="preserve">Блок безперебійного живлення з вбудованим акумулятором;  7,5 Аг; потужність 500ВА; ~220B; 50Гц </t>
  </si>
  <si>
    <t xml:space="preserve">Світлосигнальний пристрій внутрішнього оповіщення;
80Дб;    ~220B; 50Гц  </t>
  </si>
  <si>
    <t>Датчик чадного газу ДУГ-14 "II2G ExdbIIBT4/H2 Gb";  ІР65</t>
  </si>
  <si>
    <t>Встановлення датчиків чадного газу до блоку контролю</t>
  </si>
  <si>
    <t>Сигналізація загазованності приміщень</t>
  </si>
  <si>
    <t xml:space="preserve">Пусконалагоджувальні роботи </t>
  </si>
  <si>
    <t>С1</t>
  </si>
  <si>
    <t>С2</t>
  </si>
  <si>
    <t>С3</t>
  </si>
  <si>
    <t>Всьго</t>
  </si>
  <si>
    <t>Всього:</t>
  </si>
  <si>
    <t>Влаштування пожежної сигналізації, системи оповіщення, диспетчеризація та автоматизація протипожежних систем. 
Паркінг</t>
  </si>
  <si>
    <t>Влаштування системи пожежогасіння АУПС. Електрична частина</t>
  </si>
  <si>
    <t>Влаштування системи контролю загазованості.
Житловий будинок</t>
  </si>
  <si>
    <t>Влаштування системи контролю загазованості.
Паркінг</t>
  </si>
  <si>
    <t>Влаштування пожежної сигналізації, системи оповіщення, диспетчеризація та автоматизація протипожежних систем.
Житловий будинок</t>
  </si>
  <si>
    <t>Влаштування пожежної сигналізації, системи оповіщення, диспетчеризація та автоматизація протипожежних систем.
Паркінг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</si>
</sst>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rgb="FF0070C0"/>
      <name val="Arial"/>
      <family val="2"/>
      <charset val="204"/>
    </font>
    <font>
      <b/>
      <sz val="10"/>
      <color rgb="FF0070C0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1"/>
      <color rgb="FF0070C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6" fillId="0" borderId="0"/>
    <xf numFmtId="0" fontId="8" fillId="0" borderId="0"/>
    <xf numFmtId="164" fontId="6" fillId="0" borderId="0" applyFont="0" applyFill="0" applyBorder="0" applyAlignment="0" applyProtection="0"/>
    <xf numFmtId="0" fontId="9" fillId="0" borderId="0"/>
    <xf numFmtId="0" fontId="8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9" fillId="0" borderId="0"/>
  </cellStyleXfs>
  <cellXfs count="275">
    <xf numFmtId="0" fontId="0" fillId="0" borderId="0" xfId="0"/>
    <xf numFmtId="0" fontId="9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center"/>
    </xf>
    <xf numFmtId="0" fontId="9" fillId="0" borderId="0" xfId="0" applyFont="1"/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2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2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2" fontId="9" fillId="0" borderId="0" xfId="0" applyNumberFormat="1" applyFont="1"/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9" fontId="9" fillId="0" borderId="0" xfId="4" applyNumberForma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0" borderId="0" xfId="4" applyAlignment="1">
      <alignment horizontal="center" vertical="center"/>
    </xf>
    <xf numFmtId="49" fontId="9" fillId="0" borderId="0" xfId="4" applyNumberFormat="1" applyAlignment="1">
      <alignment vertical="center"/>
    </xf>
    <xf numFmtId="0" fontId="9" fillId="0" borderId="0" xfId="4" applyAlignment="1">
      <alignment vertical="center"/>
    </xf>
    <xf numFmtId="2" fontId="9" fillId="0" borderId="0" xfId="4" applyNumberFormat="1" applyAlignment="1">
      <alignment horizontal="left" vertical="center" indent="1"/>
    </xf>
    <xf numFmtId="0" fontId="9" fillId="0" borderId="0" xfId="4" applyAlignment="1">
      <alignment horizontal="left" vertical="center" indent="1"/>
    </xf>
    <xf numFmtId="2" fontId="9" fillId="0" borderId="0" xfId="4" applyNumberFormat="1" applyAlignment="1">
      <alignment vertical="center"/>
    </xf>
    <xf numFmtId="0" fontId="9" fillId="0" borderId="0" xfId="0" applyFont="1" applyAlignment="1">
      <alignment horizontal="right"/>
    </xf>
    <xf numFmtId="49" fontId="9" fillId="0" borderId="0" xfId="4" applyNumberFormat="1"/>
    <xf numFmtId="0" fontId="9" fillId="0" borderId="0" xfId="4"/>
    <xf numFmtId="2" fontId="9" fillId="0" borderId="0" xfId="4" applyNumberFormat="1"/>
    <xf numFmtId="2" fontId="14" fillId="0" borderId="1" xfId="6" applyNumberFormat="1" applyFont="1" applyBorder="1" applyAlignment="1">
      <alignment horizontal="center" vertical="center" wrapText="1"/>
    </xf>
    <xf numFmtId="0" fontId="9" fillId="0" borderId="0" xfId="6" applyFont="1"/>
    <xf numFmtId="0" fontId="9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6" fillId="0" borderId="0" xfId="4" applyFont="1" applyAlignment="1">
      <alignment vertical="top"/>
    </xf>
    <xf numFmtId="0" fontId="14" fillId="0" borderId="1" xfId="6" applyFont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16" fillId="0" borderId="1" xfId="6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0" xfId="4" applyFont="1"/>
    <xf numFmtId="0" fontId="13" fillId="0" borderId="0" xfId="5" applyFont="1" applyAlignment="1">
      <alignment vertical="center"/>
    </xf>
    <xf numFmtId="0" fontId="13" fillId="0" borderId="0" xfId="0" applyFont="1" applyAlignment="1">
      <alignment wrapText="1"/>
    </xf>
    <xf numFmtId="0" fontId="13" fillId="0" borderId="0" xfId="6" applyFont="1" applyAlignment="1">
      <alignment wrapText="1"/>
    </xf>
    <xf numFmtId="0" fontId="18" fillId="0" borderId="0" xfId="0" applyFont="1"/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/>
    <xf numFmtId="2" fontId="19" fillId="0" borderId="0" xfId="0" applyNumberFormat="1" applyFont="1"/>
    <xf numFmtId="2" fontId="19" fillId="0" borderId="0" xfId="0" applyNumberFormat="1" applyFont="1" applyAlignment="1">
      <alignment horizontal="left" vertical="center" indent="1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9" fillId="0" borderId="0" xfId="10" applyFont="1"/>
    <xf numFmtId="2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17" fillId="0" borderId="1" xfId="5" applyNumberFormat="1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0" xfId="10" applyFont="1" applyAlignment="1">
      <alignment wrapText="1"/>
    </xf>
    <xf numFmtId="0" fontId="21" fillId="0" borderId="0" xfId="0" applyFont="1" applyAlignment="1">
      <alignment wrapText="1"/>
    </xf>
    <xf numFmtId="0" fontId="16" fillId="0" borderId="1" xfId="10" applyFont="1" applyBorder="1" applyAlignment="1">
      <alignment horizontal="right" vertical="center" wrapText="1"/>
    </xf>
    <xf numFmtId="2" fontId="14" fillId="0" borderId="1" xfId="10" applyNumberFormat="1" applyFont="1" applyBorder="1" applyAlignment="1">
      <alignment horizontal="center" vertical="center" wrapText="1"/>
    </xf>
    <xf numFmtId="0" fontId="14" fillId="0" borderId="1" xfId="10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17" fillId="0" borderId="0" xfId="5" applyFont="1" applyAlignment="1">
      <alignment vertical="center"/>
    </xf>
    <xf numFmtId="0" fontId="22" fillId="0" borderId="0" xfId="4" applyFont="1" applyAlignment="1">
      <alignment vertical="top"/>
    </xf>
    <xf numFmtId="0" fontId="0" fillId="0" borderId="0" xfId="4" applyFont="1"/>
    <xf numFmtId="4" fontId="9" fillId="0" borderId="1" xfId="0" applyNumberFormat="1" applyFont="1" applyBorder="1" applyAlignment="1">
      <alignment horizontal="center" vertical="center"/>
    </xf>
    <xf numFmtId="0" fontId="9" fillId="0" borderId="0" xfId="10" applyFont="1"/>
    <xf numFmtId="2" fontId="7" fillId="0" borderId="1" xfId="0" applyNumberFormat="1" applyFont="1" applyBorder="1" applyAlignment="1">
      <alignment horizontal="center" vertical="center" wrapText="1"/>
    </xf>
    <xf numFmtId="0" fontId="9" fillId="0" borderId="0" xfId="5" applyFont="1" applyAlignment="1">
      <alignment vertical="center"/>
    </xf>
    <xf numFmtId="4" fontId="9" fillId="0" borderId="1" xfId="5" applyNumberFormat="1" applyFont="1" applyBorder="1" applyAlignment="1">
      <alignment horizontal="right" vertical="center" wrapText="1"/>
    </xf>
    <xf numFmtId="2" fontId="13" fillId="0" borderId="1" xfId="5" applyNumberFormat="1" applyFont="1" applyBorder="1" applyAlignment="1">
      <alignment vertical="center" wrapText="1"/>
    </xf>
    <xf numFmtId="4" fontId="15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3" fillId="0" borderId="0" xfId="10" applyFont="1" applyAlignment="1">
      <alignment wrapText="1"/>
    </xf>
    <xf numFmtId="0" fontId="23" fillId="0" borderId="0" xfId="0" applyFont="1" applyAlignment="1">
      <alignment vertical="center"/>
    </xf>
    <xf numFmtId="0" fontId="21" fillId="0" borderId="0" xfId="5" applyFont="1" applyAlignment="1">
      <alignment vertical="center"/>
    </xf>
    <xf numFmtId="0" fontId="25" fillId="0" borderId="0" xfId="4" applyFont="1"/>
    <xf numFmtId="0" fontId="9" fillId="0" borderId="0" xfId="16" applyAlignment="1">
      <alignment vertical="center"/>
    </xf>
    <xf numFmtId="0" fontId="9" fillId="0" borderId="0" xfId="16"/>
    <xf numFmtId="2" fontId="0" fillId="0" borderId="0" xfId="4" applyNumberFormat="1" applyFont="1"/>
    <xf numFmtId="0" fontId="9" fillId="0" borderId="0" xfId="16" applyAlignment="1">
      <alignment horizontal="left" vertical="center"/>
    </xf>
    <xf numFmtId="49" fontId="0" fillId="0" borderId="0" xfId="4" applyNumberFormat="1" applyFont="1"/>
    <xf numFmtId="0" fontId="0" fillId="0" borderId="0" xfId="4" applyFont="1" applyAlignment="1">
      <alignment vertical="center"/>
    </xf>
    <xf numFmtId="2" fontId="0" fillId="0" borderId="0" xfId="4" applyNumberFormat="1" applyFont="1" applyAlignment="1">
      <alignment vertical="center"/>
    </xf>
    <xf numFmtId="2" fontId="0" fillId="0" borderId="0" xfId="4" applyNumberFormat="1" applyFont="1" applyAlignment="1">
      <alignment horizontal="left" vertical="center" indent="1"/>
    </xf>
    <xf numFmtId="0" fontId="9" fillId="0" borderId="0" xfId="16" applyAlignment="1">
      <alignment horizontal="right"/>
    </xf>
    <xf numFmtId="49" fontId="0" fillId="0" borderId="0" xfId="4" applyNumberFormat="1" applyFont="1" applyAlignment="1">
      <alignment vertical="center"/>
    </xf>
    <xf numFmtId="0" fontId="0" fillId="0" borderId="0" xfId="4" applyFont="1" applyAlignment="1">
      <alignment horizontal="left" vertical="center" indent="1"/>
    </xf>
    <xf numFmtId="0" fontId="9" fillId="0" borderId="0" xfId="16" applyAlignment="1">
      <alignment horizontal="center" vertical="center"/>
    </xf>
    <xf numFmtId="0" fontId="7" fillId="0" borderId="0" xfId="16" applyFont="1" applyAlignment="1">
      <alignment horizontal="center" vertical="center"/>
    </xf>
    <xf numFmtId="0" fontId="0" fillId="0" borderId="0" xfId="4" applyFont="1" applyAlignment="1">
      <alignment horizontal="center" vertical="center"/>
    </xf>
    <xf numFmtId="49" fontId="7" fillId="0" borderId="0" xfId="16" applyNumberFormat="1" applyFont="1" applyAlignment="1">
      <alignment horizontal="center" vertical="center"/>
    </xf>
    <xf numFmtId="49" fontId="0" fillId="0" borderId="0" xfId="4" applyNumberFormat="1" applyFont="1" applyAlignment="1">
      <alignment horizontal="center" vertical="center"/>
    </xf>
    <xf numFmtId="0" fontId="12" fillId="0" borderId="0" xfId="16" applyFont="1" applyAlignment="1">
      <alignment horizontal="left" vertical="top"/>
    </xf>
    <xf numFmtId="0" fontId="12" fillId="0" borderId="0" xfId="16" applyFont="1" applyAlignment="1">
      <alignment horizontal="center" vertical="top" wrapText="1"/>
    </xf>
    <xf numFmtId="0" fontId="12" fillId="0" borderId="0" xfId="16" applyFont="1" applyAlignment="1">
      <alignment horizontal="left" vertical="center"/>
    </xf>
    <xf numFmtId="0" fontId="12" fillId="0" borderId="0" xfId="16" applyFont="1" applyAlignment="1">
      <alignment vertical="top"/>
    </xf>
    <xf numFmtId="0" fontId="10" fillId="0" borderId="0" xfId="16" applyFont="1" applyAlignment="1">
      <alignment horizontal="center" vertical="top" wrapText="1"/>
    </xf>
    <xf numFmtId="0" fontId="11" fillId="0" borderId="0" xfId="16" applyFont="1" applyAlignment="1">
      <alignment horizontal="left" vertical="top" wrapText="1"/>
    </xf>
    <xf numFmtId="4" fontId="7" fillId="0" borderId="1" xfId="16" applyNumberFormat="1" applyFont="1" applyBorder="1" applyAlignment="1">
      <alignment horizontal="right" vertical="center" wrapText="1"/>
    </xf>
    <xf numFmtId="0" fontId="7" fillId="0" borderId="1" xfId="16" applyFont="1" applyBorder="1" applyAlignment="1">
      <alignment horizontal="right" vertical="center" wrapText="1"/>
    </xf>
    <xf numFmtId="4" fontId="7" fillId="0" borderId="1" xfId="16" applyNumberFormat="1" applyFont="1" applyBorder="1" applyAlignment="1">
      <alignment horizontal="center" vertical="center" wrapText="1"/>
    </xf>
    <xf numFmtId="0" fontId="7" fillId="0" borderId="1" xfId="16" applyFont="1" applyBorder="1" applyAlignment="1">
      <alignment horizontal="center" vertical="center" wrapText="1"/>
    </xf>
    <xf numFmtId="0" fontId="7" fillId="0" borderId="1" xfId="16" applyFont="1" applyBorder="1" applyAlignment="1">
      <alignment horizontal="left" vertical="center" wrapText="1"/>
    </xf>
    <xf numFmtId="49" fontId="7" fillId="0" borderId="1" xfId="16" applyNumberFormat="1" applyFont="1" applyBorder="1" applyAlignment="1">
      <alignment horizontal="center" vertical="center" wrapText="1"/>
    </xf>
    <xf numFmtId="4" fontId="9" fillId="0" borderId="1" xfId="16" applyNumberFormat="1" applyBorder="1" applyAlignment="1">
      <alignment horizontal="right" vertical="center" wrapText="1"/>
    </xf>
    <xf numFmtId="0" fontId="9" fillId="0" borderId="1" xfId="16" applyBorder="1" applyAlignment="1">
      <alignment horizontal="right" vertical="center" wrapText="1"/>
    </xf>
    <xf numFmtId="4" fontId="9" fillId="0" borderId="1" xfId="16" applyNumberFormat="1" applyBorder="1" applyAlignment="1">
      <alignment horizontal="center" vertical="center" wrapText="1"/>
    </xf>
    <xf numFmtId="0" fontId="9" fillId="0" borderId="1" xfId="16" applyBorder="1" applyAlignment="1">
      <alignment horizontal="center" vertical="center" wrapText="1"/>
    </xf>
    <xf numFmtId="0" fontId="9" fillId="0" borderId="1" xfId="16" applyBorder="1" applyAlignment="1">
      <alignment horizontal="left" vertical="center" wrapText="1"/>
    </xf>
    <xf numFmtId="0" fontId="0" fillId="0" borderId="0" xfId="14" applyFont="1" applyAlignment="1">
      <alignment wrapText="1"/>
    </xf>
    <xf numFmtId="0" fontId="17" fillId="0" borderId="0" xfId="16" applyFont="1" applyAlignment="1">
      <alignment wrapText="1"/>
    </xf>
    <xf numFmtId="0" fontId="0" fillId="0" borderId="0" xfId="14" applyFont="1"/>
    <xf numFmtId="0" fontId="17" fillId="0" borderId="0" xfId="16" applyFont="1"/>
    <xf numFmtId="0" fontId="0" fillId="0" borderId="1" xfId="14" applyFont="1" applyBorder="1" applyAlignment="1">
      <alignment horizontal="center" vertical="center" wrapText="1"/>
    </xf>
    <xf numFmtId="0" fontId="0" fillId="0" borderId="1" xfId="14" applyFont="1" applyBorder="1" applyAlignment="1">
      <alignment horizontal="center" vertical="center"/>
    </xf>
    <xf numFmtId="0" fontId="8" fillId="0" borderId="0" xfId="5" applyAlignment="1">
      <alignment vertical="center"/>
    </xf>
    <xf numFmtId="4" fontId="26" fillId="0" borderId="0" xfId="5" applyNumberFormat="1" applyFont="1" applyAlignment="1">
      <alignment vertical="center"/>
    </xf>
    <xf numFmtId="0" fontId="27" fillId="0" borderId="0" xfId="5" applyFont="1" applyAlignment="1">
      <alignment vertical="center"/>
    </xf>
    <xf numFmtId="0" fontId="26" fillId="0" borderId="0" xfId="5" applyFont="1" applyAlignment="1">
      <alignment horizontal="center" vertical="center"/>
    </xf>
    <xf numFmtId="0" fontId="18" fillId="0" borderId="0" xfId="16" applyFont="1"/>
    <xf numFmtId="0" fontId="28" fillId="0" borderId="0" xfId="16" applyFont="1" applyAlignment="1">
      <alignment horizontal="left" vertical="center" wrapText="1"/>
    </xf>
    <xf numFmtId="4" fontId="28" fillId="0" borderId="0" xfId="16" applyNumberFormat="1" applyFont="1" applyAlignment="1">
      <alignment horizontal="left" vertical="center" wrapText="1"/>
    </xf>
    <xf numFmtId="49" fontId="28" fillId="0" borderId="0" xfId="5" applyNumberFormat="1" applyFont="1" applyAlignment="1">
      <alignment horizontal="center" vertical="center"/>
    </xf>
    <xf numFmtId="4" fontId="9" fillId="0" borderId="1" xfId="5" applyNumberFormat="1" applyFont="1" applyBorder="1" applyAlignment="1">
      <alignment horizontal="center" vertical="center" wrapText="1"/>
    </xf>
    <xf numFmtId="49" fontId="0" fillId="0" borderId="1" xfId="5" applyNumberFormat="1" applyFont="1" applyBorder="1" applyAlignment="1">
      <alignment horizontal="center" vertical="center"/>
    </xf>
    <xf numFmtId="4" fontId="9" fillId="0" borderId="1" xfId="5" applyNumberFormat="1" applyFont="1" applyBorder="1" applyAlignment="1">
      <alignment vertical="center" wrapText="1"/>
    </xf>
    <xf numFmtId="4" fontId="7" fillId="0" borderId="1" xfId="5" applyNumberFormat="1" applyFont="1" applyBorder="1" applyAlignment="1">
      <alignment horizontal="center" vertical="center" wrapText="1"/>
    </xf>
    <xf numFmtId="49" fontId="7" fillId="0" borderId="1" xfId="5" applyNumberFormat="1" applyFont="1" applyBorder="1" applyAlignment="1">
      <alignment horizontal="center" vertical="center"/>
    </xf>
    <xf numFmtId="0" fontId="0" fillId="0" borderId="0" xfId="5" applyFont="1" applyAlignment="1">
      <alignment vertical="center"/>
    </xf>
    <xf numFmtId="0" fontId="15" fillId="0" borderId="1" xfId="16" applyFont="1" applyBorder="1" applyAlignment="1">
      <alignment horizontal="center" vertical="center" wrapText="1"/>
    </xf>
    <xf numFmtId="0" fontId="0" fillId="0" borderId="0" xfId="17" applyFont="1" applyAlignment="1">
      <alignment wrapText="1"/>
    </xf>
    <xf numFmtId="0" fontId="16" fillId="0" borderId="1" xfId="17" applyFont="1" applyBorder="1" applyAlignment="1">
      <alignment horizontal="right" vertical="center" wrapText="1"/>
    </xf>
    <xf numFmtId="2" fontId="14" fillId="0" borderId="1" xfId="17" applyNumberFormat="1" applyFont="1" applyBorder="1" applyAlignment="1">
      <alignment horizontal="center" vertical="center" wrapText="1"/>
    </xf>
    <xf numFmtId="0" fontId="14" fillId="0" borderId="1" xfId="17" applyFont="1" applyBorder="1" applyAlignment="1">
      <alignment horizontal="center" vertical="center" wrapText="1"/>
    </xf>
    <xf numFmtId="0" fontId="0" fillId="0" borderId="0" xfId="17" applyFont="1"/>
    <xf numFmtId="0" fontId="0" fillId="0" borderId="1" xfId="17" applyFont="1" applyBorder="1" applyAlignment="1">
      <alignment horizontal="center" vertical="center" wrapText="1"/>
    </xf>
    <xf numFmtId="0" fontId="0" fillId="0" borderId="1" xfId="17" applyFont="1" applyBorder="1" applyAlignment="1">
      <alignment horizontal="center" vertical="center"/>
    </xf>
    <xf numFmtId="0" fontId="8" fillId="0" borderId="0" xfId="5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24" fillId="0" borderId="0" xfId="5" applyFont="1" applyAlignment="1">
      <alignment vertical="center"/>
    </xf>
    <xf numFmtId="4" fontId="7" fillId="0" borderId="0" xfId="5" applyNumberFormat="1" applyFont="1" applyAlignment="1">
      <alignment vertical="center"/>
    </xf>
    <xf numFmtId="0" fontId="7" fillId="0" borderId="0" xfId="5" applyFont="1" applyAlignment="1">
      <alignment horizontal="center" vertical="center"/>
    </xf>
    <xf numFmtId="2" fontId="9" fillId="0" borderId="0" xfId="16" applyNumberFormat="1"/>
    <xf numFmtId="0" fontId="9" fillId="0" borderId="0" xfId="16" applyAlignment="1">
      <alignment horizontal="center"/>
    </xf>
    <xf numFmtId="4" fontId="15" fillId="0" borderId="0" xfId="5" applyNumberFormat="1" applyFont="1" applyAlignment="1">
      <alignment vertical="center"/>
    </xf>
    <xf numFmtId="0" fontId="15" fillId="0" borderId="0" xfId="5" applyFont="1" applyAlignment="1">
      <alignment horizontal="center" vertical="center"/>
    </xf>
    <xf numFmtId="0" fontId="0" fillId="0" borderId="0" xfId="4" applyFont="1" applyAlignment="1">
      <alignment horizontal="center" vertical="center" wrapText="1"/>
    </xf>
    <xf numFmtId="0" fontId="30" fillId="0" borderId="0" xfId="5" applyFont="1" applyAlignment="1">
      <alignment vertical="center"/>
    </xf>
    <xf numFmtId="0" fontId="14" fillId="0" borderId="0" xfId="16" applyFont="1" applyAlignment="1">
      <alignment horizontal="left" vertical="center" wrapText="1"/>
    </xf>
    <xf numFmtId="4" fontId="14" fillId="0" borderId="0" xfId="16" applyNumberFormat="1" applyFont="1" applyAlignment="1">
      <alignment horizontal="left" vertical="center" wrapText="1"/>
    </xf>
    <xf numFmtId="49" fontId="14" fillId="0" borderId="0" xfId="5" applyNumberFormat="1" applyFont="1" applyAlignment="1">
      <alignment horizontal="center" vertical="center"/>
    </xf>
    <xf numFmtId="4" fontId="0" fillId="0" borderId="1" xfId="5" applyNumberFormat="1" applyFont="1" applyBorder="1" applyAlignment="1">
      <alignment horizontal="center" vertical="center" wrapText="1"/>
    </xf>
    <xf numFmtId="4" fontId="0" fillId="0" borderId="1" xfId="5" applyNumberFormat="1" applyFont="1" applyBorder="1" applyAlignment="1">
      <alignment horizontal="right" vertical="center" wrapText="1"/>
    </xf>
    <xf numFmtId="0" fontId="16" fillId="0" borderId="1" xfId="14" applyFont="1" applyBorder="1" applyAlignment="1">
      <alignment horizontal="right" vertical="center" wrapText="1"/>
    </xf>
    <xf numFmtId="2" fontId="14" fillId="0" borderId="1" xfId="14" applyNumberFormat="1" applyFont="1" applyBorder="1" applyAlignment="1">
      <alignment horizontal="center" vertical="center" wrapText="1"/>
    </xf>
    <xf numFmtId="0" fontId="14" fillId="0" borderId="1" xfId="14" applyFont="1" applyBorder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25" fillId="0" borderId="0" xfId="5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9" fillId="0" borderId="0" xfId="16" applyAlignment="1">
      <alignment horizontal="right" vertical="center" wrapText="1"/>
    </xf>
    <xf numFmtId="0" fontId="9" fillId="0" borderId="1" xfId="16" applyBorder="1" applyAlignment="1">
      <alignment horizontal="center" vertical="center" wrapText="1"/>
    </xf>
    <xf numFmtId="0" fontId="7" fillId="0" borderId="0" xfId="16" applyFont="1" applyAlignment="1">
      <alignment horizontal="center" vertical="center"/>
    </xf>
    <xf numFmtId="2" fontId="7" fillId="0" borderId="0" xfId="16" applyNumberFormat="1" applyFont="1" applyAlignment="1">
      <alignment horizontal="center" vertical="center"/>
    </xf>
    <xf numFmtId="0" fontId="9" fillId="0" borderId="0" xfId="16" applyAlignment="1">
      <alignment horizontal="left" vertical="center"/>
    </xf>
    <xf numFmtId="0" fontId="19" fillId="0" borderId="1" xfId="0" applyFont="1" applyBorder="1" applyAlignment="1">
      <alignment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9" fillId="0" borderId="9" xfId="0" applyNumberFormat="1" applyFont="1" applyBorder="1" applyAlignment="1">
      <alignment horizontal="right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9" fontId="0" fillId="0" borderId="2" xfId="5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4" fontId="9" fillId="0" borderId="2" xfId="5" applyNumberFormat="1" applyFont="1" applyBorder="1" applyAlignment="1">
      <alignment horizontal="right" vertical="center" wrapText="1"/>
    </xf>
    <xf numFmtId="49" fontId="7" fillId="0" borderId="7" xfId="16" applyNumberFormat="1" applyFont="1" applyBorder="1" applyAlignment="1">
      <alignment horizontal="center" vertical="center" wrapText="1"/>
    </xf>
    <xf numFmtId="0" fontId="9" fillId="0" borderId="8" xfId="16" applyBorder="1" applyAlignment="1">
      <alignment horizontal="left" vertical="center" wrapText="1"/>
    </xf>
    <xf numFmtId="0" fontId="9" fillId="0" borderId="8" xfId="16" applyBorder="1" applyAlignment="1">
      <alignment horizontal="center" vertical="center" wrapText="1"/>
    </xf>
    <xf numFmtId="4" fontId="9" fillId="0" borderId="8" xfId="16" applyNumberFormat="1" applyBorder="1" applyAlignment="1">
      <alignment horizontal="center" vertical="center" wrapText="1"/>
    </xf>
    <xf numFmtId="0" fontId="9" fillId="0" borderId="8" xfId="16" applyBorder="1" applyAlignment="1">
      <alignment horizontal="right" vertical="center" wrapText="1"/>
    </xf>
    <xf numFmtId="4" fontId="9" fillId="0" borderId="9" xfId="16" applyNumberFormat="1" applyBorder="1" applyAlignment="1">
      <alignment horizontal="right" vertical="center" wrapText="1"/>
    </xf>
    <xf numFmtId="49" fontId="7" fillId="0" borderId="10" xfId="16" applyNumberFormat="1" applyFont="1" applyBorder="1" applyAlignment="1">
      <alignment horizontal="center" vertical="center" wrapText="1"/>
    </xf>
    <xf numFmtId="4" fontId="9" fillId="0" borderId="11" xfId="16" applyNumberFormat="1" applyBorder="1" applyAlignment="1">
      <alignment horizontal="right" vertical="center" wrapText="1"/>
    </xf>
    <xf numFmtId="49" fontId="7" fillId="0" borderId="12" xfId="16" applyNumberFormat="1" applyFont="1" applyBorder="1" applyAlignment="1">
      <alignment horizontal="center" vertical="center" wrapText="1"/>
    </xf>
    <xf numFmtId="0" fontId="7" fillId="0" borderId="13" xfId="16" applyFont="1" applyBorder="1" applyAlignment="1">
      <alignment horizontal="left" vertical="center" wrapText="1"/>
    </xf>
    <xf numFmtId="0" fontId="7" fillId="0" borderId="13" xfId="16" applyFont="1" applyBorder="1" applyAlignment="1">
      <alignment horizontal="center" vertical="center" wrapText="1"/>
    </xf>
    <xf numFmtId="4" fontId="7" fillId="0" borderId="13" xfId="16" applyNumberFormat="1" applyFont="1" applyBorder="1" applyAlignment="1">
      <alignment horizontal="center" vertical="center" wrapText="1"/>
    </xf>
    <xf numFmtId="0" fontId="7" fillId="0" borderId="13" xfId="16" applyFont="1" applyBorder="1" applyAlignment="1">
      <alignment horizontal="right" vertical="center" wrapText="1"/>
    </xf>
    <xf numFmtId="4" fontId="7" fillId="0" borderId="14" xfId="16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16" applyAlignment="1">
      <alignment horizontal="center" vertical="center" wrapText="1"/>
    </xf>
    <xf numFmtId="0" fontId="9" fillId="0" borderId="1" xfId="16" applyBorder="1" applyAlignment="1">
      <alignment horizontal="center" vertical="center" wrapText="1"/>
    </xf>
    <xf numFmtId="0" fontId="7" fillId="0" borderId="1" xfId="16" applyFont="1" applyBorder="1" applyAlignment="1">
      <alignment horizontal="center" vertical="center" wrapText="1"/>
    </xf>
    <xf numFmtId="0" fontId="12" fillId="0" borderId="0" xfId="16" applyFont="1" applyAlignment="1">
      <alignment horizontal="left" vertical="center" wrapText="1"/>
    </xf>
    <xf numFmtId="0" fontId="9" fillId="0" borderId="5" xfId="16" applyBorder="1" applyAlignment="1">
      <alignment horizontal="center" vertical="center" wrapText="1"/>
    </xf>
    <xf numFmtId="0" fontId="9" fillId="0" borderId="3" xfId="16" applyBorder="1" applyAlignment="1">
      <alignment horizontal="center" vertical="center" wrapText="1"/>
    </xf>
    <xf numFmtId="0" fontId="9" fillId="0" borderId="6" xfId="16" applyBorder="1" applyAlignment="1">
      <alignment horizontal="center" vertical="center" wrapText="1"/>
    </xf>
  </cellXfs>
  <cellStyles count="18">
    <cellStyle name="Excel Built-in Normal" xfId="2"/>
    <cellStyle name="Excel Built-in Normal 3" xfId="5"/>
    <cellStyle name="Звичайний 2" xfId="12"/>
    <cellStyle name="Звичайний 3" xfId="13"/>
    <cellStyle name="Звичайний 4" xfId="16"/>
    <cellStyle name="Обычный" xfId="0" builtinId="0"/>
    <cellStyle name="Обычный 2" xfId="4"/>
    <cellStyle name="Обычный 2 2" xfId="1"/>
    <cellStyle name="Обычный 2 2 2" xfId="6"/>
    <cellStyle name="Обычный 2 2 2 2" xfId="10"/>
    <cellStyle name="Обычный 2 2 2 3" xfId="14"/>
    <cellStyle name="Обычный 2 2 3" xfId="17"/>
    <cellStyle name="Обычный 3 3" xfId="8"/>
    <cellStyle name="Обычный 3 3 2" xfId="11"/>
    <cellStyle name="Обычный 3 3 2 2" xfId="15"/>
    <cellStyle name="Обычный 4" xfId="9"/>
    <cellStyle name="Финансовый 2 2" xfId="3"/>
    <cellStyle name="Финансовый 2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m-hetzner-fs01\UsersProfiles$\Documents%20and%20Settings\user\&#1056;&#1072;&#1073;&#1086;&#1095;&#1080;&#1081;%20&#1089;&#1090;&#1086;&#1083;\&#1053;&#1040;&#1058;&#1040;&#1051;&#1030;&#1071;\&#1053;&#1040;&#1058;&#1040;&#1051;&#1048;&#1071;\&#1055;&#1056;&#1048;&#1050;&#1051;&#1040;&#1044;&#1048;%20&#1041;&#1070;&#1044;&#1046;&#1045;&#1058;&#1030;&#1042;\&#1047;&#1084;.6_&#1041;&#1102;&#1076;&#1078;&#1077;&#1090;%20&#1044;&#1043;&#1058;&#8470;3_18.11%20(version%20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\&#1056;&#1072;&#1073;&#1086;&#1095;&#1080;&#1081;%20&#1089;&#1090;&#1086;&#1083;\&#1053;&#1040;&#1058;&#1040;&#1051;&#1030;&#1071;\&#1053;&#1040;&#1058;&#1040;&#1051;&#1048;&#1071;\&#1055;&#1056;&#1048;&#1050;&#1051;&#1040;&#1044;&#1048;%20&#1041;&#1070;&#1044;&#1046;&#1045;&#1058;&#1030;&#1042;\&#1047;&#1084;.6_&#1041;&#1102;&#1076;&#1078;&#1077;&#1090;%20&#1044;&#1043;&#1058;&#8470;3_18.11%20(version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шт. №1(зм.в.3)"/>
      <sheetName val="матер-ли"/>
      <sheetName val="Лист1"/>
    </sheetNames>
    <sheetDataSet>
      <sheetData sheetId="0" refreshError="1"/>
      <sheetData sheetId="1" refreshError="1">
        <row r="6">
          <cell r="B6" t="str">
            <v>Арматура Ø6-8 класу А240</v>
          </cell>
        </row>
        <row r="7">
          <cell r="B7" t="str">
            <v>Арматура Ø10 класу  А500</v>
          </cell>
        </row>
        <row r="8">
          <cell r="B8" t="str">
            <v>Арматура Ø12-32 класу А500</v>
          </cell>
        </row>
        <row r="9">
          <cell r="B9" t="str">
            <v>Балка для марша</v>
          </cell>
        </row>
        <row r="10">
          <cell r="B10" t="str">
            <v>Бетон П4 В25 F200 W6  з доставкою на об'єкт</v>
          </cell>
        </row>
        <row r="11">
          <cell r="B11" t="str">
            <v>Бетон П4 В30 F200 W6 з доставкою на об'єкт</v>
          </cell>
        </row>
        <row r="12">
          <cell r="B12" t="str">
            <v>Бетон П4 В25 F200 W6 М5 з доставкою на об'єкт</v>
          </cell>
        </row>
        <row r="13">
          <cell r="B13" t="str">
            <v>Бетон П4 В30 F200 W6 М5 з доставкою на об'єкт</v>
          </cell>
        </row>
        <row r="14">
          <cell r="B14" t="str">
            <v>Бетон П4 В30 F200 W6 М15 з доставкою на об'єкт</v>
          </cell>
        </row>
        <row r="15">
          <cell r="B15" t="str">
            <v>Бетон П4 В25 F200 W6 М15 з доставкою на об'єкт</v>
          </cell>
        </row>
        <row r="16">
          <cell r="B16" t="str">
            <v>Бетон П4 В12,5 F50 Р4 W6 З з доставкою на об'єкт</v>
          </cell>
        </row>
        <row r="17">
          <cell r="B17" t="str">
            <v>Вентблоки ВБ-3-30</v>
          </cell>
        </row>
        <row r="18">
          <cell r="B18" t="str">
            <v>Вентблоки ВБ-4-30</v>
          </cell>
        </row>
        <row r="19">
          <cell r="B19" t="str">
            <v>Вироби будівельні керамічні "СБК 250*380*215"</v>
          </cell>
        </row>
        <row r="20">
          <cell r="B20" t="str">
            <v>Відлив фарбований (RAL)зі сталі товщ.0,7мм</v>
          </cell>
        </row>
        <row r="21">
          <cell r="B21" t="str">
            <v>Газ пропан</v>
          </cell>
        </row>
        <row r="22">
          <cell r="B22" t="str">
            <v>Гемофон полотно ППЄ 5 мм</v>
          </cell>
        </row>
        <row r="23">
          <cell r="B23" t="str">
            <v>Геотекстиль</v>
          </cell>
        </row>
        <row r="24">
          <cell r="B24" t="str">
            <v>Герметик поліуретановий</v>
          </cell>
        </row>
        <row r="25">
          <cell r="B25" t="str">
            <v>Гідроізоляція CR-65</v>
          </cell>
        </row>
        <row r="26">
          <cell r="B26" t="str">
            <v>Грунт універсальний Уні Праймер</v>
          </cell>
        </row>
        <row r="27">
          <cell r="B27" t="str">
            <v>Грунт Baumit Grunt</v>
          </cell>
        </row>
        <row r="28">
          <cell r="B28" t="str">
            <v>Ґрунт доставляється з вул. Деміївська на вул. Дегтяренка, коефіцієнт ущільнення 1,2</v>
          </cell>
        </row>
        <row r="29">
          <cell r="B29" t="str">
            <v>Ґрунтовка ГФ-021</v>
          </cell>
        </row>
        <row r="30">
          <cell r="B30" t="str">
            <v>Ґрунтовка СТ-17</v>
          </cell>
        </row>
        <row r="31">
          <cell r="B31" t="str">
            <v>Дріт в'язальний</v>
          </cell>
        </row>
        <row r="32">
          <cell r="B32" t="str">
            <v>Джгут</v>
          </cell>
        </row>
        <row r="33">
          <cell r="B33" t="str">
            <v>Диск відр. Ø230 мм</v>
          </cell>
        </row>
        <row r="34">
          <cell r="B34" t="str">
            <v>Дюбель 10х220мм, з подовженою розпірною базою, зі сталевим оцинкованим цвяхом та пластиковою голівкою</v>
          </cell>
        </row>
        <row r="35">
          <cell r="B35" t="str">
            <v>Дюбель 10х140 мм з металевим цвяхом з подовженою розпірною частиною</v>
          </cell>
        </row>
        <row r="36">
          <cell r="B36" t="str">
            <v>Дюбель 6х40 мм</v>
          </cell>
        </row>
        <row r="37">
          <cell r="B37" t="str">
            <v>Дюбель анкерний</v>
          </cell>
        </row>
        <row r="38">
          <cell r="B38" t="str">
            <v>Елементи кріплення</v>
          </cell>
        </row>
        <row r="39">
          <cell r="B39" t="str">
            <v>Закладні деталі з полоси 40х4</v>
          </cell>
        </row>
        <row r="40">
          <cell r="B40" t="str">
            <v>Залізобетонні марш-площадки</v>
          </cell>
        </row>
        <row r="41">
          <cell r="B41" t="str">
            <v>Керамічних блоків 2NF ТМ "Керамкомфорт" ПАТ"СБК" з доставкою на об'єкт</v>
          </cell>
        </row>
        <row r="42">
          <cell r="B42" t="str">
            <v>Керамзитобетон М100</v>
          </cell>
        </row>
        <row r="43">
          <cell r="B43" t="str">
            <v>Клей ПроКонтакт</v>
          </cell>
        </row>
        <row r="44">
          <cell r="B44" t="str">
            <v>Клей Баумакол Медіо</v>
          </cell>
        </row>
        <row r="45">
          <cell r="B45" t="str">
            <v>Кутовий профіль зовнішній ПВХ з сіткою100х100мм</v>
          </cell>
        </row>
        <row r="46">
          <cell r="B46" t="str">
            <v>Ліфти (2 шт - 630 кг, 1 шт - 1000 кг)</v>
          </cell>
        </row>
        <row r="47">
          <cell r="B47" t="str">
            <v>Мастика бітумно-полімерна Техноніколь</v>
          </cell>
        </row>
        <row r="48">
          <cell r="B48" t="str">
            <v xml:space="preserve">Мембрана дренажна </v>
          </cell>
        </row>
        <row r="49">
          <cell r="B49" t="str">
            <v xml:space="preserve"> Металопластикові вікна та балконі двері (профіль 5-ти камерний,  склопакет - 2-х камерний енергозберігаючий), в т.ч. підвіконник та відлив</v>
          </cell>
        </row>
        <row r="50">
          <cell r="B50" t="str">
            <v>Металопластикові вікна балконів та лоджій (профіль 3 камерний, склопакет - 1-однокамерний)</v>
          </cell>
        </row>
        <row r="51">
          <cell r="B51" t="str">
            <v>Металопластикові вікна та двері в місцях загального користування, в т.ч. нежитлових приміщеннях (профіль 3 камерний, склопакет - 1-однокамерний)</v>
          </cell>
        </row>
        <row r="52">
          <cell r="B52" t="str">
            <v>Металеві протиударні двері (двополі з фрамугою 1260*2460мм)</v>
          </cell>
        </row>
        <row r="53">
          <cell r="B53" t="str">
            <v>Металеві вхідні двері в квартири з МДФ накладками (ЕІ 30) + монтаж</v>
          </cell>
        </row>
        <row r="54">
          <cell r="B54" t="str">
            <v>Металеві двері вхідної групи з МДФ накладками</v>
          </cell>
        </row>
        <row r="55">
          <cell r="B55" t="str">
            <v>Металеві люки в нішах інженерних комунікацій (900*1070мм)</v>
          </cell>
        </row>
        <row r="56">
          <cell r="B56" t="str">
            <v>Мін. декор.штук.Едель Пуц "барашек К"</v>
          </cell>
        </row>
        <row r="57">
          <cell r="B57" t="str">
            <v>Мінераловатна плита  145 кг/м3</v>
          </cell>
        </row>
        <row r="58">
          <cell r="B58" t="str">
            <v>Мінераловатна плита  135 кг/м3</v>
          </cell>
        </row>
        <row r="59">
          <cell r="B59" t="str">
            <v>Мозаїчна штукатурка BAUMIT</v>
          </cell>
        </row>
        <row r="60">
          <cell r="B60" t="str">
            <v>Паробар'єр</v>
          </cell>
        </row>
        <row r="61">
          <cell r="B61" t="str">
            <v>Перемичка 1ПБ13-1</v>
          </cell>
        </row>
        <row r="62">
          <cell r="B62" t="str">
            <v>Пінопласт ПСБ-С-25 ГОСТ</v>
          </cell>
        </row>
        <row r="63">
          <cell r="B63" t="str">
            <v>Пінополістирол екструдований Г-1</v>
          </cell>
        </row>
        <row r="64">
          <cell r="B64" t="str">
            <v>Пінополістирол екструдований Г-4</v>
          </cell>
        </row>
        <row r="65">
          <cell r="B65" t="str">
            <v>Пісок річковий з доставкою на об'єкт</v>
          </cell>
        </row>
        <row r="66">
          <cell r="B66" t="str">
            <v>Пісок овражний з доставкою на об'єкт</v>
          </cell>
        </row>
        <row r="67">
          <cell r="B67" t="str">
            <v>Плівка ПЕ 150 мкр</v>
          </cell>
        </row>
        <row r="68">
          <cell r="B68" t="str">
            <v>Плитка Керамограніт(фасад)</v>
          </cell>
        </row>
        <row r="69">
          <cell r="B69" t="str">
            <v>Плитка Грес А100</v>
          </cell>
        </row>
        <row r="70">
          <cell r="B70" t="str">
            <v>Плитка Грес Х200</v>
          </cell>
        </row>
        <row r="71">
          <cell r="B71" t="str">
            <v>Плитка бетонна с доставкою</v>
          </cell>
        </row>
        <row r="72">
          <cell r="B72" t="str">
            <v>Праймер бітумний Техноніколь</v>
          </cell>
        </row>
        <row r="73">
          <cell r="B73" t="str">
            <v>Профіль декоративний "Бронза"</v>
          </cell>
        </row>
        <row r="74">
          <cell r="B74" t="str">
            <v>Розчин РК М75 П-12 З з доставкою на об'єкт</v>
          </cell>
        </row>
        <row r="75">
          <cell r="B75" t="str">
            <v>Розчин РК М100 П-12-С з доставкою на об'єкт</v>
          </cell>
        </row>
        <row r="76">
          <cell r="B76" t="str">
            <v>Розчин РК М150 П-12-С з доставкою на об'єкт</v>
          </cell>
        </row>
        <row r="77">
          <cell r="B77" t="str">
            <v>Саморізи покрівельні</v>
          </cell>
        </row>
        <row r="78">
          <cell r="B78" t="str">
            <v>Сітка Бауміт стар Текс</v>
          </cell>
        </row>
        <row r="79">
          <cell r="B79" t="str">
            <v>Сітка кладочна ВР-1 Ø4мм 50х50</v>
          </cell>
        </row>
        <row r="80">
          <cell r="B80" t="str">
            <v>Сітка кладочна ВР-1 Ø3мм 100х100</v>
          </cell>
        </row>
        <row r="81">
          <cell r="B81" t="str">
            <v>Силіконова фарба Бауміт</v>
          </cell>
        </row>
        <row r="82">
          <cell r="B82" t="str">
            <v xml:space="preserve">Скриньки поштові </v>
          </cell>
        </row>
        <row r="83">
          <cell r="B83" t="str">
            <v>Стрічка К2</v>
          </cell>
        </row>
        <row r="84">
          <cell r="B84" t="str">
            <v>Стрічка перфорована</v>
          </cell>
        </row>
        <row r="85">
          <cell r="B85" t="str">
            <v xml:space="preserve">Суміш Кнауф МП-75,  30 кг </v>
          </cell>
        </row>
        <row r="86">
          <cell r="B86" t="str">
            <v>Труба 30х30х3</v>
          </cell>
        </row>
        <row r="87">
          <cell r="B87" t="str">
            <v>Уніфлекс ЕПП Техноніколь</v>
          </cell>
        </row>
        <row r="88">
          <cell r="B88" t="str">
            <v>Уніфлекс ЕКП сланець сірий Техноніколь</v>
          </cell>
        </row>
        <row r="89">
          <cell r="B89" t="str">
            <v>Фарба масляна</v>
          </cell>
        </row>
        <row r="90">
          <cell r="B90" t="str">
            <v>Фарба в/е</v>
          </cell>
        </row>
        <row r="91">
          <cell r="B91" t="str">
            <v>Фіксатори для сітки</v>
          </cell>
        </row>
        <row r="92">
          <cell r="B92" t="str">
            <v>Фуга СЕ-40</v>
          </cell>
        </row>
        <row r="93">
          <cell r="B93" t="str">
            <v>Цегла повнотіла з доставкою на об'єкт М-100</v>
          </cell>
        </row>
        <row r="94">
          <cell r="B94" t="str">
            <v>Цемент М400</v>
          </cell>
        </row>
        <row r="95">
          <cell r="B95" t="str">
            <v>Шпаклівка Knauf фініш</v>
          </cell>
        </row>
        <row r="96">
          <cell r="B96" t="str">
            <v>Шпаклівка Knauf мульти-фініш</v>
          </cell>
        </row>
        <row r="97">
          <cell r="B97" t="str">
            <v>Шліфщкурка 115 мм</v>
          </cell>
        </row>
        <row r="98">
          <cell r="B98" t="str">
            <v>Щебінь (20-40, 40-70)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шт. №1(зм.в.3)"/>
      <sheetName val="матер-ли"/>
      <sheetName val="Лист1"/>
    </sheetNames>
    <sheetDataSet>
      <sheetData sheetId="0" refreshError="1"/>
      <sheetData sheetId="1" refreshError="1">
        <row r="6">
          <cell r="B6" t="str">
            <v>Арматура Ø6-8 класу А240</v>
          </cell>
        </row>
        <row r="7">
          <cell r="B7" t="str">
            <v>Арматура Ø10 класу  А500</v>
          </cell>
        </row>
        <row r="8">
          <cell r="B8" t="str">
            <v>Арматура Ø12-32 класу А500</v>
          </cell>
        </row>
        <row r="9">
          <cell r="B9" t="str">
            <v>Балка для марша</v>
          </cell>
        </row>
        <row r="10">
          <cell r="B10" t="str">
            <v>Бетон П4 В25 F200 W6  з доставкою на об'єкт</v>
          </cell>
        </row>
        <row r="11">
          <cell r="B11" t="str">
            <v>Бетон П4 В30 F200 W6 з доставкою на об'єкт</v>
          </cell>
        </row>
        <row r="12">
          <cell r="B12" t="str">
            <v>Бетон П4 В25 F200 W6 М5 з доставкою на об'єкт</v>
          </cell>
        </row>
        <row r="13">
          <cell r="B13" t="str">
            <v>Бетон П4 В30 F200 W6 М5 з доставкою на об'єкт</v>
          </cell>
        </row>
        <row r="14">
          <cell r="B14" t="str">
            <v>Бетон П4 В30 F200 W6 М15 з доставкою на об'єкт</v>
          </cell>
        </row>
        <row r="15">
          <cell r="B15" t="str">
            <v>Бетон П4 В25 F200 W6 М15 з доставкою на об'єкт</v>
          </cell>
        </row>
        <row r="16">
          <cell r="B16" t="str">
            <v>Бетон П4 В12,5 F50 Р4 W6 З з доставкою на об'єкт</v>
          </cell>
        </row>
        <row r="17">
          <cell r="B17" t="str">
            <v>Вентблоки ВБ-3-30</v>
          </cell>
        </row>
        <row r="18">
          <cell r="B18" t="str">
            <v>Вентблоки ВБ-4-30</v>
          </cell>
        </row>
        <row r="19">
          <cell r="B19" t="str">
            <v>Вироби будівельні керамічні "СБК 250*380*215"</v>
          </cell>
        </row>
        <row r="20">
          <cell r="B20" t="str">
            <v>Відлив фарбований (RAL)зі сталі товщ.0,7мм</v>
          </cell>
        </row>
        <row r="21">
          <cell r="B21" t="str">
            <v>Газ пропан</v>
          </cell>
        </row>
        <row r="22">
          <cell r="B22" t="str">
            <v>Гемофон полотно ППЄ 5 мм</v>
          </cell>
        </row>
        <row r="23">
          <cell r="B23" t="str">
            <v>Геотекстиль</v>
          </cell>
        </row>
        <row r="24">
          <cell r="B24" t="str">
            <v>Герметик поліуретановий</v>
          </cell>
        </row>
        <row r="25">
          <cell r="B25" t="str">
            <v>Гідроізоляція CR-65</v>
          </cell>
        </row>
        <row r="26">
          <cell r="B26" t="str">
            <v>Грунт універсальний Уні Праймер</v>
          </cell>
        </row>
        <row r="27">
          <cell r="B27" t="str">
            <v>Грунт Baumit Grunt</v>
          </cell>
        </row>
        <row r="28">
          <cell r="B28" t="str">
            <v>Ґрунт доставляється з вул. Деміївська на вул. Дегтяренка, коефіцієнт ущільнення 1,2</v>
          </cell>
        </row>
        <row r="29">
          <cell r="B29" t="str">
            <v>Ґрунтовка ГФ-021</v>
          </cell>
        </row>
        <row r="30">
          <cell r="B30" t="str">
            <v>Ґрунтовка СТ-17</v>
          </cell>
        </row>
        <row r="31">
          <cell r="B31" t="str">
            <v>Дріт в'язальний</v>
          </cell>
        </row>
        <row r="32">
          <cell r="B32" t="str">
            <v>Джгут</v>
          </cell>
        </row>
        <row r="33">
          <cell r="B33" t="str">
            <v>Диск відр. Ø230 мм</v>
          </cell>
        </row>
        <row r="34">
          <cell r="B34" t="str">
            <v>Дюбель 10х220мм, з подовженою розпірною базою, зі сталевим оцинкованим цвяхом та пластиковою голівкою</v>
          </cell>
        </row>
        <row r="35">
          <cell r="B35" t="str">
            <v>Дюбель 10х140 мм з металевим цвяхом з подовженою розпірною частиною</v>
          </cell>
        </row>
        <row r="36">
          <cell r="B36" t="str">
            <v>Дюбель 6х40 мм</v>
          </cell>
        </row>
        <row r="37">
          <cell r="B37" t="str">
            <v>Дюбель анкерний</v>
          </cell>
        </row>
        <row r="38">
          <cell r="B38" t="str">
            <v>Елементи кріплення</v>
          </cell>
        </row>
        <row r="39">
          <cell r="B39" t="str">
            <v>Закладні деталі з полоси 40х4</v>
          </cell>
        </row>
        <row r="40">
          <cell r="B40" t="str">
            <v>Залізобетонні марш-площадки</v>
          </cell>
        </row>
        <row r="41">
          <cell r="B41" t="str">
            <v>Керамічних блоків 2NF ТМ "Керамкомфорт" ПАТ"СБК" з доставкою на об'єкт</v>
          </cell>
        </row>
        <row r="42">
          <cell r="B42" t="str">
            <v>Керамзитобетон М100</v>
          </cell>
        </row>
        <row r="43">
          <cell r="B43" t="str">
            <v>Клей ПроКонтакт</v>
          </cell>
        </row>
        <row r="44">
          <cell r="B44" t="str">
            <v>Клей Баумакол Медіо</v>
          </cell>
        </row>
        <row r="45">
          <cell r="B45" t="str">
            <v>Кутовий профіль зовнішній ПВХ з сіткою100х100мм</v>
          </cell>
        </row>
        <row r="46">
          <cell r="B46" t="str">
            <v>Ліфти (2 шт - 630 кг, 1 шт - 1000 кг)</v>
          </cell>
        </row>
        <row r="47">
          <cell r="B47" t="str">
            <v>Мастика бітумно-полімерна Техноніколь</v>
          </cell>
        </row>
        <row r="48">
          <cell r="B48" t="str">
            <v xml:space="preserve">Мембрана дренажна </v>
          </cell>
        </row>
        <row r="49">
          <cell r="B49" t="str">
            <v xml:space="preserve"> Металопластикові вікна та балконі двері (профіль 5-ти камерний,  склопакет - 2-х камерний енергозберігаючий), в т.ч. підвіконник та відлив</v>
          </cell>
        </row>
        <row r="50">
          <cell r="B50" t="str">
            <v>Металопластикові вікна балконів та лоджій (профіль 3 камерний, склопакет - 1-однокамерний)</v>
          </cell>
        </row>
        <row r="51">
          <cell r="B51" t="str">
            <v>Металопластикові вікна та двері в місцях загального користування, в т.ч. нежитлових приміщеннях (профіль 3 камерний, склопакет - 1-однокамерний)</v>
          </cell>
        </row>
        <row r="52">
          <cell r="B52" t="str">
            <v>Металеві протиударні двері (двополі з фрамугою 1260*2460мм)</v>
          </cell>
        </row>
        <row r="53">
          <cell r="B53" t="str">
            <v>Металеві вхідні двері в квартири з МДФ накладками (ЕІ 30) + монтаж</v>
          </cell>
        </row>
        <row r="54">
          <cell r="B54" t="str">
            <v>Металеві двері вхідної групи з МДФ накладками</v>
          </cell>
        </row>
        <row r="55">
          <cell r="B55" t="str">
            <v>Металеві люки в нішах інженерних комунікацій (900*1070мм)</v>
          </cell>
        </row>
        <row r="56">
          <cell r="B56" t="str">
            <v>Мін. декор.штук.Едель Пуц "барашек К"</v>
          </cell>
        </row>
        <row r="57">
          <cell r="B57" t="str">
            <v>Мінераловатна плита  145 кг/м3</v>
          </cell>
        </row>
        <row r="58">
          <cell r="B58" t="str">
            <v>Мінераловатна плита  135 кг/м3</v>
          </cell>
        </row>
        <row r="59">
          <cell r="B59" t="str">
            <v>Мозаїчна штукатурка BAUMIT</v>
          </cell>
        </row>
        <row r="60">
          <cell r="B60" t="str">
            <v>Паробар'єр</v>
          </cell>
        </row>
        <row r="61">
          <cell r="B61" t="str">
            <v>Перемичка 1ПБ13-1</v>
          </cell>
        </row>
        <row r="62">
          <cell r="B62" t="str">
            <v>Пінопласт ПСБ-С-25 ГОСТ</v>
          </cell>
        </row>
        <row r="63">
          <cell r="B63" t="str">
            <v>Пінополістирол екструдований Г-1</v>
          </cell>
        </row>
        <row r="64">
          <cell r="B64" t="str">
            <v>Пінополістирол екструдований Г-4</v>
          </cell>
        </row>
        <row r="65">
          <cell r="B65" t="str">
            <v>Пісок річковий з доставкою на об'єкт</v>
          </cell>
        </row>
        <row r="66">
          <cell r="B66" t="str">
            <v>Пісок овражний з доставкою на об'єкт</v>
          </cell>
        </row>
        <row r="67">
          <cell r="B67" t="str">
            <v>Плівка ПЕ 150 мкр</v>
          </cell>
        </row>
        <row r="68">
          <cell r="B68" t="str">
            <v>Плитка Керамограніт(фасад)</v>
          </cell>
        </row>
        <row r="69">
          <cell r="B69" t="str">
            <v>Плитка Грес А100</v>
          </cell>
        </row>
        <row r="70">
          <cell r="B70" t="str">
            <v>Плитка Грес Х200</v>
          </cell>
        </row>
        <row r="71">
          <cell r="B71" t="str">
            <v>Плитка бетонна с доставкою</v>
          </cell>
        </row>
        <row r="72">
          <cell r="B72" t="str">
            <v>Праймер бітумний Техноніколь</v>
          </cell>
        </row>
        <row r="73">
          <cell r="B73" t="str">
            <v>Профіль декоративний "Бронза"</v>
          </cell>
        </row>
        <row r="74">
          <cell r="B74" t="str">
            <v>Розчин РК М75 П-12 З з доставкою на об'єкт</v>
          </cell>
        </row>
        <row r="75">
          <cell r="B75" t="str">
            <v>Розчин РК М100 П-12-С з доставкою на об'єкт</v>
          </cell>
        </row>
        <row r="76">
          <cell r="B76" t="str">
            <v>Розчин РК М150 П-12-С з доставкою на об'єкт</v>
          </cell>
        </row>
        <row r="77">
          <cell r="B77" t="str">
            <v>Саморізи покрівельні</v>
          </cell>
        </row>
        <row r="78">
          <cell r="B78" t="str">
            <v>Сітка Бауміт стар Текс</v>
          </cell>
        </row>
        <row r="79">
          <cell r="B79" t="str">
            <v>Сітка кладочна ВР-1 Ø4мм 50х50</v>
          </cell>
        </row>
        <row r="80">
          <cell r="B80" t="str">
            <v>Сітка кладочна ВР-1 Ø3мм 100х100</v>
          </cell>
        </row>
        <row r="81">
          <cell r="B81" t="str">
            <v>Силіконова фарба Бауміт</v>
          </cell>
        </row>
        <row r="82">
          <cell r="B82" t="str">
            <v xml:space="preserve">Скриньки поштові </v>
          </cell>
        </row>
        <row r="83">
          <cell r="B83" t="str">
            <v>Стрічка К2</v>
          </cell>
        </row>
        <row r="84">
          <cell r="B84" t="str">
            <v>Стрічка перфорована</v>
          </cell>
        </row>
        <row r="85">
          <cell r="B85" t="str">
            <v xml:space="preserve">Суміш Кнауф МП-75,  30 кг </v>
          </cell>
        </row>
        <row r="86">
          <cell r="B86" t="str">
            <v>Труба 30х30х3</v>
          </cell>
        </row>
        <row r="87">
          <cell r="B87" t="str">
            <v>Уніфлекс ЕПП Техноніколь</v>
          </cell>
        </row>
        <row r="88">
          <cell r="B88" t="str">
            <v>Уніфлекс ЕКП сланець сірий Техноніколь</v>
          </cell>
        </row>
        <row r="89">
          <cell r="B89" t="str">
            <v>Фарба масляна</v>
          </cell>
        </row>
        <row r="90">
          <cell r="B90" t="str">
            <v>Фарба в/е</v>
          </cell>
        </row>
        <row r="91">
          <cell r="B91" t="str">
            <v>Фіксатори для сітки</v>
          </cell>
        </row>
        <row r="92">
          <cell r="B92" t="str">
            <v>Фуга СЕ-40</v>
          </cell>
        </row>
        <row r="93">
          <cell r="B93" t="str">
            <v>Цегла повнотіла з доставкою на об'єкт М-100</v>
          </cell>
        </row>
        <row r="94">
          <cell r="B94" t="str">
            <v>Цемент М400</v>
          </cell>
        </row>
        <row r="95">
          <cell r="B95" t="str">
            <v>Шпаклівка Knauf фініш</v>
          </cell>
        </row>
        <row r="96">
          <cell r="B96" t="str">
            <v>Шпаклівка Knauf мульти-фініш</v>
          </cell>
        </row>
        <row r="97">
          <cell r="B97" t="str">
            <v>Шліфщкурка 115 мм</v>
          </cell>
        </row>
        <row r="98">
          <cell r="B98" t="str">
            <v>Щебінь (20-40, 40-70)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Q82"/>
  <sheetViews>
    <sheetView tabSelected="1" view="pageBreakPreview" zoomScale="85" zoomScaleNormal="70" zoomScaleSheetLayoutView="85" workbookViewId="0">
      <selection activeCell="D21" sqref="D21"/>
    </sheetView>
  </sheetViews>
  <sheetFormatPr defaultColWidth="9.140625" defaultRowHeight="12.75" x14ac:dyDescent="0.25"/>
  <cols>
    <col min="1" max="1" width="8.7109375" style="70" customWidth="1"/>
    <col min="2" max="2" width="60.7109375" style="69" customWidth="1"/>
    <col min="3" max="3" width="8.7109375" style="68" customWidth="1"/>
    <col min="4" max="7" width="12" style="68" customWidth="1"/>
    <col min="8" max="8" width="15.7109375" style="67" customWidth="1"/>
    <col min="9" max="9" width="15.7109375" style="66" customWidth="1"/>
    <col min="10" max="16384" width="9.140625" style="66"/>
  </cols>
  <sheetData>
    <row r="1" spans="1:113" s="109" customFormat="1" ht="27" customHeight="1" x14ac:dyDescent="0.25">
      <c r="A1" s="250" t="s">
        <v>363</v>
      </c>
      <c r="B1" s="250"/>
      <c r="C1" s="250"/>
      <c r="D1" s="250"/>
      <c r="E1" s="250"/>
      <c r="F1" s="250"/>
      <c r="G1" s="250"/>
      <c r="H1" s="250"/>
      <c r="I1" s="250"/>
    </row>
    <row r="2" spans="1:113" x14ac:dyDescent="0.25">
      <c r="A2" s="91"/>
      <c r="B2" s="77"/>
      <c r="C2" s="77"/>
      <c r="D2" s="77"/>
      <c r="E2" s="77"/>
      <c r="F2" s="77"/>
      <c r="G2" s="77"/>
      <c r="H2" s="77"/>
      <c r="I2" s="77"/>
    </row>
    <row r="3" spans="1:113" s="1" customFormat="1" ht="13.15" customHeight="1" x14ac:dyDescent="0.25">
      <c r="A3" s="256" t="s">
        <v>0</v>
      </c>
      <c r="B3" s="251" t="s">
        <v>1</v>
      </c>
      <c r="C3" s="251" t="s">
        <v>2</v>
      </c>
      <c r="D3" s="253" t="s">
        <v>4</v>
      </c>
      <c r="E3" s="254"/>
      <c r="F3" s="254"/>
      <c r="G3" s="255"/>
      <c r="H3" s="251" t="s">
        <v>5</v>
      </c>
      <c r="I3" s="251"/>
    </row>
    <row r="4" spans="1:113" s="1" customFormat="1" ht="25.5" x14ac:dyDescent="0.25">
      <c r="A4" s="256"/>
      <c r="B4" s="251"/>
      <c r="C4" s="251"/>
      <c r="D4" s="197" t="s">
        <v>354</v>
      </c>
      <c r="E4" s="197" t="s">
        <v>355</v>
      </c>
      <c r="F4" s="197" t="s">
        <v>356</v>
      </c>
      <c r="G4" s="197" t="s">
        <v>358</v>
      </c>
      <c r="H4" s="197" t="s">
        <v>6</v>
      </c>
      <c r="I4" s="197" t="s">
        <v>7</v>
      </c>
    </row>
    <row r="5" spans="1:113" s="1" customFormat="1" x14ac:dyDescent="0.25">
      <c r="A5" s="52">
        <v>1</v>
      </c>
      <c r="B5" s="6">
        <v>2</v>
      </c>
      <c r="C5" s="6">
        <v>3</v>
      </c>
      <c r="D5" s="6">
        <v>5</v>
      </c>
      <c r="E5" s="198"/>
      <c r="F5" s="198"/>
      <c r="G5" s="198"/>
      <c r="H5" s="6">
        <v>6</v>
      </c>
      <c r="I5" s="6">
        <v>7</v>
      </c>
    </row>
    <row r="6" spans="1:113" s="86" customFormat="1" ht="15.75" x14ac:dyDescent="0.2">
      <c r="A6" s="90"/>
      <c r="B6" s="55" t="s">
        <v>73</v>
      </c>
      <c r="C6" s="90" t="s">
        <v>20</v>
      </c>
      <c r="D6" s="89"/>
      <c r="E6" s="89"/>
      <c r="F6" s="89"/>
      <c r="G6" s="89"/>
      <c r="H6" s="88"/>
      <c r="I6" s="88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</row>
    <row r="7" spans="1:113" ht="30" x14ac:dyDescent="0.25">
      <c r="A7" s="18" t="s">
        <v>8</v>
      </c>
      <c r="B7" s="57" t="s">
        <v>263</v>
      </c>
      <c r="C7" s="90" t="s">
        <v>20</v>
      </c>
      <c r="D7" s="89"/>
      <c r="E7" s="89"/>
      <c r="F7" s="89"/>
      <c r="G7" s="89"/>
      <c r="H7" s="85"/>
      <c r="I7" s="85"/>
    </row>
    <row r="8" spans="1:113" s="80" customFormat="1" x14ac:dyDescent="0.25">
      <c r="A8" s="18" t="s">
        <v>9</v>
      </c>
      <c r="B8" s="16" t="s">
        <v>231</v>
      </c>
      <c r="C8" s="9" t="s">
        <v>36</v>
      </c>
      <c r="D8" s="10">
        <v>1</v>
      </c>
      <c r="E8" s="10">
        <v>1</v>
      </c>
      <c r="F8" s="10">
        <v>1</v>
      </c>
      <c r="G8" s="10">
        <f>SUM(D8:F8)</f>
        <v>3</v>
      </c>
      <c r="H8" s="2">
        <v>0</v>
      </c>
      <c r="I8" s="2">
        <f>G8*H8</f>
        <v>0</v>
      </c>
    </row>
    <row r="9" spans="1:113" ht="25.5" x14ac:dyDescent="0.25">
      <c r="A9" s="52" t="s">
        <v>10</v>
      </c>
      <c r="B9" s="3" t="s">
        <v>262</v>
      </c>
      <c r="C9" s="6" t="s">
        <v>35</v>
      </c>
      <c r="D9" s="4">
        <v>1</v>
      </c>
      <c r="E9" s="4">
        <v>1</v>
      </c>
      <c r="F9" s="4">
        <v>1</v>
      </c>
      <c r="G9" s="4">
        <f t="shared" ref="G9:G56" si="0">SUM(D9:F9)</f>
        <v>3</v>
      </c>
      <c r="H9" s="2"/>
      <c r="I9" s="2"/>
    </row>
    <row r="10" spans="1:113" x14ac:dyDescent="0.25">
      <c r="A10" s="201" t="s">
        <v>11</v>
      </c>
      <c r="B10" s="16" t="s">
        <v>265</v>
      </c>
      <c r="C10" s="197" t="s">
        <v>36</v>
      </c>
      <c r="D10" s="208"/>
      <c r="E10" s="4"/>
      <c r="F10" s="10">
        <v>1</v>
      </c>
      <c r="G10" s="10">
        <f t="shared" si="0"/>
        <v>1</v>
      </c>
      <c r="H10" s="2"/>
      <c r="I10" s="2">
        <f>G10*H10</f>
        <v>0</v>
      </c>
    </row>
    <row r="11" spans="1:113" x14ac:dyDescent="0.25">
      <c r="A11" s="201" t="s">
        <v>12</v>
      </c>
      <c r="B11" s="3" t="s">
        <v>264</v>
      </c>
      <c r="C11" s="198" t="s">
        <v>36</v>
      </c>
      <c r="D11" s="208"/>
      <c r="E11" s="4"/>
      <c r="F11" s="4">
        <v>1</v>
      </c>
      <c r="G11" s="4">
        <f t="shared" si="0"/>
        <v>1</v>
      </c>
      <c r="H11" s="2"/>
      <c r="I11" s="2"/>
    </row>
    <row r="12" spans="1:113" s="80" customFormat="1" x14ac:dyDescent="0.25">
      <c r="A12" s="18" t="s">
        <v>11</v>
      </c>
      <c r="B12" s="16" t="s">
        <v>261</v>
      </c>
      <c r="C12" s="9" t="s">
        <v>36</v>
      </c>
      <c r="D12" s="10">
        <v>1</v>
      </c>
      <c r="E12" s="10">
        <v>1</v>
      </c>
      <c r="F12" s="10">
        <v>1</v>
      </c>
      <c r="G12" s="10">
        <f t="shared" si="0"/>
        <v>3</v>
      </c>
      <c r="H12" s="2">
        <v>0</v>
      </c>
      <c r="I12" s="2">
        <f>G12*H12</f>
        <v>0</v>
      </c>
    </row>
    <row r="13" spans="1:113" x14ac:dyDescent="0.25">
      <c r="A13" s="52" t="s">
        <v>12</v>
      </c>
      <c r="B13" s="3" t="s">
        <v>260</v>
      </c>
      <c r="C13" s="6" t="s">
        <v>36</v>
      </c>
      <c r="D13" s="4">
        <v>1</v>
      </c>
      <c r="E13" s="4">
        <v>1</v>
      </c>
      <c r="F13" s="4">
        <v>1</v>
      </c>
      <c r="G13" s="4">
        <f t="shared" si="0"/>
        <v>3</v>
      </c>
      <c r="H13" s="2"/>
      <c r="I13" s="2"/>
    </row>
    <row r="14" spans="1:113" x14ac:dyDescent="0.25">
      <c r="A14" s="52" t="s">
        <v>76</v>
      </c>
      <c r="B14" s="3" t="s">
        <v>259</v>
      </c>
      <c r="C14" s="6" t="s">
        <v>36</v>
      </c>
      <c r="D14" s="4">
        <v>1</v>
      </c>
      <c r="E14" s="4">
        <v>1</v>
      </c>
      <c r="F14" s="4">
        <v>1</v>
      </c>
      <c r="G14" s="4">
        <f t="shared" si="0"/>
        <v>3</v>
      </c>
      <c r="H14" s="2"/>
      <c r="I14" s="2"/>
    </row>
    <row r="15" spans="1:113" s="80" customFormat="1" x14ac:dyDescent="0.25">
      <c r="A15" s="18" t="s">
        <v>13</v>
      </c>
      <c r="B15" s="16" t="s">
        <v>229</v>
      </c>
      <c r="C15" s="9" t="s">
        <v>36</v>
      </c>
      <c r="D15" s="10">
        <f>D16+D18+D20</f>
        <v>439</v>
      </c>
      <c r="E15" s="10">
        <v>446</v>
      </c>
      <c r="F15" s="10">
        <v>514</v>
      </c>
      <c r="G15" s="10">
        <f t="shared" si="0"/>
        <v>1399</v>
      </c>
      <c r="H15" s="2">
        <v>0</v>
      </c>
      <c r="I15" s="2">
        <f>G15*H15</f>
        <v>0</v>
      </c>
    </row>
    <row r="16" spans="1:113" x14ac:dyDescent="0.25">
      <c r="A16" s="52" t="s">
        <v>14</v>
      </c>
      <c r="B16" s="3" t="s">
        <v>258</v>
      </c>
      <c r="C16" s="6" t="s">
        <v>36</v>
      </c>
      <c r="D16" s="4">
        <v>162</v>
      </c>
      <c r="E16" s="4">
        <v>200</v>
      </c>
      <c r="F16" s="4">
        <v>208</v>
      </c>
      <c r="G16" s="4">
        <f t="shared" si="0"/>
        <v>570</v>
      </c>
      <c r="H16" s="2"/>
      <c r="I16" s="2"/>
    </row>
    <row r="17" spans="1:9" x14ac:dyDescent="0.25">
      <c r="A17" s="52" t="s">
        <v>139</v>
      </c>
      <c r="B17" s="3" t="s">
        <v>257</v>
      </c>
      <c r="C17" s="6" t="s">
        <v>36</v>
      </c>
      <c r="D17" s="4">
        <v>17</v>
      </c>
      <c r="E17" s="4">
        <v>20</v>
      </c>
      <c r="F17" s="4">
        <v>21</v>
      </c>
      <c r="G17" s="4">
        <f t="shared" si="0"/>
        <v>58</v>
      </c>
      <c r="H17" s="2"/>
      <c r="I17" s="2"/>
    </row>
    <row r="18" spans="1:9" ht="25.5" x14ac:dyDescent="0.25">
      <c r="A18" s="52" t="s">
        <v>256</v>
      </c>
      <c r="B18" s="3" t="s">
        <v>255</v>
      </c>
      <c r="C18" s="6" t="s">
        <v>36</v>
      </c>
      <c r="D18" s="4">
        <v>241</v>
      </c>
      <c r="E18" s="4">
        <v>215</v>
      </c>
      <c r="F18" s="4">
        <v>274</v>
      </c>
      <c r="G18" s="4">
        <f t="shared" si="0"/>
        <v>730</v>
      </c>
      <c r="H18" s="2"/>
      <c r="I18" s="2"/>
    </row>
    <row r="19" spans="1:9" ht="25.5" x14ac:dyDescent="0.25">
      <c r="A19" s="52" t="s">
        <v>254</v>
      </c>
      <c r="B19" s="3" t="s">
        <v>253</v>
      </c>
      <c r="C19" s="6" t="s">
        <v>36</v>
      </c>
      <c r="D19" s="4">
        <v>25</v>
      </c>
      <c r="E19" s="4">
        <v>22</v>
      </c>
      <c r="F19" s="4">
        <v>28</v>
      </c>
      <c r="G19" s="4">
        <f t="shared" si="0"/>
        <v>75</v>
      </c>
      <c r="H19" s="2"/>
      <c r="I19" s="2"/>
    </row>
    <row r="20" spans="1:9" x14ac:dyDescent="0.25">
      <c r="A20" s="52" t="s">
        <v>252</v>
      </c>
      <c r="B20" s="3" t="s">
        <v>251</v>
      </c>
      <c r="C20" s="6" t="s">
        <v>36</v>
      </c>
      <c r="D20" s="4">
        <v>36</v>
      </c>
      <c r="E20" s="4">
        <v>31</v>
      </c>
      <c r="F20" s="4">
        <v>32</v>
      </c>
      <c r="G20" s="4">
        <f t="shared" si="0"/>
        <v>99</v>
      </c>
      <c r="H20" s="2"/>
      <c r="I20" s="2"/>
    </row>
    <row r="21" spans="1:9" ht="25.5" x14ac:dyDescent="0.25">
      <c r="A21" s="52" t="s">
        <v>250</v>
      </c>
      <c r="B21" s="3" t="s">
        <v>249</v>
      </c>
      <c r="C21" s="6" t="s">
        <v>36</v>
      </c>
      <c r="D21" s="4">
        <v>4</v>
      </c>
      <c r="E21" s="4">
        <v>4</v>
      </c>
      <c r="F21" s="4">
        <v>4</v>
      </c>
      <c r="G21" s="4">
        <f t="shared" si="0"/>
        <v>12</v>
      </c>
      <c r="H21" s="2"/>
      <c r="I21" s="2"/>
    </row>
    <row r="22" spans="1:9" s="80" customFormat="1" x14ac:dyDescent="0.25">
      <c r="A22" s="18" t="s">
        <v>15</v>
      </c>
      <c r="B22" s="16" t="s">
        <v>141</v>
      </c>
      <c r="C22" s="9" t="s">
        <v>36</v>
      </c>
      <c r="D22" s="10">
        <v>1</v>
      </c>
      <c r="E22" s="10">
        <v>1</v>
      </c>
      <c r="F22" s="10">
        <v>1</v>
      </c>
      <c r="G22" s="10">
        <f t="shared" si="0"/>
        <v>3</v>
      </c>
      <c r="H22" s="2">
        <v>0</v>
      </c>
      <c r="I22" s="2">
        <f>G22*H22</f>
        <v>0</v>
      </c>
    </row>
    <row r="23" spans="1:9" ht="25.5" x14ac:dyDescent="0.25">
      <c r="A23" s="52" t="s">
        <v>16</v>
      </c>
      <c r="B23" s="3" t="s">
        <v>248</v>
      </c>
      <c r="C23" s="6" t="s">
        <v>36</v>
      </c>
      <c r="D23" s="4">
        <v>1</v>
      </c>
      <c r="E23" s="4">
        <v>1</v>
      </c>
      <c r="F23" s="4">
        <v>1</v>
      </c>
      <c r="G23" s="4">
        <f t="shared" si="0"/>
        <v>3</v>
      </c>
      <c r="H23" s="2"/>
      <c r="I23" s="2"/>
    </row>
    <row r="24" spans="1:9" x14ac:dyDescent="0.25">
      <c r="A24" s="52" t="s">
        <v>136</v>
      </c>
      <c r="B24" s="3" t="s">
        <v>138</v>
      </c>
      <c r="C24" s="6" t="s">
        <v>36</v>
      </c>
      <c r="D24" s="4">
        <v>2</v>
      </c>
      <c r="E24" s="4">
        <v>2</v>
      </c>
      <c r="F24" s="4">
        <v>2</v>
      </c>
      <c r="G24" s="4">
        <f t="shared" si="0"/>
        <v>6</v>
      </c>
      <c r="H24" s="2"/>
      <c r="I24" s="2"/>
    </row>
    <row r="25" spans="1:9" s="80" customFormat="1" x14ac:dyDescent="0.25">
      <c r="A25" s="18" t="s">
        <v>17</v>
      </c>
      <c r="B25" s="16" t="s">
        <v>185</v>
      </c>
      <c r="C25" s="9" t="s">
        <v>36</v>
      </c>
      <c r="D25" s="10">
        <f>D26+D27+D28</f>
        <v>104</v>
      </c>
      <c r="E25" s="10">
        <v>93</v>
      </c>
      <c r="F25" s="10">
        <v>94</v>
      </c>
      <c r="G25" s="10">
        <f t="shared" si="0"/>
        <v>291</v>
      </c>
      <c r="H25" s="2">
        <v>0</v>
      </c>
      <c r="I25" s="2">
        <f>G25*H25</f>
        <v>0</v>
      </c>
    </row>
    <row r="26" spans="1:9" ht="25.5" x14ac:dyDescent="0.25">
      <c r="A26" s="52" t="s">
        <v>18</v>
      </c>
      <c r="B26" s="3" t="s">
        <v>247</v>
      </c>
      <c r="C26" s="6" t="s">
        <v>36</v>
      </c>
      <c r="D26" s="4">
        <v>1</v>
      </c>
      <c r="E26" s="4">
        <v>1</v>
      </c>
      <c r="F26" s="4">
        <v>1</v>
      </c>
      <c r="G26" s="4">
        <f t="shared" si="0"/>
        <v>3</v>
      </c>
      <c r="H26" s="2"/>
      <c r="I26" s="2"/>
    </row>
    <row r="27" spans="1:9" ht="25.5" x14ac:dyDescent="0.25">
      <c r="A27" s="52" t="s">
        <v>151</v>
      </c>
      <c r="B27" s="3" t="s">
        <v>246</v>
      </c>
      <c r="C27" s="6" t="s">
        <v>36</v>
      </c>
      <c r="D27" s="4">
        <v>67</v>
      </c>
      <c r="E27" s="4">
        <v>57</v>
      </c>
      <c r="F27" s="4">
        <v>59</v>
      </c>
      <c r="G27" s="4">
        <f t="shared" si="0"/>
        <v>183</v>
      </c>
      <c r="H27" s="2"/>
      <c r="I27" s="2"/>
    </row>
    <row r="28" spans="1:9" x14ac:dyDescent="0.25">
      <c r="A28" s="52" t="s">
        <v>245</v>
      </c>
      <c r="B28" s="3" t="s">
        <v>244</v>
      </c>
      <c r="C28" s="6" t="s">
        <v>36</v>
      </c>
      <c r="D28" s="4">
        <v>36</v>
      </c>
      <c r="E28" s="4">
        <v>35</v>
      </c>
      <c r="F28" s="4">
        <v>34</v>
      </c>
      <c r="G28" s="4">
        <f t="shared" si="0"/>
        <v>105</v>
      </c>
      <c r="H28" s="2"/>
      <c r="I28" s="2"/>
    </row>
    <row r="29" spans="1:9" s="108" customFormat="1" ht="14.25" x14ac:dyDescent="0.25">
      <c r="A29" s="18" t="s">
        <v>19</v>
      </c>
      <c r="B29" s="16" t="s">
        <v>71</v>
      </c>
      <c r="C29" s="9" t="s">
        <v>36</v>
      </c>
      <c r="D29" s="17">
        <v>24</v>
      </c>
      <c r="E29" s="17">
        <v>20</v>
      </c>
      <c r="F29" s="17">
        <v>24</v>
      </c>
      <c r="G29" s="17">
        <f t="shared" si="0"/>
        <v>68</v>
      </c>
      <c r="H29" s="2">
        <v>0</v>
      </c>
      <c r="I29" s="2">
        <f>G29*H29</f>
        <v>0</v>
      </c>
    </row>
    <row r="30" spans="1:9" ht="25.5" x14ac:dyDescent="0.25">
      <c r="A30" s="52" t="s">
        <v>21</v>
      </c>
      <c r="B30" s="3" t="s">
        <v>243</v>
      </c>
      <c r="C30" s="6" t="s">
        <v>36</v>
      </c>
      <c r="D30" s="4">
        <v>24</v>
      </c>
      <c r="E30" s="4">
        <v>20</v>
      </c>
      <c r="F30" s="4">
        <v>24</v>
      </c>
      <c r="G30" s="4">
        <f t="shared" si="0"/>
        <v>68</v>
      </c>
      <c r="H30" s="2"/>
      <c r="I30" s="2"/>
    </row>
    <row r="31" spans="1:9" x14ac:dyDescent="0.25">
      <c r="A31" s="18" t="s">
        <v>22</v>
      </c>
      <c r="B31" s="16" t="s">
        <v>132</v>
      </c>
      <c r="C31" s="9" t="s">
        <v>20</v>
      </c>
      <c r="D31" s="17">
        <f>D32+D33</f>
        <v>3580</v>
      </c>
      <c r="E31" s="17">
        <v>3550</v>
      </c>
      <c r="F31" s="17">
        <v>3530</v>
      </c>
      <c r="G31" s="17">
        <f t="shared" si="0"/>
        <v>10660</v>
      </c>
      <c r="H31" s="2">
        <v>0</v>
      </c>
      <c r="I31" s="2">
        <f>G31*H31</f>
        <v>0</v>
      </c>
    </row>
    <row r="32" spans="1:9" x14ac:dyDescent="0.25">
      <c r="A32" s="52" t="s">
        <v>23</v>
      </c>
      <c r="B32" s="3" t="s">
        <v>130</v>
      </c>
      <c r="C32" s="6" t="s">
        <v>20</v>
      </c>
      <c r="D32" s="4">
        <v>3500</v>
      </c>
      <c r="E32" s="4">
        <v>3400</v>
      </c>
      <c r="F32" s="4">
        <v>3400</v>
      </c>
      <c r="G32" s="4">
        <f t="shared" si="0"/>
        <v>10300</v>
      </c>
      <c r="H32" s="2"/>
      <c r="I32" s="2"/>
    </row>
    <row r="33" spans="1:9" ht="25.5" x14ac:dyDescent="0.25">
      <c r="A33" s="52" t="s">
        <v>46</v>
      </c>
      <c r="B33" s="3" t="s">
        <v>242</v>
      </c>
      <c r="C33" s="6" t="s">
        <v>20</v>
      </c>
      <c r="D33" s="4">
        <v>80</v>
      </c>
      <c r="E33" s="4">
        <v>150</v>
      </c>
      <c r="F33" s="4">
        <v>130</v>
      </c>
      <c r="G33" s="4">
        <f t="shared" si="0"/>
        <v>360</v>
      </c>
      <c r="H33" s="2"/>
      <c r="I33" s="2"/>
    </row>
    <row r="34" spans="1:9" x14ac:dyDescent="0.25">
      <c r="A34" s="18" t="s">
        <v>24</v>
      </c>
      <c r="B34" s="16" t="s">
        <v>123</v>
      </c>
      <c r="C34" s="9" t="s">
        <v>20</v>
      </c>
      <c r="D34" s="17">
        <f>D35+D36</f>
        <v>1560</v>
      </c>
      <c r="E34" s="17">
        <v>1410</v>
      </c>
      <c r="F34" s="17">
        <v>1610</v>
      </c>
      <c r="G34" s="17">
        <f t="shared" si="0"/>
        <v>4580</v>
      </c>
      <c r="H34" s="2">
        <v>0</v>
      </c>
      <c r="I34" s="2">
        <f>G34*H34</f>
        <v>0</v>
      </c>
    </row>
    <row r="35" spans="1:9" ht="25.5" x14ac:dyDescent="0.25">
      <c r="A35" s="52" t="s">
        <v>25</v>
      </c>
      <c r="B35" s="3" t="s">
        <v>122</v>
      </c>
      <c r="C35" s="6" t="s">
        <v>20</v>
      </c>
      <c r="D35" s="4">
        <v>1550</v>
      </c>
      <c r="E35" s="4">
        <v>1400</v>
      </c>
      <c r="F35" s="4">
        <v>1600</v>
      </c>
      <c r="G35" s="4">
        <f t="shared" si="0"/>
        <v>4550</v>
      </c>
      <c r="H35" s="2"/>
      <c r="I35" s="2"/>
    </row>
    <row r="36" spans="1:9" ht="25.5" x14ac:dyDescent="0.25">
      <c r="A36" s="52" t="s">
        <v>86</v>
      </c>
      <c r="B36" s="3" t="s">
        <v>241</v>
      </c>
      <c r="C36" s="6" t="s">
        <v>20</v>
      </c>
      <c r="D36" s="4">
        <v>10</v>
      </c>
      <c r="E36" s="4">
        <v>10</v>
      </c>
      <c r="F36" s="4">
        <v>10</v>
      </c>
      <c r="G36" s="4">
        <f t="shared" si="0"/>
        <v>30</v>
      </c>
      <c r="H36" s="2"/>
      <c r="I36" s="2"/>
    </row>
    <row r="37" spans="1:9" ht="25.5" x14ac:dyDescent="0.25">
      <c r="A37" s="52" t="s">
        <v>120</v>
      </c>
      <c r="B37" s="3" t="s">
        <v>119</v>
      </c>
      <c r="C37" s="6" t="s">
        <v>103</v>
      </c>
      <c r="D37" s="4">
        <v>6</v>
      </c>
      <c r="E37" s="4">
        <v>6</v>
      </c>
      <c r="F37" s="4">
        <v>6</v>
      </c>
      <c r="G37" s="4">
        <f t="shared" si="0"/>
        <v>18</v>
      </c>
      <c r="H37" s="2"/>
      <c r="I37" s="2"/>
    </row>
    <row r="38" spans="1:9" ht="25.5" x14ac:dyDescent="0.25">
      <c r="A38" s="52" t="s">
        <v>118</v>
      </c>
      <c r="B38" s="3" t="s">
        <v>117</v>
      </c>
      <c r="C38" s="6" t="s">
        <v>103</v>
      </c>
      <c r="D38" s="4">
        <v>1</v>
      </c>
      <c r="E38" s="4">
        <v>1</v>
      </c>
      <c r="F38" s="4">
        <v>1</v>
      </c>
      <c r="G38" s="4">
        <f t="shared" si="0"/>
        <v>3</v>
      </c>
      <c r="H38" s="2"/>
      <c r="I38" s="2"/>
    </row>
    <row r="39" spans="1:9" ht="25.5" x14ac:dyDescent="0.25">
      <c r="A39" s="52" t="s">
        <v>240</v>
      </c>
      <c r="B39" s="3" t="s">
        <v>126</v>
      </c>
      <c r="C39" s="6" t="s">
        <v>103</v>
      </c>
      <c r="D39" s="4">
        <v>3</v>
      </c>
      <c r="E39" s="4">
        <v>2</v>
      </c>
      <c r="F39" s="4">
        <v>3</v>
      </c>
      <c r="G39" s="4">
        <f t="shared" si="0"/>
        <v>8</v>
      </c>
      <c r="H39" s="2"/>
      <c r="I39" s="2"/>
    </row>
    <row r="40" spans="1:9" ht="25.5" x14ac:dyDescent="0.25">
      <c r="A40" s="52" t="s">
        <v>239</v>
      </c>
      <c r="B40" s="3" t="s">
        <v>124</v>
      </c>
      <c r="C40" s="6" t="s">
        <v>103</v>
      </c>
      <c r="D40" s="4">
        <v>3</v>
      </c>
      <c r="E40" s="4">
        <v>2</v>
      </c>
      <c r="F40" s="4">
        <v>3</v>
      </c>
      <c r="G40" s="4">
        <f t="shared" si="0"/>
        <v>8</v>
      </c>
      <c r="H40" s="2"/>
      <c r="I40" s="2"/>
    </row>
    <row r="41" spans="1:9" x14ac:dyDescent="0.25">
      <c r="A41" s="18" t="s">
        <v>26</v>
      </c>
      <c r="B41" s="16" t="s">
        <v>113</v>
      </c>
      <c r="C41" s="9" t="s">
        <v>20</v>
      </c>
      <c r="D41" s="17">
        <v>1200</v>
      </c>
      <c r="E41" s="17">
        <v>1200</v>
      </c>
      <c r="F41" s="17">
        <v>1400</v>
      </c>
      <c r="G41" s="17">
        <f t="shared" si="0"/>
        <v>3800</v>
      </c>
      <c r="H41" s="2">
        <v>0</v>
      </c>
      <c r="I41" s="2">
        <f>G41*H41</f>
        <v>0</v>
      </c>
    </row>
    <row r="42" spans="1:9" ht="25.5" x14ac:dyDescent="0.25">
      <c r="A42" s="52" t="s">
        <v>27</v>
      </c>
      <c r="B42" s="3" t="s">
        <v>112</v>
      </c>
      <c r="C42" s="6" t="s">
        <v>20</v>
      </c>
      <c r="D42" s="4">
        <v>1200</v>
      </c>
      <c r="E42" s="4">
        <v>1200</v>
      </c>
      <c r="F42" s="4">
        <v>1400</v>
      </c>
      <c r="G42" s="4">
        <f t="shared" si="0"/>
        <v>3800</v>
      </c>
      <c r="H42" s="2"/>
      <c r="I42" s="2"/>
    </row>
    <row r="43" spans="1:9" ht="25.5" x14ac:dyDescent="0.25">
      <c r="A43" s="52" t="s">
        <v>28</v>
      </c>
      <c r="B43" s="3" t="s">
        <v>110</v>
      </c>
      <c r="C43" s="6" t="s">
        <v>36</v>
      </c>
      <c r="D43" s="4">
        <v>3600</v>
      </c>
      <c r="E43" s="4">
        <v>3600</v>
      </c>
      <c r="F43" s="4">
        <v>4200</v>
      </c>
      <c r="G43" s="4">
        <f t="shared" si="0"/>
        <v>11400</v>
      </c>
      <c r="H43" s="2"/>
      <c r="I43" s="2"/>
    </row>
    <row r="44" spans="1:9" x14ac:dyDescent="0.25">
      <c r="A44" s="52" t="s">
        <v>115</v>
      </c>
      <c r="B44" s="3" t="s">
        <v>108</v>
      </c>
      <c r="C44" s="6" t="s">
        <v>36</v>
      </c>
      <c r="D44" s="4">
        <v>35</v>
      </c>
      <c r="E44" s="4">
        <v>30</v>
      </c>
      <c r="F44" s="4">
        <v>35</v>
      </c>
      <c r="G44" s="4">
        <f t="shared" si="0"/>
        <v>100</v>
      </c>
      <c r="H44" s="2"/>
      <c r="I44" s="2"/>
    </row>
    <row r="45" spans="1:9" x14ac:dyDescent="0.25">
      <c r="A45" s="52" t="s">
        <v>150</v>
      </c>
      <c r="B45" s="3" t="s">
        <v>106</v>
      </c>
      <c r="C45" s="6" t="s">
        <v>36</v>
      </c>
      <c r="D45" s="4">
        <v>70</v>
      </c>
      <c r="E45" s="4">
        <v>60</v>
      </c>
      <c r="F45" s="4">
        <v>70</v>
      </c>
      <c r="G45" s="4">
        <f t="shared" si="0"/>
        <v>200</v>
      </c>
      <c r="H45" s="2"/>
      <c r="I45" s="2"/>
    </row>
    <row r="46" spans="1:9" ht="25.5" x14ac:dyDescent="0.25">
      <c r="A46" s="52" t="s">
        <v>149</v>
      </c>
      <c r="B46" s="3" t="s">
        <v>104</v>
      </c>
      <c r="C46" s="6" t="s">
        <v>103</v>
      </c>
      <c r="D46" s="4">
        <v>80</v>
      </c>
      <c r="E46" s="4">
        <v>80</v>
      </c>
      <c r="F46" s="4">
        <v>80</v>
      </c>
      <c r="G46" s="4">
        <f t="shared" si="0"/>
        <v>240</v>
      </c>
      <c r="H46" s="2"/>
      <c r="I46" s="2"/>
    </row>
    <row r="47" spans="1:9" ht="25.5" x14ac:dyDescent="0.25">
      <c r="A47" s="52" t="s">
        <v>238</v>
      </c>
      <c r="B47" s="3" t="s">
        <v>114</v>
      </c>
      <c r="C47" s="6"/>
      <c r="D47" s="4">
        <v>5</v>
      </c>
      <c r="E47" s="4">
        <v>5</v>
      </c>
      <c r="F47" s="4">
        <v>5</v>
      </c>
      <c r="G47" s="4">
        <f t="shared" si="0"/>
        <v>15</v>
      </c>
      <c r="H47" s="2"/>
      <c r="I47" s="2"/>
    </row>
    <row r="48" spans="1:9" x14ac:dyDescent="0.25">
      <c r="A48" s="18" t="s">
        <v>29</v>
      </c>
      <c r="B48" s="16" t="s">
        <v>102</v>
      </c>
      <c r="C48" s="9" t="s">
        <v>36</v>
      </c>
      <c r="D48" s="17">
        <v>150</v>
      </c>
      <c r="E48" s="17">
        <v>150</v>
      </c>
      <c r="F48" s="17">
        <v>160</v>
      </c>
      <c r="G48" s="17">
        <f t="shared" si="0"/>
        <v>460</v>
      </c>
      <c r="H48" s="2">
        <v>0</v>
      </c>
      <c r="I48" s="2">
        <f>G48*H48</f>
        <v>0</v>
      </c>
    </row>
    <row r="49" spans="1:9" ht="25.5" x14ac:dyDescent="0.25">
      <c r="A49" s="52" t="s">
        <v>30</v>
      </c>
      <c r="B49" s="3" t="s">
        <v>100</v>
      </c>
      <c r="C49" s="6" t="s">
        <v>36</v>
      </c>
      <c r="D49" s="4">
        <v>150</v>
      </c>
      <c r="E49" s="4">
        <v>150</v>
      </c>
      <c r="F49" s="4">
        <v>160</v>
      </c>
      <c r="G49" s="4">
        <f t="shared" si="0"/>
        <v>460</v>
      </c>
      <c r="H49" s="2"/>
      <c r="I49" s="2"/>
    </row>
    <row r="50" spans="1:9" x14ac:dyDescent="0.25">
      <c r="A50" s="18" t="s">
        <v>31</v>
      </c>
      <c r="B50" s="16" t="s">
        <v>237</v>
      </c>
      <c r="C50" s="9" t="s">
        <v>36</v>
      </c>
      <c r="D50" s="17">
        <v>1</v>
      </c>
      <c r="E50" s="17">
        <v>1</v>
      </c>
      <c r="F50" s="17">
        <v>1</v>
      </c>
      <c r="G50" s="17">
        <f t="shared" si="0"/>
        <v>3</v>
      </c>
      <c r="H50" s="2">
        <v>0</v>
      </c>
      <c r="I50" s="2">
        <f>G50*H50</f>
        <v>0</v>
      </c>
    </row>
    <row r="51" spans="1:9" x14ac:dyDescent="0.25">
      <c r="A51" s="52" t="s">
        <v>101</v>
      </c>
      <c r="B51" s="3" t="s">
        <v>236</v>
      </c>
      <c r="C51" s="6" t="s">
        <v>35</v>
      </c>
      <c r="D51" s="4">
        <v>1</v>
      </c>
      <c r="E51" s="4">
        <v>1</v>
      </c>
      <c r="F51" s="4">
        <v>1</v>
      </c>
      <c r="G51" s="4">
        <f t="shared" si="0"/>
        <v>3</v>
      </c>
      <c r="H51" s="2"/>
      <c r="I51" s="2"/>
    </row>
    <row r="52" spans="1:9" x14ac:dyDescent="0.25">
      <c r="A52" s="52" t="s">
        <v>148</v>
      </c>
      <c r="B52" s="3" t="s">
        <v>235</v>
      </c>
      <c r="C52" s="6" t="s">
        <v>36</v>
      </c>
      <c r="D52" s="4">
        <v>2</v>
      </c>
      <c r="E52" s="4">
        <v>2</v>
      </c>
      <c r="F52" s="4">
        <v>2</v>
      </c>
      <c r="G52" s="4">
        <f t="shared" si="0"/>
        <v>6</v>
      </c>
      <c r="H52" s="2"/>
      <c r="I52" s="2"/>
    </row>
    <row r="53" spans="1:9" x14ac:dyDescent="0.25">
      <c r="A53" s="18" t="s">
        <v>99</v>
      </c>
      <c r="B53" s="16" t="s">
        <v>98</v>
      </c>
      <c r="C53" s="9" t="s">
        <v>20</v>
      </c>
      <c r="D53" s="17">
        <v>150</v>
      </c>
      <c r="E53" s="17">
        <v>160</v>
      </c>
      <c r="F53" s="17">
        <v>180</v>
      </c>
      <c r="G53" s="17">
        <f t="shared" si="0"/>
        <v>490</v>
      </c>
      <c r="H53" s="2">
        <v>0</v>
      </c>
      <c r="I53" s="2">
        <f>G53*H53</f>
        <v>0</v>
      </c>
    </row>
    <row r="54" spans="1:9" x14ac:dyDescent="0.25">
      <c r="A54" s="52" t="s">
        <v>97</v>
      </c>
      <c r="B54" s="3" t="s">
        <v>234</v>
      </c>
      <c r="C54" s="6" t="s">
        <v>20</v>
      </c>
      <c r="D54" s="103">
        <v>130</v>
      </c>
      <c r="E54" s="103">
        <v>140</v>
      </c>
      <c r="F54" s="103">
        <v>160</v>
      </c>
      <c r="G54" s="103">
        <f t="shared" si="0"/>
        <v>430</v>
      </c>
      <c r="H54" s="2"/>
      <c r="I54" s="2"/>
    </row>
    <row r="55" spans="1:9" x14ac:dyDescent="0.25">
      <c r="A55" s="52" t="s">
        <v>147</v>
      </c>
      <c r="B55" s="3" t="s">
        <v>96</v>
      </c>
      <c r="C55" s="6" t="s">
        <v>20</v>
      </c>
      <c r="D55" s="4">
        <v>20</v>
      </c>
      <c r="E55" s="4">
        <v>20</v>
      </c>
      <c r="F55" s="4">
        <v>20</v>
      </c>
      <c r="G55" s="4">
        <f t="shared" si="0"/>
        <v>60</v>
      </c>
      <c r="H55" s="2"/>
      <c r="I55" s="2"/>
    </row>
    <row r="56" spans="1:9" x14ac:dyDescent="0.25">
      <c r="A56" s="18" t="s">
        <v>95</v>
      </c>
      <c r="B56" s="16" t="s">
        <v>39</v>
      </c>
      <c r="C56" s="9" t="s">
        <v>35</v>
      </c>
      <c r="D56" s="17">
        <v>1</v>
      </c>
      <c r="E56" s="17">
        <v>1</v>
      </c>
      <c r="F56" s="17">
        <v>1</v>
      </c>
      <c r="G56" s="17">
        <f t="shared" si="0"/>
        <v>3</v>
      </c>
      <c r="H56" s="2">
        <f>ROUND(SUM(I8:I53)*10%,0)</f>
        <v>0</v>
      </c>
      <c r="I56" s="2">
        <f>G56*H56</f>
        <v>0</v>
      </c>
    </row>
    <row r="57" spans="1:9" x14ac:dyDescent="0.25">
      <c r="A57" s="18"/>
      <c r="B57" s="16"/>
      <c r="C57" s="9"/>
      <c r="D57" s="17"/>
      <c r="E57" s="17"/>
      <c r="F57" s="17"/>
      <c r="G57" s="17"/>
      <c r="H57" s="2"/>
      <c r="I57" s="2"/>
    </row>
    <row r="58" spans="1:9" s="80" customFormat="1" x14ac:dyDescent="0.25">
      <c r="A58" s="52"/>
      <c r="B58" s="5" t="s">
        <v>32</v>
      </c>
      <c r="C58" s="6"/>
      <c r="D58" s="4"/>
      <c r="E58" s="4"/>
      <c r="F58" s="4"/>
      <c r="G58" s="4"/>
      <c r="H58" s="7"/>
      <c r="I58" s="7">
        <f>SUM(I8:I57)</f>
        <v>0</v>
      </c>
    </row>
    <row r="59" spans="1:9" x14ac:dyDescent="0.25">
      <c r="A59" s="52"/>
      <c r="B59" s="5" t="s">
        <v>33</v>
      </c>
      <c r="C59" s="6"/>
      <c r="D59" s="4"/>
      <c r="E59" s="4"/>
      <c r="F59" s="4"/>
      <c r="G59" s="4"/>
      <c r="H59" s="7"/>
      <c r="I59" s="7">
        <f>I58*0.2</f>
        <v>0</v>
      </c>
    </row>
    <row r="60" spans="1:9" x14ac:dyDescent="0.25">
      <c r="A60" s="58"/>
      <c r="B60" s="8" t="s">
        <v>34</v>
      </c>
      <c r="C60" s="9"/>
      <c r="D60" s="10"/>
      <c r="E60" s="10"/>
      <c r="F60" s="10"/>
      <c r="G60" s="10"/>
      <c r="H60" s="11"/>
      <c r="I60" s="11">
        <f>I58+I59</f>
        <v>0</v>
      </c>
    </row>
    <row r="61" spans="1:9" x14ac:dyDescent="0.25">
      <c r="A61" s="59"/>
      <c r="H61" s="79"/>
      <c r="I61" s="79"/>
    </row>
    <row r="62" spans="1:9" s="78" customFormat="1" x14ac:dyDescent="0.2">
      <c r="A62" s="19"/>
      <c r="B62" s="20"/>
      <c r="C62" s="19"/>
      <c r="D62" s="19"/>
      <c r="E62" s="19"/>
      <c r="F62" s="19"/>
      <c r="G62" s="19"/>
      <c r="H62" s="19"/>
      <c r="I62" s="19"/>
    </row>
    <row r="63" spans="1:9" s="78" customFormat="1" x14ac:dyDescent="0.2">
      <c r="A63" s="13"/>
      <c r="B63" s="14"/>
      <c r="C63" s="19"/>
      <c r="D63" s="19"/>
      <c r="E63" s="19"/>
      <c r="F63" s="19"/>
      <c r="G63" s="19"/>
      <c r="H63" s="19"/>
      <c r="I63" s="19"/>
    </row>
    <row r="64" spans="1:9" s="78" customFormat="1" ht="15" customHeight="1" x14ac:dyDescent="0.2">
      <c r="A64" s="13"/>
      <c r="B64" s="21"/>
      <c r="C64" s="21"/>
      <c r="D64" s="21"/>
      <c r="E64" s="21"/>
      <c r="F64" s="21"/>
      <c r="G64" s="21"/>
      <c r="H64" s="21"/>
      <c r="I64" s="21"/>
    </row>
    <row r="65" spans="1:9" s="78" customFormat="1" x14ac:dyDescent="0.2">
      <c r="A65" s="13"/>
      <c r="B65" s="22"/>
      <c r="C65" s="23"/>
      <c r="D65" s="23"/>
      <c r="E65" s="23"/>
      <c r="F65" s="23"/>
      <c r="G65" s="23"/>
      <c r="H65" s="23"/>
      <c r="I65" s="23"/>
    </row>
    <row r="66" spans="1:9" s="78" customFormat="1" x14ac:dyDescent="0.2">
      <c r="A66" s="13"/>
      <c r="B66" s="22"/>
      <c r="C66" s="23"/>
      <c r="D66" s="23"/>
      <c r="E66" s="23"/>
      <c r="F66" s="23"/>
      <c r="G66" s="23"/>
      <c r="H66" s="23"/>
      <c r="I66" s="23"/>
    </row>
    <row r="67" spans="1:9" s="78" customFormat="1" x14ac:dyDescent="0.2">
      <c r="A67" s="13"/>
      <c r="B67" s="22"/>
      <c r="C67" s="23"/>
      <c r="D67" s="23"/>
      <c r="E67" s="23"/>
      <c r="F67" s="23"/>
      <c r="G67" s="23"/>
      <c r="H67" s="23"/>
      <c r="I67" s="23"/>
    </row>
    <row r="68" spans="1:9" s="78" customFormat="1" x14ac:dyDescent="0.2">
      <c r="A68" s="13"/>
      <c r="B68" s="252"/>
      <c r="C68" s="252"/>
      <c r="D68" s="252"/>
      <c r="E68" s="252"/>
      <c r="F68" s="252"/>
      <c r="G68" s="252"/>
      <c r="H68" s="252"/>
      <c r="I68" s="252"/>
    </row>
    <row r="69" spans="1:9" s="78" customFormat="1" x14ac:dyDescent="0.2">
      <c r="A69" s="13"/>
      <c r="B69" s="14"/>
      <c r="C69" s="14"/>
      <c r="D69" s="14"/>
      <c r="E69" s="14"/>
      <c r="F69" s="14"/>
      <c r="G69" s="14"/>
      <c r="H69" s="14"/>
      <c r="I69" s="14"/>
    </row>
    <row r="70" spans="1:9" s="78" customFormat="1" x14ac:dyDescent="0.2">
      <c r="A70" s="12"/>
      <c r="B70" s="51"/>
      <c r="C70" s="12"/>
      <c r="D70" s="12"/>
      <c r="E70" s="12"/>
      <c r="F70" s="12"/>
      <c r="G70" s="12"/>
      <c r="H70" s="12"/>
      <c r="I70" s="12"/>
    </row>
    <row r="71" spans="1:9" s="53" customFormat="1" ht="15" x14ac:dyDescent="0.25">
      <c r="A71" s="37"/>
      <c r="B71" s="38"/>
      <c r="C71" s="39"/>
      <c r="D71" s="39"/>
      <c r="E71" s="39"/>
      <c r="F71" s="39"/>
      <c r="G71" s="39"/>
      <c r="H71" s="39"/>
      <c r="I71" s="199"/>
    </row>
    <row r="72" spans="1:9" s="53" customFormat="1" ht="15" x14ac:dyDescent="0.25">
      <c r="A72" s="40"/>
      <c r="B72" s="15"/>
      <c r="C72" s="41"/>
      <c r="D72" s="42"/>
      <c r="E72" s="42"/>
      <c r="F72" s="42"/>
      <c r="G72" s="42"/>
      <c r="H72" s="41"/>
      <c r="I72" s="200"/>
    </row>
    <row r="73" spans="1:9" s="53" customFormat="1" ht="15" x14ac:dyDescent="0.25">
      <c r="A73" s="40"/>
      <c r="B73" s="12"/>
      <c r="C73" s="41"/>
      <c r="D73" s="43"/>
      <c r="E73" s="43"/>
      <c r="F73" s="43"/>
      <c r="G73" s="43"/>
      <c r="H73" s="44"/>
      <c r="I73" s="1"/>
    </row>
    <row r="74" spans="1:9" s="53" customFormat="1" ht="15" x14ac:dyDescent="0.25">
      <c r="A74" s="40"/>
      <c r="B74" s="36"/>
      <c r="C74" s="41"/>
      <c r="D74" s="43"/>
      <c r="E74" s="43"/>
      <c r="F74" s="43"/>
      <c r="G74" s="43"/>
      <c r="H74" s="44"/>
      <c r="I74" s="195"/>
    </row>
    <row r="75" spans="1:9" s="53" customFormat="1" ht="15" x14ac:dyDescent="0.2">
      <c r="A75" s="40"/>
      <c r="B75" s="45"/>
      <c r="C75" s="41"/>
      <c r="D75" s="42"/>
      <c r="E75" s="42"/>
      <c r="F75" s="42"/>
      <c r="G75" s="42"/>
      <c r="H75" s="44"/>
      <c r="I75" s="202"/>
    </row>
    <row r="76" spans="1:9" s="53" customFormat="1" ht="15" x14ac:dyDescent="0.2">
      <c r="A76" s="46"/>
      <c r="B76" s="36"/>
      <c r="C76" s="47"/>
      <c r="D76" s="47"/>
      <c r="E76" s="47"/>
      <c r="F76" s="47"/>
      <c r="G76" s="47"/>
      <c r="H76" s="48"/>
      <c r="I76" s="23"/>
    </row>
    <row r="77" spans="1:9" ht="15.75" x14ac:dyDescent="0.25">
      <c r="A77" s="68"/>
      <c r="B77" s="65"/>
      <c r="H77" s="68"/>
      <c r="I77" s="65"/>
    </row>
    <row r="78" spans="1:9" x14ac:dyDescent="0.25">
      <c r="A78" s="66"/>
      <c r="B78" s="77"/>
      <c r="C78" s="66"/>
      <c r="D78" s="73"/>
      <c r="E78" s="73"/>
      <c r="F78" s="73"/>
      <c r="G78" s="73"/>
      <c r="H78" s="66"/>
    </row>
    <row r="79" spans="1:9" x14ac:dyDescent="0.25">
      <c r="A79" s="66"/>
      <c r="B79" s="68"/>
      <c r="C79" s="66"/>
      <c r="D79" s="75"/>
      <c r="E79" s="75"/>
      <c r="F79" s="75"/>
      <c r="G79" s="75"/>
    </row>
    <row r="80" spans="1:9" ht="25.5" customHeight="1" x14ac:dyDescent="0.25">
      <c r="A80" s="66"/>
      <c r="B80" s="76"/>
      <c r="C80" s="66"/>
      <c r="D80" s="75"/>
      <c r="E80" s="75"/>
      <c r="F80" s="75"/>
      <c r="G80" s="75"/>
    </row>
    <row r="81" spans="1:251" x14ac:dyDescent="0.25">
      <c r="A81" s="66"/>
      <c r="B81" s="74"/>
      <c r="C81" s="66"/>
      <c r="D81" s="73"/>
      <c r="E81" s="73"/>
      <c r="F81" s="73"/>
      <c r="G81" s="73"/>
    </row>
    <row r="82" spans="1:251" x14ac:dyDescent="0.2">
      <c r="A82" s="71"/>
      <c r="B82" s="71"/>
      <c r="C82" s="71"/>
      <c r="D82" s="71"/>
      <c r="E82" s="71"/>
      <c r="F82" s="71"/>
      <c r="G82" s="71"/>
      <c r="H82" s="72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  <c r="EN82" s="71"/>
      <c r="EO82" s="71"/>
      <c r="EP82" s="71"/>
      <c r="EQ82" s="71"/>
      <c r="ER82" s="71"/>
      <c r="ES82" s="71"/>
      <c r="ET82" s="71"/>
      <c r="EU82" s="71"/>
      <c r="EV82" s="71"/>
      <c r="EW82" s="71"/>
      <c r="EX82" s="71"/>
      <c r="EY82" s="71"/>
      <c r="EZ82" s="71"/>
      <c r="FA82" s="71"/>
      <c r="FB82" s="71"/>
      <c r="FC82" s="71"/>
      <c r="FD82" s="71"/>
      <c r="FE82" s="71"/>
      <c r="FF82" s="71"/>
      <c r="FG82" s="71"/>
      <c r="FH82" s="71"/>
      <c r="FI82" s="71"/>
      <c r="FJ82" s="71"/>
      <c r="FK82" s="71"/>
      <c r="FL82" s="71"/>
      <c r="FM82" s="71"/>
      <c r="FN82" s="71"/>
      <c r="FO82" s="71"/>
      <c r="FP82" s="71"/>
      <c r="FQ82" s="71"/>
      <c r="FR82" s="71"/>
      <c r="FS82" s="71"/>
      <c r="FT82" s="71"/>
      <c r="FU82" s="71"/>
      <c r="FV82" s="71"/>
      <c r="FW82" s="71"/>
      <c r="FX82" s="71"/>
      <c r="FY82" s="71"/>
      <c r="FZ82" s="71"/>
      <c r="GA82" s="71"/>
      <c r="GB82" s="71"/>
      <c r="GC82" s="71"/>
      <c r="GD82" s="71"/>
      <c r="GE82" s="71"/>
      <c r="GF82" s="71"/>
      <c r="GG82" s="71"/>
      <c r="GH82" s="71"/>
      <c r="GI82" s="71"/>
      <c r="GJ82" s="71"/>
      <c r="GK82" s="71"/>
      <c r="GL82" s="71"/>
      <c r="GM82" s="71"/>
      <c r="GN82" s="71"/>
      <c r="GO82" s="71"/>
      <c r="GP82" s="71"/>
      <c r="GQ82" s="71"/>
      <c r="GR82" s="71"/>
      <c r="GS82" s="71"/>
      <c r="GT82" s="71"/>
      <c r="GU82" s="71"/>
      <c r="GV82" s="71"/>
      <c r="GW82" s="71"/>
      <c r="GX82" s="71"/>
      <c r="GY82" s="71"/>
      <c r="GZ82" s="71"/>
      <c r="HA82" s="71"/>
      <c r="HB82" s="71"/>
      <c r="HC82" s="71"/>
      <c r="HD82" s="71"/>
      <c r="HE82" s="71"/>
      <c r="HF82" s="71"/>
      <c r="HG82" s="71"/>
      <c r="HH82" s="71"/>
      <c r="HI82" s="71"/>
      <c r="HJ82" s="71"/>
      <c r="HK82" s="71"/>
      <c r="HL82" s="71"/>
      <c r="HM82" s="71"/>
      <c r="HN82" s="71"/>
      <c r="HO82" s="71"/>
      <c r="HP82" s="71"/>
      <c r="HQ82" s="71"/>
      <c r="HR82" s="71"/>
      <c r="HS82" s="71"/>
      <c r="HT82" s="71"/>
      <c r="HU82" s="71"/>
      <c r="HV82" s="71"/>
      <c r="HW82" s="71"/>
      <c r="HX82" s="71"/>
      <c r="HY82" s="71"/>
      <c r="HZ82" s="71"/>
      <c r="IA82" s="71"/>
      <c r="IB82" s="71"/>
      <c r="IC82" s="71"/>
      <c r="ID82" s="71"/>
      <c r="IE82" s="71"/>
      <c r="IF82" s="71"/>
      <c r="IG82" s="71"/>
      <c r="IH82" s="71"/>
      <c r="II82" s="71"/>
      <c r="IJ82" s="71"/>
      <c r="IK82" s="71"/>
      <c r="IL82" s="71"/>
      <c r="IM82" s="71"/>
      <c r="IN82" s="71"/>
      <c r="IO82" s="71"/>
      <c r="IP82" s="71"/>
      <c r="IQ82" s="71"/>
    </row>
  </sheetData>
  <autoFilter ref="A6:I56"/>
  <mergeCells count="7">
    <mergeCell ref="A1:I1"/>
    <mergeCell ref="H3:I3"/>
    <mergeCell ref="B68:I68"/>
    <mergeCell ref="D3:G3"/>
    <mergeCell ref="A3:A4"/>
    <mergeCell ref="B3:B4"/>
    <mergeCell ref="C3:C4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N92"/>
  <sheetViews>
    <sheetView view="pageBreakPreview" zoomScale="95" zoomScaleNormal="70" zoomScaleSheetLayoutView="95" workbookViewId="0">
      <selection sqref="A1:F1"/>
    </sheetView>
  </sheetViews>
  <sheetFormatPr defaultColWidth="9.140625" defaultRowHeight="12.75" x14ac:dyDescent="0.25"/>
  <cols>
    <col min="1" max="1" width="8.7109375" style="35" customWidth="1"/>
    <col min="2" max="2" width="60.7109375" style="28" customWidth="1"/>
    <col min="3" max="3" width="8.7109375" style="12" customWidth="1"/>
    <col min="4" max="4" width="12" style="12" customWidth="1"/>
    <col min="5" max="5" width="14.28515625" style="32" customWidth="1"/>
    <col min="6" max="6" width="14.28515625" style="1" customWidth="1"/>
    <col min="7" max="16384" width="9.140625" style="1"/>
  </cols>
  <sheetData>
    <row r="1" spans="1:116" s="98" customFormat="1" ht="34.5" customHeight="1" x14ac:dyDescent="0.25">
      <c r="A1" s="257" t="s">
        <v>359</v>
      </c>
      <c r="B1" s="257"/>
      <c r="C1" s="257"/>
      <c r="D1" s="257"/>
      <c r="E1" s="257"/>
      <c r="F1" s="257"/>
    </row>
    <row r="2" spans="1:116" x14ac:dyDescent="0.25">
      <c r="A2" s="25"/>
      <c r="B2" s="24"/>
      <c r="C2" s="24"/>
      <c r="D2" s="24"/>
      <c r="E2" s="24"/>
      <c r="F2" s="24"/>
    </row>
    <row r="3" spans="1:116" ht="13.15" customHeight="1" x14ac:dyDescent="0.25">
      <c r="A3" s="256" t="s">
        <v>0</v>
      </c>
      <c r="B3" s="251" t="s">
        <v>1</v>
      </c>
      <c r="C3" s="251" t="s">
        <v>2</v>
      </c>
      <c r="D3" s="251" t="s">
        <v>4</v>
      </c>
      <c r="E3" s="251" t="s">
        <v>5</v>
      </c>
      <c r="F3" s="251"/>
    </row>
    <row r="4" spans="1:116" ht="25.5" x14ac:dyDescent="0.25">
      <c r="A4" s="256"/>
      <c r="B4" s="251"/>
      <c r="C4" s="251"/>
      <c r="D4" s="251"/>
      <c r="E4" s="197" t="s">
        <v>6</v>
      </c>
      <c r="F4" s="197" t="s">
        <v>7</v>
      </c>
    </row>
    <row r="5" spans="1:116" x14ac:dyDescent="0.25">
      <c r="A5" s="52">
        <v>1</v>
      </c>
      <c r="B5" s="6">
        <v>2</v>
      </c>
      <c r="C5" s="6">
        <v>3</v>
      </c>
      <c r="D5" s="6">
        <v>5</v>
      </c>
      <c r="E5" s="6">
        <v>6</v>
      </c>
      <c r="F5" s="6">
        <v>7</v>
      </c>
    </row>
    <row r="6" spans="1:116" s="107" customFormat="1" ht="15.75" x14ac:dyDescent="0.2">
      <c r="A6" s="90"/>
      <c r="B6" s="55" t="s">
        <v>233</v>
      </c>
      <c r="C6" s="90" t="s">
        <v>20</v>
      </c>
      <c r="D6" s="89"/>
      <c r="E6" s="88"/>
      <c r="F6" s="88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</row>
    <row r="7" spans="1:116" ht="15" customHeight="1" x14ac:dyDescent="0.25">
      <c r="A7" s="106" t="s">
        <v>8</v>
      </c>
      <c r="B7" s="57" t="s">
        <v>232</v>
      </c>
      <c r="C7" s="90" t="s">
        <v>20</v>
      </c>
      <c r="D7" s="105"/>
      <c r="E7" s="104"/>
      <c r="F7" s="104"/>
    </row>
    <row r="8" spans="1:116" s="26" customFormat="1" x14ac:dyDescent="0.25">
      <c r="A8" s="18" t="s">
        <v>9</v>
      </c>
      <c r="B8" s="16" t="s">
        <v>231</v>
      </c>
      <c r="C8" s="9" t="s">
        <v>36</v>
      </c>
      <c r="D8" s="10">
        <v>1</v>
      </c>
      <c r="E8" s="2">
        <v>0</v>
      </c>
      <c r="F8" s="2">
        <f>D8*E8</f>
        <v>0</v>
      </c>
    </row>
    <row r="9" spans="1:116" ht="25.5" x14ac:dyDescent="0.25">
      <c r="A9" s="52" t="s">
        <v>10</v>
      </c>
      <c r="B9" s="3" t="s">
        <v>230</v>
      </c>
      <c r="C9" s="6" t="s">
        <v>36</v>
      </c>
      <c r="D9" s="4">
        <v>1</v>
      </c>
      <c r="E9" s="2"/>
      <c r="F9" s="2"/>
    </row>
    <row r="10" spans="1:116" s="26" customFormat="1" x14ac:dyDescent="0.25">
      <c r="A10" s="18" t="s">
        <v>11</v>
      </c>
      <c r="B10" s="16" t="s">
        <v>229</v>
      </c>
      <c r="C10" s="9" t="s">
        <v>36</v>
      </c>
      <c r="D10" s="10">
        <f>D11+D13+D15</f>
        <v>66</v>
      </c>
      <c r="E10" s="2">
        <v>0</v>
      </c>
      <c r="F10" s="2">
        <f>D10*E10</f>
        <v>0</v>
      </c>
    </row>
    <row r="11" spans="1:116" ht="25.5" x14ac:dyDescent="0.25">
      <c r="A11" s="52" t="s">
        <v>12</v>
      </c>
      <c r="B11" s="3" t="s">
        <v>228</v>
      </c>
      <c r="C11" s="6" t="s">
        <v>36</v>
      </c>
      <c r="D11" s="4">
        <v>51</v>
      </c>
      <c r="E11" s="2"/>
      <c r="F11" s="2"/>
    </row>
    <row r="12" spans="1:116" ht="25.5" x14ac:dyDescent="0.25">
      <c r="A12" s="52" t="s">
        <v>76</v>
      </c>
      <c r="B12" s="3" t="s">
        <v>227</v>
      </c>
      <c r="C12" s="6" t="s">
        <v>36</v>
      </c>
      <c r="D12" s="4">
        <v>6</v>
      </c>
      <c r="E12" s="2"/>
      <c r="F12" s="2"/>
    </row>
    <row r="13" spans="1:116" ht="25.5" x14ac:dyDescent="0.25">
      <c r="A13" s="52" t="s">
        <v>226</v>
      </c>
      <c r="B13" s="3" t="s">
        <v>225</v>
      </c>
      <c r="C13" s="6" t="s">
        <v>36</v>
      </c>
      <c r="D13" s="4">
        <v>6</v>
      </c>
      <c r="E13" s="2"/>
      <c r="F13" s="2"/>
    </row>
    <row r="14" spans="1:116" ht="25.5" x14ac:dyDescent="0.25">
      <c r="A14" s="52" t="s">
        <v>224</v>
      </c>
      <c r="B14" s="3" t="s">
        <v>223</v>
      </c>
      <c r="C14" s="6" t="s">
        <v>36</v>
      </c>
      <c r="D14" s="4">
        <v>1</v>
      </c>
      <c r="E14" s="2"/>
      <c r="F14" s="2"/>
    </row>
    <row r="15" spans="1:116" ht="25.5" x14ac:dyDescent="0.25">
      <c r="A15" s="52" t="s">
        <v>222</v>
      </c>
      <c r="B15" s="3" t="s">
        <v>221</v>
      </c>
      <c r="C15" s="6" t="s">
        <v>36</v>
      </c>
      <c r="D15" s="4">
        <v>9</v>
      </c>
      <c r="E15" s="2"/>
      <c r="F15" s="2"/>
    </row>
    <row r="16" spans="1:116" ht="25.5" x14ac:dyDescent="0.25">
      <c r="A16" s="52" t="s">
        <v>220</v>
      </c>
      <c r="B16" s="3" t="s">
        <v>219</v>
      </c>
      <c r="C16" s="6" t="s">
        <v>36</v>
      </c>
      <c r="D16" s="4">
        <v>1</v>
      </c>
      <c r="E16" s="2"/>
      <c r="F16" s="2"/>
    </row>
    <row r="17" spans="1:6" x14ac:dyDescent="0.25">
      <c r="A17" s="18" t="s">
        <v>13</v>
      </c>
      <c r="B17" s="16" t="s">
        <v>132</v>
      </c>
      <c r="C17" s="9" t="s">
        <v>20</v>
      </c>
      <c r="D17" s="17">
        <v>1290</v>
      </c>
      <c r="E17" s="2">
        <v>0</v>
      </c>
      <c r="F17" s="2">
        <f>D17*E17</f>
        <v>0</v>
      </c>
    </row>
    <row r="18" spans="1:6" x14ac:dyDescent="0.25">
      <c r="A18" s="52" t="s">
        <v>14</v>
      </c>
      <c r="B18" s="3" t="s">
        <v>218</v>
      </c>
      <c r="C18" s="6" t="s">
        <v>20</v>
      </c>
      <c r="D18" s="4">
        <v>1140</v>
      </c>
      <c r="E18" s="2"/>
      <c r="F18" s="2"/>
    </row>
    <row r="19" spans="1:6" x14ac:dyDescent="0.25">
      <c r="A19" s="52" t="s">
        <v>139</v>
      </c>
      <c r="B19" s="3" t="s">
        <v>217</v>
      </c>
      <c r="C19" s="6" t="s">
        <v>20</v>
      </c>
      <c r="D19" s="4">
        <v>150</v>
      </c>
      <c r="E19" s="2"/>
      <c r="F19" s="2"/>
    </row>
    <row r="20" spans="1:6" x14ac:dyDescent="0.25">
      <c r="A20" s="18" t="s">
        <v>15</v>
      </c>
      <c r="B20" s="16" t="s">
        <v>123</v>
      </c>
      <c r="C20" s="9" t="s">
        <v>20</v>
      </c>
      <c r="D20" s="17">
        <v>50</v>
      </c>
      <c r="E20" s="2">
        <v>0</v>
      </c>
      <c r="F20" s="2">
        <f>D20*E20</f>
        <v>0</v>
      </c>
    </row>
    <row r="21" spans="1:6" x14ac:dyDescent="0.25">
      <c r="A21" s="52" t="s">
        <v>16</v>
      </c>
      <c r="B21" s="3" t="s">
        <v>216</v>
      </c>
      <c r="C21" s="6" t="s">
        <v>20</v>
      </c>
      <c r="D21" s="4">
        <v>50</v>
      </c>
      <c r="E21" s="2"/>
      <c r="F21" s="2"/>
    </row>
    <row r="22" spans="1:6" x14ac:dyDescent="0.25">
      <c r="A22" s="18" t="s">
        <v>17</v>
      </c>
      <c r="B22" s="16" t="s">
        <v>98</v>
      </c>
      <c r="C22" s="9" t="s">
        <v>20</v>
      </c>
      <c r="D22" s="17">
        <v>39</v>
      </c>
      <c r="E22" s="2">
        <v>0</v>
      </c>
      <c r="F22" s="2">
        <f>D22*E22</f>
        <v>0</v>
      </c>
    </row>
    <row r="23" spans="1:6" x14ac:dyDescent="0.25">
      <c r="A23" s="52" t="s">
        <v>18</v>
      </c>
      <c r="B23" s="3" t="s">
        <v>215</v>
      </c>
      <c r="C23" s="6" t="s">
        <v>20</v>
      </c>
      <c r="D23" s="103">
        <v>15</v>
      </c>
      <c r="E23" s="2"/>
      <c r="F23" s="2"/>
    </row>
    <row r="24" spans="1:6" x14ac:dyDescent="0.25">
      <c r="A24" s="52" t="s">
        <v>151</v>
      </c>
      <c r="B24" s="3" t="s">
        <v>214</v>
      </c>
      <c r="C24" s="6" t="s">
        <v>20</v>
      </c>
      <c r="D24" s="4">
        <v>24</v>
      </c>
      <c r="E24" s="2"/>
      <c r="F24" s="2"/>
    </row>
    <row r="25" spans="1:6" x14ac:dyDescent="0.25">
      <c r="A25" s="18" t="s">
        <v>19</v>
      </c>
      <c r="B25" s="16" t="s">
        <v>213</v>
      </c>
      <c r="C25" s="9" t="s">
        <v>20</v>
      </c>
      <c r="D25" s="17">
        <v>66</v>
      </c>
      <c r="E25" s="2">
        <v>0</v>
      </c>
      <c r="F25" s="2">
        <f>D25*E25</f>
        <v>0</v>
      </c>
    </row>
    <row r="26" spans="1:6" x14ac:dyDescent="0.25">
      <c r="A26" s="52" t="s">
        <v>21</v>
      </c>
      <c r="B26" s="3" t="s">
        <v>212</v>
      </c>
      <c r="C26" s="6" t="s">
        <v>20</v>
      </c>
      <c r="D26" s="103">
        <v>66</v>
      </c>
      <c r="E26" s="2"/>
      <c r="F26" s="2"/>
    </row>
    <row r="27" spans="1:6" x14ac:dyDescent="0.25">
      <c r="A27" s="52" t="s">
        <v>77</v>
      </c>
      <c r="B27" s="3" t="s">
        <v>211</v>
      </c>
      <c r="C27" s="6" t="s">
        <v>20</v>
      </c>
      <c r="D27" s="4">
        <v>66</v>
      </c>
      <c r="E27" s="2"/>
      <c r="F27" s="2"/>
    </row>
    <row r="28" spans="1:6" x14ac:dyDescent="0.25">
      <c r="A28" s="52" t="s">
        <v>78</v>
      </c>
      <c r="B28" s="3" t="s">
        <v>210</v>
      </c>
      <c r="C28" s="6" t="s">
        <v>36</v>
      </c>
      <c r="D28" s="4">
        <v>6</v>
      </c>
      <c r="E28" s="2"/>
      <c r="F28" s="2"/>
    </row>
    <row r="29" spans="1:6" x14ac:dyDescent="0.25">
      <c r="A29" s="52" t="s">
        <v>79</v>
      </c>
      <c r="B29" s="3" t="s">
        <v>209</v>
      </c>
      <c r="C29" s="6" t="s">
        <v>36</v>
      </c>
      <c r="D29" s="4">
        <v>6</v>
      </c>
      <c r="E29" s="2"/>
      <c r="F29" s="2"/>
    </row>
    <row r="30" spans="1:6" x14ac:dyDescent="0.25">
      <c r="A30" s="52" t="s">
        <v>80</v>
      </c>
      <c r="B30" s="3" t="s">
        <v>208</v>
      </c>
      <c r="C30" s="6" t="s">
        <v>36</v>
      </c>
      <c r="D30" s="4">
        <v>6</v>
      </c>
      <c r="E30" s="2"/>
      <c r="F30" s="2"/>
    </row>
    <row r="31" spans="1:6" x14ac:dyDescent="0.25">
      <c r="A31" s="52" t="s">
        <v>81</v>
      </c>
      <c r="B31" s="3" t="s">
        <v>207</v>
      </c>
      <c r="C31" s="6" t="s">
        <v>36</v>
      </c>
      <c r="D31" s="4">
        <v>6</v>
      </c>
      <c r="E31" s="2"/>
      <c r="F31" s="2"/>
    </row>
    <row r="32" spans="1:6" x14ac:dyDescent="0.25">
      <c r="A32" s="52" t="s">
        <v>82</v>
      </c>
      <c r="B32" s="3" t="s">
        <v>206</v>
      </c>
      <c r="C32" s="6" t="s">
        <v>36</v>
      </c>
      <c r="D32" s="4">
        <v>66</v>
      </c>
      <c r="E32" s="2"/>
      <c r="F32" s="2"/>
    </row>
    <row r="33" spans="1:6" x14ac:dyDescent="0.25">
      <c r="A33" s="52" t="s">
        <v>83</v>
      </c>
      <c r="B33" s="3" t="s">
        <v>205</v>
      </c>
      <c r="C33" s="6" t="s">
        <v>36</v>
      </c>
      <c r="D33" s="4">
        <v>66</v>
      </c>
      <c r="E33" s="2"/>
      <c r="F33" s="2"/>
    </row>
    <row r="34" spans="1:6" x14ac:dyDescent="0.25">
      <c r="A34" s="52" t="s">
        <v>84</v>
      </c>
      <c r="B34" s="3" t="s">
        <v>204</v>
      </c>
      <c r="C34" s="6" t="s">
        <v>36</v>
      </c>
      <c r="D34" s="4">
        <v>66</v>
      </c>
      <c r="E34" s="2"/>
      <c r="F34" s="2"/>
    </row>
    <row r="35" spans="1:6" x14ac:dyDescent="0.25">
      <c r="A35" s="52" t="s">
        <v>85</v>
      </c>
      <c r="B35" s="3" t="s">
        <v>60</v>
      </c>
      <c r="C35" s="6" t="s">
        <v>36</v>
      </c>
      <c r="D35" s="4">
        <v>3635</v>
      </c>
      <c r="E35" s="2"/>
      <c r="F35" s="2"/>
    </row>
    <row r="36" spans="1:6" x14ac:dyDescent="0.25">
      <c r="A36" s="52" t="s">
        <v>203</v>
      </c>
      <c r="B36" s="3" t="s">
        <v>167</v>
      </c>
      <c r="C36" s="6" t="s">
        <v>36</v>
      </c>
      <c r="D36" s="4">
        <v>3635</v>
      </c>
      <c r="E36" s="2"/>
      <c r="F36" s="2"/>
    </row>
    <row r="37" spans="1:6" x14ac:dyDescent="0.25">
      <c r="A37" s="52" t="s">
        <v>202</v>
      </c>
      <c r="B37" s="3" t="s">
        <v>165</v>
      </c>
      <c r="C37" s="6" t="s">
        <v>36</v>
      </c>
      <c r="D37" s="4">
        <v>3635</v>
      </c>
      <c r="E37" s="2"/>
      <c r="F37" s="2"/>
    </row>
    <row r="38" spans="1:6" s="26" customFormat="1" x14ac:dyDescent="0.25">
      <c r="A38" s="18" t="s">
        <v>22</v>
      </c>
      <c r="B38" s="16" t="s">
        <v>201</v>
      </c>
      <c r="C38" s="9" t="s">
        <v>36</v>
      </c>
      <c r="D38" s="10">
        <v>15</v>
      </c>
      <c r="E38" s="2">
        <v>0</v>
      </c>
      <c r="F38" s="2">
        <f>D38*E38</f>
        <v>0</v>
      </c>
    </row>
    <row r="39" spans="1:6" x14ac:dyDescent="0.25">
      <c r="A39" s="52" t="s">
        <v>23</v>
      </c>
      <c r="B39" s="3" t="s">
        <v>200</v>
      </c>
      <c r="C39" s="6" t="s">
        <v>36</v>
      </c>
      <c r="D39" s="4">
        <v>15</v>
      </c>
      <c r="E39" s="2"/>
      <c r="F39" s="2"/>
    </row>
    <row r="40" spans="1:6" x14ac:dyDescent="0.25">
      <c r="A40" s="18" t="s">
        <v>24</v>
      </c>
      <c r="B40" s="16" t="s">
        <v>57</v>
      </c>
      <c r="C40" s="9"/>
      <c r="D40" s="17">
        <v>6</v>
      </c>
      <c r="E40" s="2">
        <v>0</v>
      </c>
      <c r="F40" s="2">
        <f>D40*E40</f>
        <v>0</v>
      </c>
    </row>
    <row r="41" spans="1:6" x14ac:dyDescent="0.25">
      <c r="A41" s="52" t="s">
        <v>25</v>
      </c>
      <c r="B41" s="3" t="s">
        <v>159</v>
      </c>
      <c r="C41" s="6" t="s">
        <v>20</v>
      </c>
      <c r="D41" s="4">
        <v>6</v>
      </c>
      <c r="E41" s="2"/>
      <c r="F41" s="2"/>
    </row>
    <row r="42" spans="1:6" x14ac:dyDescent="0.25">
      <c r="A42" s="52" t="s">
        <v>86</v>
      </c>
      <c r="B42" s="3" t="s">
        <v>59</v>
      </c>
      <c r="C42" s="6" t="s">
        <v>36</v>
      </c>
      <c r="D42" s="4">
        <v>3</v>
      </c>
      <c r="E42" s="2"/>
      <c r="F42" s="2"/>
    </row>
    <row r="43" spans="1:6" s="98" customFormat="1" ht="15" x14ac:dyDescent="0.25">
      <c r="A43" s="102" t="s">
        <v>199</v>
      </c>
      <c r="B43" s="57" t="s">
        <v>198</v>
      </c>
      <c r="C43" s="57" t="s">
        <v>20</v>
      </c>
      <c r="D43" s="101">
        <f>D55+D57</f>
        <v>1220</v>
      </c>
      <c r="E43" s="100"/>
      <c r="F43" s="99"/>
    </row>
    <row r="44" spans="1:6" s="26" customFormat="1" x14ac:dyDescent="0.25">
      <c r="A44" s="18" t="s">
        <v>197</v>
      </c>
      <c r="B44" s="16" t="s">
        <v>152</v>
      </c>
      <c r="C44" s="9" t="s">
        <v>36</v>
      </c>
      <c r="D44" s="97">
        <v>3</v>
      </c>
      <c r="E44" s="2">
        <v>0</v>
      </c>
      <c r="F44" s="2">
        <f>D44*E44</f>
        <v>0</v>
      </c>
    </row>
    <row r="45" spans="1:6" ht="25.5" x14ac:dyDescent="0.25">
      <c r="A45" s="52" t="s">
        <v>196</v>
      </c>
      <c r="B45" s="3" t="s">
        <v>195</v>
      </c>
      <c r="C45" s="6" t="s">
        <v>36</v>
      </c>
      <c r="D45" s="4">
        <v>3</v>
      </c>
      <c r="E45" s="2"/>
      <c r="F45" s="2"/>
    </row>
    <row r="46" spans="1:6" s="26" customFormat="1" x14ac:dyDescent="0.25">
      <c r="A46" s="18" t="s">
        <v>194</v>
      </c>
      <c r="B46" s="16" t="s">
        <v>193</v>
      </c>
      <c r="C46" s="9" t="s">
        <v>36</v>
      </c>
      <c r="D46" s="97">
        <v>3</v>
      </c>
      <c r="E46" s="2">
        <v>0</v>
      </c>
      <c r="F46" s="2">
        <f>D46*E46</f>
        <v>0</v>
      </c>
    </row>
    <row r="47" spans="1:6" x14ac:dyDescent="0.25">
      <c r="A47" s="52" t="s">
        <v>192</v>
      </c>
      <c r="B47" s="3" t="s">
        <v>191</v>
      </c>
      <c r="C47" s="6" t="s">
        <v>36</v>
      </c>
      <c r="D47" s="4">
        <v>2</v>
      </c>
      <c r="E47" s="2"/>
      <c r="F47" s="2"/>
    </row>
    <row r="48" spans="1:6" x14ac:dyDescent="0.25">
      <c r="A48" s="52" t="s">
        <v>190</v>
      </c>
      <c r="B48" s="3" t="s">
        <v>189</v>
      </c>
      <c r="C48" s="6" t="s">
        <v>36</v>
      </c>
      <c r="D48" s="4">
        <v>1</v>
      </c>
      <c r="E48" s="2"/>
      <c r="F48" s="2"/>
    </row>
    <row r="49" spans="1:6" x14ac:dyDescent="0.25">
      <c r="A49" s="52" t="s">
        <v>188</v>
      </c>
      <c r="B49" s="3" t="s">
        <v>187</v>
      </c>
      <c r="C49" s="6" t="s">
        <v>36</v>
      </c>
      <c r="D49" s="4">
        <v>6</v>
      </c>
      <c r="E49" s="2"/>
      <c r="F49" s="2"/>
    </row>
    <row r="50" spans="1:6" s="26" customFormat="1" x14ac:dyDescent="0.25">
      <c r="A50" s="18" t="s">
        <v>186</v>
      </c>
      <c r="B50" s="16" t="s">
        <v>185</v>
      </c>
      <c r="C50" s="9" t="s">
        <v>36</v>
      </c>
      <c r="D50" s="10">
        <f>D51+D52</f>
        <v>34</v>
      </c>
      <c r="E50" s="2">
        <v>0</v>
      </c>
      <c r="F50" s="2">
        <f>D50*E50</f>
        <v>0</v>
      </c>
    </row>
    <row r="51" spans="1:6" x14ac:dyDescent="0.25">
      <c r="A51" s="52" t="s">
        <v>184</v>
      </c>
      <c r="B51" s="3" t="s">
        <v>183</v>
      </c>
      <c r="C51" s="6" t="s">
        <v>36</v>
      </c>
      <c r="D51" s="4">
        <v>6</v>
      </c>
      <c r="E51" s="2"/>
      <c r="F51" s="2"/>
    </row>
    <row r="52" spans="1:6" ht="25.5" x14ac:dyDescent="0.25">
      <c r="A52" s="52" t="s">
        <v>182</v>
      </c>
      <c r="B52" s="3" t="s">
        <v>181</v>
      </c>
      <c r="C52" s="6" t="s">
        <v>36</v>
      </c>
      <c r="D52" s="4">
        <v>28</v>
      </c>
      <c r="E52" s="2"/>
      <c r="F52" s="2"/>
    </row>
    <row r="53" spans="1:6" s="26" customFormat="1" x14ac:dyDescent="0.25">
      <c r="A53" s="18" t="s">
        <v>180</v>
      </c>
      <c r="B53" s="16" t="s">
        <v>65</v>
      </c>
      <c r="C53" s="9" t="s">
        <v>36</v>
      </c>
      <c r="D53" s="10">
        <v>1</v>
      </c>
      <c r="E53" s="2">
        <v>0</v>
      </c>
      <c r="F53" s="2">
        <f>D53*E53</f>
        <v>0</v>
      </c>
    </row>
    <row r="54" spans="1:6" ht="25.5" x14ac:dyDescent="0.25">
      <c r="A54" s="52" t="s">
        <v>179</v>
      </c>
      <c r="B54" s="3" t="s">
        <v>178</v>
      </c>
      <c r="C54" s="6" t="s">
        <v>36</v>
      </c>
      <c r="D54" s="4">
        <v>1</v>
      </c>
      <c r="E54" s="2"/>
      <c r="F54" s="2"/>
    </row>
    <row r="55" spans="1:6" x14ac:dyDescent="0.25">
      <c r="A55" s="18" t="s">
        <v>177</v>
      </c>
      <c r="B55" s="16" t="s">
        <v>132</v>
      </c>
      <c r="C55" s="9" t="s">
        <v>20</v>
      </c>
      <c r="D55" s="17">
        <v>380</v>
      </c>
      <c r="E55" s="2">
        <v>0</v>
      </c>
      <c r="F55" s="2">
        <f>D55*E55</f>
        <v>0</v>
      </c>
    </row>
    <row r="56" spans="1:6" ht="25.5" x14ac:dyDescent="0.25">
      <c r="A56" s="52" t="s">
        <v>176</v>
      </c>
      <c r="B56" s="3" t="s">
        <v>175</v>
      </c>
      <c r="C56" s="6" t="s">
        <v>20</v>
      </c>
      <c r="D56" s="4">
        <v>380</v>
      </c>
      <c r="E56" s="2"/>
      <c r="F56" s="2"/>
    </row>
    <row r="57" spans="1:6" ht="12.75" customHeight="1" x14ac:dyDescent="0.25">
      <c r="A57" s="18" t="s">
        <v>174</v>
      </c>
      <c r="B57" s="16" t="s">
        <v>123</v>
      </c>
      <c r="C57" s="9" t="s">
        <v>20</v>
      </c>
      <c r="D57" s="17">
        <v>840</v>
      </c>
      <c r="E57" s="2">
        <v>0</v>
      </c>
      <c r="F57" s="2">
        <f>D57*E57</f>
        <v>0</v>
      </c>
    </row>
    <row r="58" spans="1:6" x14ac:dyDescent="0.25">
      <c r="A58" s="52" t="s">
        <v>173</v>
      </c>
      <c r="B58" s="3" t="s">
        <v>172</v>
      </c>
      <c r="C58" s="6" t="s">
        <v>20</v>
      </c>
      <c r="D58" s="4">
        <v>685</v>
      </c>
      <c r="E58" s="2"/>
      <c r="F58" s="2"/>
    </row>
    <row r="59" spans="1:6" x14ac:dyDescent="0.25">
      <c r="A59" s="52" t="s">
        <v>171</v>
      </c>
      <c r="B59" s="3" t="s">
        <v>170</v>
      </c>
      <c r="C59" s="6" t="s">
        <v>20</v>
      </c>
      <c r="D59" s="4">
        <v>155</v>
      </c>
      <c r="E59" s="2"/>
      <c r="F59" s="2"/>
    </row>
    <row r="60" spans="1:6" x14ac:dyDescent="0.25">
      <c r="A60" s="52" t="s">
        <v>169</v>
      </c>
      <c r="B60" s="3" t="s">
        <v>60</v>
      </c>
      <c r="C60" s="6" t="s">
        <v>36</v>
      </c>
      <c r="D60" s="4">
        <v>3040</v>
      </c>
      <c r="E60" s="2"/>
      <c r="F60" s="2"/>
    </row>
    <row r="61" spans="1:6" x14ac:dyDescent="0.25">
      <c r="A61" s="52" t="s">
        <v>168</v>
      </c>
      <c r="B61" s="3" t="s">
        <v>167</v>
      </c>
      <c r="C61" s="6" t="s">
        <v>36</v>
      </c>
      <c r="D61" s="4">
        <v>3040</v>
      </c>
      <c r="E61" s="2"/>
      <c r="F61" s="2"/>
    </row>
    <row r="62" spans="1:6" x14ac:dyDescent="0.25">
      <c r="A62" s="52" t="s">
        <v>166</v>
      </c>
      <c r="B62" s="3" t="s">
        <v>165</v>
      </c>
      <c r="C62" s="6" t="s">
        <v>36</v>
      </c>
      <c r="D62" s="4">
        <v>3040</v>
      </c>
      <c r="E62" s="2"/>
      <c r="F62" s="2"/>
    </row>
    <row r="63" spans="1:6" s="27" customFormat="1" ht="12.75" customHeight="1" x14ac:dyDescent="0.25">
      <c r="A63" s="18" t="s">
        <v>164</v>
      </c>
      <c r="B63" s="16" t="s">
        <v>71</v>
      </c>
      <c r="C63" s="9" t="s">
        <v>36</v>
      </c>
      <c r="D63" s="17">
        <v>14</v>
      </c>
      <c r="E63" s="2">
        <v>0</v>
      </c>
      <c r="F63" s="2">
        <f>D63*E63</f>
        <v>0</v>
      </c>
    </row>
    <row r="64" spans="1:6" x14ac:dyDescent="0.25">
      <c r="A64" s="52" t="s">
        <v>163</v>
      </c>
      <c r="B64" s="3" t="s">
        <v>162</v>
      </c>
      <c r="C64" s="6" t="s">
        <v>36</v>
      </c>
      <c r="D64" s="4">
        <v>14</v>
      </c>
      <c r="E64" s="2"/>
      <c r="F64" s="2"/>
    </row>
    <row r="65" spans="1:6" x14ac:dyDescent="0.25">
      <c r="A65" s="18" t="s">
        <v>161</v>
      </c>
      <c r="B65" s="16" t="s">
        <v>57</v>
      </c>
      <c r="C65" s="9" t="s">
        <v>20</v>
      </c>
      <c r="D65" s="17">
        <v>6</v>
      </c>
      <c r="E65" s="2">
        <v>0</v>
      </c>
      <c r="F65" s="2">
        <f>D65*E65</f>
        <v>0</v>
      </c>
    </row>
    <row r="66" spans="1:6" x14ac:dyDescent="0.25">
      <c r="A66" s="52" t="s">
        <v>160</v>
      </c>
      <c r="B66" s="3" t="s">
        <v>159</v>
      </c>
      <c r="C66" s="6" t="s">
        <v>20</v>
      </c>
      <c r="D66" s="4">
        <v>6</v>
      </c>
      <c r="E66" s="2"/>
      <c r="F66" s="2"/>
    </row>
    <row r="67" spans="1:6" x14ac:dyDescent="0.25">
      <c r="A67" s="52" t="s">
        <v>158</v>
      </c>
      <c r="B67" s="3" t="s">
        <v>59</v>
      </c>
      <c r="C67" s="6" t="s">
        <v>36</v>
      </c>
      <c r="D67" s="4">
        <v>3</v>
      </c>
      <c r="E67" s="2"/>
      <c r="F67" s="2"/>
    </row>
    <row r="68" spans="1:6" x14ac:dyDescent="0.25">
      <c r="A68" s="18" t="s">
        <v>157</v>
      </c>
      <c r="B68" s="16" t="s">
        <v>39</v>
      </c>
      <c r="C68" s="9" t="s">
        <v>35</v>
      </c>
      <c r="D68" s="17">
        <v>1</v>
      </c>
      <c r="E68" s="2">
        <f>ROUND(SUM(F8:F66)*10%,0)</f>
        <v>0</v>
      </c>
      <c r="F68" s="2">
        <f>D68*E68</f>
        <v>0</v>
      </c>
    </row>
    <row r="69" spans="1:6" s="26" customFormat="1" ht="13.5" thickBot="1" x14ac:dyDescent="0.3">
      <c r="A69" s="212"/>
      <c r="B69" s="213"/>
      <c r="C69" s="60"/>
      <c r="D69" s="214"/>
      <c r="E69" s="215"/>
      <c r="F69" s="215"/>
    </row>
    <row r="70" spans="1:6" s="26" customFormat="1" x14ac:dyDescent="0.25">
      <c r="A70" s="216"/>
      <c r="B70" s="217" t="s">
        <v>32</v>
      </c>
      <c r="C70" s="218"/>
      <c r="D70" s="219"/>
      <c r="E70" s="220"/>
      <c r="F70" s="221">
        <f>SUM(F8:F69)</f>
        <v>0</v>
      </c>
    </row>
    <row r="71" spans="1:6" x14ac:dyDescent="0.25">
      <c r="A71" s="222"/>
      <c r="B71" s="5" t="s">
        <v>33</v>
      </c>
      <c r="C71" s="198"/>
      <c r="D71" s="4"/>
      <c r="E71" s="7"/>
      <c r="F71" s="223">
        <f>F70*0.2</f>
        <v>0</v>
      </c>
    </row>
    <row r="72" spans="1:6" ht="13.5" thickBot="1" x14ac:dyDescent="0.3">
      <c r="A72" s="224"/>
      <c r="B72" s="225" t="s">
        <v>34</v>
      </c>
      <c r="C72" s="226"/>
      <c r="D72" s="227"/>
      <c r="E72" s="228"/>
      <c r="F72" s="229">
        <f>F70+F71</f>
        <v>0</v>
      </c>
    </row>
    <row r="73" spans="1:6" s="96" customFormat="1" x14ac:dyDescent="0.2">
      <c r="A73" s="19"/>
      <c r="B73" s="20"/>
      <c r="C73" s="19"/>
      <c r="D73" s="19"/>
      <c r="E73" s="19"/>
      <c r="F73" s="19"/>
    </row>
    <row r="74" spans="1:6" s="96" customFormat="1" x14ac:dyDescent="0.2">
      <c r="A74" s="13"/>
      <c r="B74" s="14"/>
      <c r="C74" s="19"/>
      <c r="D74" s="19"/>
      <c r="E74" s="19"/>
      <c r="F74" s="19"/>
    </row>
    <row r="75" spans="1:6" s="96" customFormat="1" ht="15" customHeight="1" x14ac:dyDescent="0.2">
      <c r="A75" s="13"/>
      <c r="B75" s="21"/>
      <c r="C75" s="21"/>
      <c r="D75" s="21"/>
      <c r="E75" s="21"/>
      <c r="F75" s="21"/>
    </row>
    <row r="76" spans="1:6" s="96" customFormat="1" x14ac:dyDescent="0.2">
      <c r="A76" s="13"/>
      <c r="B76" s="22"/>
      <c r="C76" s="23"/>
      <c r="D76" s="23"/>
      <c r="E76" s="23"/>
      <c r="F76" s="23"/>
    </row>
    <row r="77" spans="1:6" s="96" customFormat="1" x14ac:dyDescent="0.2">
      <c r="A77" s="13"/>
      <c r="B77" s="22"/>
      <c r="C77" s="23"/>
      <c r="D77" s="23"/>
      <c r="E77" s="23"/>
      <c r="F77" s="23"/>
    </row>
    <row r="78" spans="1:6" s="96" customFormat="1" x14ac:dyDescent="0.2">
      <c r="A78" s="13"/>
      <c r="B78" s="22"/>
      <c r="C78" s="23"/>
      <c r="D78" s="23"/>
      <c r="E78" s="23"/>
      <c r="F78" s="23"/>
    </row>
    <row r="79" spans="1:6" s="96" customFormat="1" x14ac:dyDescent="0.2">
      <c r="A79" s="13"/>
      <c r="B79" s="252"/>
      <c r="C79" s="252"/>
      <c r="D79" s="252"/>
      <c r="E79" s="252"/>
      <c r="F79" s="252"/>
    </row>
    <row r="80" spans="1:6" s="96" customFormat="1" x14ac:dyDescent="0.2">
      <c r="A80" s="13"/>
      <c r="B80" s="14"/>
      <c r="C80" s="14"/>
      <c r="D80" s="14"/>
      <c r="E80" s="14"/>
      <c r="F80" s="14"/>
    </row>
    <row r="81" spans="1:248" s="53" customFormat="1" ht="15" x14ac:dyDescent="0.25">
      <c r="A81" s="37"/>
      <c r="B81" s="38"/>
      <c r="C81" s="39"/>
      <c r="D81" s="39"/>
      <c r="E81" s="39"/>
      <c r="F81" s="199"/>
    </row>
    <row r="82" spans="1:248" s="53" customFormat="1" ht="15" x14ac:dyDescent="0.25">
      <c r="A82" s="40"/>
      <c r="B82" s="15"/>
      <c r="C82" s="41"/>
      <c r="D82" s="42"/>
      <c r="E82" s="41"/>
      <c r="F82" s="200"/>
    </row>
    <row r="83" spans="1:248" s="53" customFormat="1" ht="15" x14ac:dyDescent="0.25">
      <c r="A83" s="40"/>
      <c r="B83" s="12"/>
      <c r="C83" s="41"/>
      <c r="D83" s="43"/>
      <c r="E83" s="44"/>
      <c r="F83" s="1"/>
    </row>
    <row r="84" spans="1:248" s="53" customFormat="1" ht="15" x14ac:dyDescent="0.25">
      <c r="A84" s="40"/>
      <c r="B84" s="36"/>
      <c r="C84" s="41"/>
      <c r="D84" s="43"/>
      <c r="E84" s="44"/>
      <c r="F84" s="195"/>
    </row>
    <row r="85" spans="1:248" s="53" customFormat="1" ht="15" x14ac:dyDescent="0.2">
      <c r="A85" s="40"/>
      <c r="B85" s="45"/>
      <c r="C85" s="41"/>
      <c r="D85" s="42"/>
      <c r="E85" s="44"/>
      <c r="F85" s="196"/>
    </row>
    <row r="86" spans="1:248" s="53" customFormat="1" ht="15" x14ac:dyDescent="0.2">
      <c r="A86" s="46"/>
      <c r="B86" s="36"/>
      <c r="C86" s="47"/>
      <c r="D86" s="47"/>
      <c r="E86" s="48"/>
      <c r="F86" s="23"/>
    </row>
    <row r="87" spans="1:248" ht="15.75" x14ac:dyDescent="0.25">
      <c r="A87" s="12"/>
      <c r="B87" s="65"/>
      <c r="E87" s="12"/>
      <c r="F87" s="65"/>
    </row>
    <row r="88" spans="1:248" x14ac:dyDescent="0.25">
      <c r="A88" s="1"/>
      <c r="B88" s="24"/>
      <c r="C88" s="1"/>
      <c r="D88" s="30"/>
      <c r="E88" s="1"/>
    </row>
    <row r="89" spans="1:248" x14ac:dyDescent="0.25">
      <c r="A89" s="1"/>
      <c r="B89" s="12"/>
      <c r="C89" s="1"/>
      <c r="D89" s="31"/>
    </row>
    <row r="90" spans="1:248" ht="25.5" customHeight="1" x14ac:dyDescent="0.25">
      <c r="A90" s="1"/>
      <c r="B90" s="36"/>
      <c r="C90" s="1"/>
      <c r="D90" s="31"/>
    </row>
    <row r="91" spans="1:248" x14ac:dyDescent="0.25">
      <c r="A91" s="1"/>
      <c r="B91" s="33"/>
      <c r="C91" s="1"/>
      <c r="D91" s="30"/>
    </row>
    <row r="92" spans="1:248" x14ac:dyDescent="0.2">
      <c r="A92" s="23"/>
      <c r="B92" s="23"/>
      <c r="C92" s="23"/>
      <c r="D92" s="23"/>
      <c r="E92" s="34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  <c r="HW92" s="23"/>
      <c r="HX92" s="23"/>
      <c r="HY92" s="23"/>
      <c r="HZ92" s="23"/>
      <c r="IA92" s="23"/>
      <c r="IB92" s="23"/>
      <c r="IC92" s="23"/>
      <c r="ID92" s="23"/>
      <c r="IE92" s="23"/>
      <c r="IF92" s="23"/>
      <c r="IG92" s="23"/>
      <c r="IH92" s="23"/>
      <c r="II92" s="23"/>
      <c r="IJ92" s="23"/>
      <c r="IK92" s="23"/>
      <c r="IL92" s="23"/>
      <c r="IM92" s="23"/>
      <c r="IN92" s="23"/>
    </row>
  </sheetData>
  <autoFilter ref="A6:F68"/>
  <mergeCells count="7">
    <mergeCell ref="A1:F1"/>
    <mergeCell ref="E3:F3"/>
    <mergeCell ref="B79:F79"/>
    <mergeCell ref="A3:A4"/>
    <mergeCell ref="B3:B4"/>
    <mergeCell ref="C3:C4"/>
    <mergeCell ref="D3:D4"/>
  </mergeCells>
  <pageMargins left="0.7" right="0.7" top="0.75" bottom="0.75" header="0.3" footer="0.3"/>
  <pageSetup paperSize="9" scale="75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O82"/>
  <sheetViews>
    <sheetView view="pageBreakPreview" zoomScale="98" zoomScaleNormal="100" zoomScaleSheetLayoutView="98" workbookViewId="0">
      <selection activeCell="E14" sqref="E14"/>
    </sheetView>
  </sheetViews>
  <sheetFormatPr defaultColWidth="9.140625" defaultRowHeight="12.75" x14ac:dyDescent="0.25"/>
  <cols>
    <col min="1" max="1" width="8.7109375" style="70" customWidth="1"/>
    <col min="2" max="2" width="65.7109375" style="69" customWidth="1"/>
    <col min="3" max="3" width="8.7109375" style="68" customWidth="1"/>
    <col min="4" max="7" width="12" style="68" customWidth="1"/>
    <col min="8" max="8" width="14.28515625" style="67" customWidth="1"/>
    <col min="9" max="9" width="14.28515625" style="66" customWidth="1"/>
    <col min="10" max="10" width="12.28515625" style="66" customWidth="1"/>
    <col min="11" max="16384" width="9.140625" style="66"/>
  </cols>
  <sheetData>
    <row r="1" spans="1:113" s="92" customFormat="1" ht="41.25" customHeight="1" x14ac:dyDescent="0.2">
      <c r="A1" s="259" t="s">
        <v>363</v>
      </c>
      <c r="B1" s="259"/>
      <c r="C1" s="259"/>
      <c r="D1" s="259"/>
      <c r="E1" s="259"/>
      <c r="F1" s="259"/>
      <c r="G1" s="259"/>
      <c r="H1" s="259"/>
      <c r="I1" s="259"/>
    </row>
    <row r="2" spans="1:113" x14ac:dyDescent="0.25">
      <c r="A2" s="91"/>
      <c r="B2" s="77"/>
      <c r="C2" s="77"/>
      <c r="D2" s="77"/>
      <c r="E2" s="77"/>
      <c r="F2" s="77"/>
      <c r="G2" s="77"/>
      <c r="H2" s="77"/>
      <c r="I2" s="77"/>
    </row>
    <row r="3" spans="1:113" s="1" customFormat="1" ht="13.15" customHeight="1" x14ac:dyDescent="0.25">
      <c r="A3" s="258" t="s">
        <v>0</v>
      </c>
      <c r="B3" s="263" t="s">
        <v>1</v>
      </c>
      <c r="C3" s="263" t="s">
        <v>2</v>
      </c>
      <c r="D3" s="260" t="s">
        <v>4</v>
      </c>
      <c r="E3" s="261"/>
      <c r="F3" s="261"/>
      <c r="G3" s="262"/>
      <c r="H3" s="251" t="s">
        <v>5</v>
      </c>
      <c r="I3" s="251"/>
    </row>
    <row r="4" spans="1:113" s="1" customFormat="1" ht="25.5" x14ac:dyDescent="0.25">
      <c r="A4" s="258"/>
      <c r="B4" s="263"/>
      <c r="C4" s="263"/>
      <c r="D4" s="198" t="s">
        <v>354</v>
      </c>
      <c r="E4" s="198" t="s">
        <v>355</v>
      </c>
      <c r="F4" s="198" t="s">
        <v>356</v>
      </c>
      <c r="G4" s="198" t="s">
        <v>357</v>
      </c>
      <c r="H4" s="6" t="s">
        <v>6</v>
      </c>
      <c r="I4" s="6" t="s">
        <v>7</v>
      </c>
    </row>
    <row r="5" spans="1:113" s="1" customFormat="1" x14ac:dyDescent="0.25">
      <c r="A5" s="52">
        <v>1</v>
      </c>
      <c r="B5" s="6">
        <v>2</v>
      </c>
      <c r="C5" s="6">
        <v>3</v>
      </c>
      <c r="D5" s="6">
        <v>5</v>
      </c>
      <c r="E5" s="198"/>
      <c r="F5" s="198"/>
      <c r="G5" s="198"/>
      <c r="H5" s="6">
        <v>6</v>
      </c>
      <c r="I5" s="6">
        <v>7</v>
      </c>
    </row>
    <row r="6" spans="1:113" s="86" customFormat="1" ht="15.75" x14ac:dyDescent="0.2">
      <c r="A6" s="90"/>
      <c r="B6" s="55" t="s">
        <v>146</v>
      </c>
      <c r="C6" s="90" t="s">
        <v>20</v>
      </c>
      <c r="D6" s="89"/>
      <c r="E6" s="89"/>
      <c r="F6" s="89"/>
      <c r="G6" s="89"/>
      <c r="H6" s="88"/>
      <c r="I6" s="88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</row>
    <row r="7" spans="1:113" x14ac:dyDescent="0.25">
      <c r="A7" s="18" t="s">
        <v>8</v>
      </c>
      <c r="B7" s="9" t="s">
        <v>145</v>
      </c>
      <c r="C7" s="6"/>
      <c r="D7" s="6"/>
      <c r="E7" s="198"/>
      <c r="F7" s="198"/>
      <c r="G7" s="198"/>
      <c r="H7" s="85"/>
      <c r="I7" s="85"/>
    </row>
    <row r="8" spans="1:113" s="80" customFormat="1" x14ac:dyDescent="0.25">
      <c r="A8" s="18" t="s">
        <v>9</v>
      </c>
      <c r="B8" s="16" t="s">
        <v>144</v>
      </c>
      <c r="C8" s="9" t="s">
        <v>36</v>
      </c>
      <c r="D8" s="10">
        <v>2</v>
      </c>
      <c r="E8" s="10">
        <v>2</v>
      </c>
      <c r="F8" s="10">
        <v>1</v>
      </c>
      <c r="G8" s="10">
        <f>SUM(D8:F8)</f>
        <v>5</v>
      </c>
      <c r="H8" s="84">
        <v>0</v>
      </c>
      <c r="I8" s="84">
        <f>G8*H8</f>
        <v>0</v>
      </c>
    </row>
    <row r="9" spans="1:113" x14ac:dyDescent="0.25">
      <c r="A9" s="52" t="s">
        <v>10</v>
      </c>
      <c r="B9" s="3" t="s">
        <v>143</v>
      </c>
      <c r="C9" s="6" t="s">
        <v>35</v>
      </c>
      <c r="D9" s="83">
        <v>2</v>
      </c>
      <c r="E9" s="83">
        <v>2</v>
      </c>
      <c r="F9" s="83">
        <v>1</v>
      </c>
      <c r="G9" s="83">
        <f t="shared" ref="G9:G56" si="0">SUM(D9:F9)</f>
        <v>5</v>
      </c>
      <c r="H9" s="2"/>
      <c r="I9" s="2"/>
    </row>
    <row r="10" spans="1:113" x14ac:dyDescent="0.25">
      <c r="A10" s="18" t="s">
        <v>9</v>
      </c>
      <c r="B10" s="16" t="s">
        <v>156</v>
      </c>
      <c r="C10" s="197" t="s">
        <v>36</v>
      </c>
      <c r="D10" s="208"/>
      <c r="E10" s="83"/>
      <c r="F10" s="10">
        <v>1</v>
      </c>
      <c r="G10" s="10">
        <f t="shared" si="0"/>
        <v>1</v>
      </c>
      <c r="H10" s="2">
        <v>0</v>
      </c>
      <c r="I10" s="2">
        <f>G10*H10</f>
        <v>0</v>
      </c>
    </row>
    <row r="11" spans="1:113" ht="25.5" x14ac:dyDescent="0.25">
      <c r="A11" s="201" t="s">
        <v>10</v>
      </c>
      <c r="B11" s="3" t="s">
        <v>155</v>
      </c>
      <c r="C11" s="198" t="s">
        <v>35</v>
      </c>
      <c r="D11" s="208"/>
      <c r="E11" s="83"/>
      <c r="F11" s="95">
        <v>1</v>
      </c>
      <c r="G11" s="95">
        <f t="shared" si="0"/>
        <v>1</v>
      </c>
      <c r="H11" s="2"/>
      <c r="I11" s="2"/>
    </row>
    <row r="12" spans="1:113" x14ac:dyDescent="0.25">
      <c r="A12" s="18" t="s">
        <v>13</v>
      </c>
      <c r="B12" s="16" t="s">
        <v>154</v>
      </c>
      <c r="C12" s="197" t="s">
        <v>36</v>
      </c>
      <c r="D12" s="208"/>
      <c r="E12" s="83"/>
      <c r="F12" s="10">
        <v>4</v>
      </c>
      <c r="G12" s="10">
        <f t="shared" si="0"/>
        <v>4</v>
      </c>
      <c r="H12" s="2">
        <v>0</v>
      </c>
      <c r="I12" s="2">
        <f>G12*H12</f>
        <v>0</v>
      </c>
    </row>
    <row r="13" spans="1:113" x14ac:dyDescent="0.25">
      <c r="A13" s="201" t="s">
        <v>14</v>
      </c>
      <c r="B13" s="3" t="s">
        <v>153</v>
      </c>
      <c r="C13" s="198" t="s">
        <v>36</v>
      </c>
      <c r="D13" s="208"/>
      <c r="E13" s="83"/>
      <c r="F13" s="83">
        <v>4</v>
      </c>
      <c r="G13" s="83">
        <f t="shared" si="0"/>
        <v>4</v>
      </c>
      <c r="H13" s="2"/>
      <c r="I13" s="2"/>
    </row>
    <row r="14" spans="1:113" s="80" customFormat="1" x14ac:dyDescent="0.25">
      <c r="A14" s="18" t="s">
        <v>11</v>
      </c>
      <c r="B14" s="16" t="s">
        <v>66</v>
      </c>
      <c r="C14" s="9" t="s">
        <v>36</v>
      </c>
      <c r="D14" s="10">
        <f>D15+D16</f>
        <v>117</v>
      </c>
      <c r="E14" s="10">
        <v>130</v>
      </c>
      <c r="F14" s="10">
        <v>141</v>
      </c>
      <c r="G14" s="10">
        <f t="shared" si="0"/>
        <v>388</v>
      </c>
      <c r="H14" s="84">
        <v>0</v>
      </c>
      <c r="I14" s="2">
        <f>G14*H14</f>
        <v>0</v>
      </c>
    </row>
    <row r="15" spans="1:113" x14ac:dyDescent="0.25">
      <c r="A15" s="52" t="s">
        <v>12</v>
      </c>
      <c r="B15" s="3" t="s">
        <v>37</v>
      </c>
      <c r="C15" s="6" t="s">
        <v>36</v>
      </c>
      <c r="D15" s="83">
        <v>55</v>
      </c>
      <c r="E15" s="83">
        <v>62</v>
      </c>
      <c r="F15" s="83">
        <v>69</v>
      </c>
      <c r="G15" s="83">
        <f t="shared" si="0"/>
        <v>186</v>
      </c>
      <c r="H15" s="2"/>
      <c r="I15" s="2"/>
    </row>
    <row r="16" spans="1:113" x14ac:dyDescent="0.25">
      <c r="A16" s="52" t="s">
        <v>76</v>
      </c>
      <c r="B16" s="3" t="s">
        <v>142</v>
      </c>
      <c r="C16" s="6" t="s">
        <v>36</v>
      </c>
      <c r="D16" s="83">
        <v>62</v>
      </c>
      <c r="E16" s="83">
        <v>68</v>
      </c>
      <c r="F16" s="83">
        <v>72</v>
      </c>
      <c r="G16" s="83">
        <f t="shared" si="0"/>
        <v>202</v>
      </c>
      <c r="H16" s="2"/>
      <c r="I16" s="2"/>
    </row>
    <row r="17" spans="1:9" s="80" customFormat="1" x14ac:dyDescent="0.25">
      <c r="A17" s="18" t="s">
        <v>13</v>
      </c>
      <c r="B17" s="16" t="s">
        <v>141</v>
      </c>
      <c r="C17" s="9" t="s">
        <v>36</v>
      </c>
      <c r="D17" s="10">
        <v>2</v>
      </c>
      <c r="E17" s="10">
        <v>2</v>
      </c>
      <c r="F17" s="10">
        <v>2</v>
      </c>
      <c r="G17" s="10">
        <f t="shared" si="0"/>
        <v>6</v>
      </c>
      <c r="H17" s="84">
        <v>0</v>
      </c>
      <c r="I17" s="2">
        <f>G17*H17</f>
        <v>0</v>
      </c>
    </row>
    <row r="18" spans="1:9" ht="25.5" x14ac:dyDescent="0.25">
      <c r="A18" s="52" t="s">
        <v>14</v>
      </c>
      <c r="B18" s="3" t="s">
        <v>140</v>
      </c>
      <c r="C18" s="6" t="s">
        <v>36</v>
      </c>
      <c r="D18" s="83">
        <v>2</v>
      </c>
      <c r="E18" s="83">
        <v>2</v>
      </c>
      <c r="F18" s="83">
        <v>2</v>
      </c>
      <c r="G18" s="83">
        <f t="shared" si="0"/>
        <v>6</v>
      </c>
      <c r="H18" s="2"/>
      <c r="I18" s="2"/>
    </row>
    <row r="19" spans="1:9" x14ac:dyDescent="0.25">
      <c r="A19" s="52" t="s">
        <v>139</v>
      </c>
      <c r="B19" s="3" t="s">
        <v>138</v>
      </c>
      <c r="C19" s="6" t="s">
        <v>36</v>
      </c>
      <c r="D19" s="83">
        <v>4</v>
      </c>
      <c r="E19" s="83">
        <v>4</v>
      </c>
      <c r="F19" s="83">
        <v>4</v>
      </c>
      <c r="G19" s="83">
        <f t="shared" si="0"/>
        <v>12</v>
      </c>
      <c r="H19" s="2"/>
      <c r="I19" s="2"/>
    </row>
    <row r="20" spans="1:9" s="80" customFormat="1" x14ac:dyDescent="0.25">
      <c r="A20" s="18" t="s">
        <v>15</v>
      </c>
      <c r="B20" s="16" t="s">
        <v>65</v>
      </c>
      <c r="C20" s="9" t="s">
        <v>36</v>
      </c>
      <c r="D20" s="10">
        <v>82</v>
      </c>
      <c r="E20" s="10">
        <v>88</v>
      </c>
      <c r="F20" s="10">
        <v>80</v>
      </c>
      <c r="G20" s="10">
        <f t="shared" si="0"/>
        <v>250</v>
      </c>
      <c r="H20" s="84">
        <v>0</v>
      </c>
      <c r="I20" s="2">
        <f>G20*H20</f>
        <v>0</v>
      </c>
    </row>
    <row r="21" spans="1:9" ht="25.5" x14ac:dyDescent="0.25">
      <c r="A21" s="52" t="s">
        <v>16</v>
      </c>
      <c r="B21" s="3" t="s">
        <v>137</v>
      </c>
      <c r="C21" s="6" t="s">
        <v>36</v>
      </c>
      <c r="D21" s="83">
        <v>41</v>
      </c>
      <c r="E21" s="83">
        <v>44</v>
      </c>
      <c r="F21" s="83">
        <v>40</v>
      </c>
      <c r="G21" s="83">
        <f t="shared" si="0"/>
        <v>125</v>
      </c>
      <c r="H21" s="2"/>
      <c r="I21" s="2"/>
    </row>
    <row r="22" spans="1:9" ht="25.5" x14ac:dyDescent="0.25">
      <c r="A22" s="52" t="s">
        <v>136</v>
      </c>
      <c r="B22" s="3" t="s">
        <v>135</v>
      </c>
      <c r="C22" s="6" t="s">
        <v>36</v>
      </c>
      <c r="D22" s="83">
        <v>41</v>
      </c>
      <c r="E22" s="83">
        <v>44</v>
      </c>
      <c r="F22" s="83">
        <v>40</v>
      </c>
      <c r="G22" s="83">
        <f t="shared" si="0"/>
        <v>125</v>
      </c>
      <c r="H22" s="2"/>
      <c r="I22" s="2"/>
    </row>
    <row r="23" spans="1:9" s="80" customFormat="1" x14ac:dyDescent="0.25">
      <c r="A23" s="18" t="s">
        <v>17</v>
      </c>
      <c r="B23" s="16" t="s">
        <v>67</v>
      </c>
      <c r="C23" s="9" t="s">
        <v>36</v>
      </c>
      <c r="D23" s="10">
        <v>41</v>
      </c>
      <c r="E23" s="10">
        <v>44</v>
      </c>
      <c r="F23" s="10">
        <v>40</v>
      </c>
      <c r="G23" s="10">
        <f t="shared" si="0"/>
        <v>125</v>
      </c>
      <c r="H23" s="84">
        <v>0</v>
      </c>
      <c r="I23" s="2">
        <f>G23*H23</f>
        <v>0</v>
      </c>
    </row>
    <row r="24" spans="1:9" x14ac:dyDescent="0.25">
      <c r="A24" s="52" t="s">
        <v>18</v>
      </c>
      <c r="B24" s="3" t="s">
        <v>134</v>
      </c>
      <c r="C24" s="6" t="s">
        <v>35</v>
      </c>
      <c r="D24" s="83">
        <v>41</v>
      </c>
      <c r="E24" s="83">
        <v>44</v>
      </c>
      <c r="F24" s="83">
        <v>40</v>
      </c>
      <c r="G24" s="83">
        <f t="shared" si="0"/>
        <v>125</v>
      </c>
      <c r="H24" s="2"/>
      <c r="I24" s="2"/>
    </row>
    <row r="25" spans="1:9" x14ac:dyDescent="0.25">
      <c r="A25" s="18" t="s">
        <v>19</v>
      </c>
      <c r="B25" s="16" t="s">
        <v>71</v>
      </c>
      <c r="C25" s="9" t="s">
        <v>36</v>
      </c>
      <c r="D25" s="82">
        <v>135</v>
      </c>
      <c r="E25" s="82">
        <v>140</v>
      </c>
      <c r="F25" s="82">
        <v>164</v>
      </c>
      <c r="G25" s="82">
        <f t="shared" si="0"/>
        <v>439</v>
      </c>
      <c r="H25" s="84">
        <v>0</v>
      </c>
      <c r="I25" s="2">
        <f>G25*H25</f>
        <v>0</v>
      </c>
    </row>
    <row r="26" spans="1:9" x14ac:dyDescent="0.25">
      <c r="A26" s="52" t="s">
        <v>21</v>
      </c>
      <c r="B26" s="3" t="s">
        <v>133</v>
      </c>
      <c r="C26" s="6" t="s">
        <v>36</v>
      </c>
      <c r="D26" s="83">
        <v>135</v>
      </c>
      <c r="E26" s="83">
        <v>140</v>
      </c>
      <c r="F26" s="83">
        <v>164</v>
      </c>
      <c r="G26" s="83">
        <f t="shared" si="0"/>
        <v>439</v>
      </c>
      <c r="H26" s="2"/>
      <c r="I26" s="2"/>
    </row>
    <row r="27" spans="1:9" x14ac:dyDescent="0.25">
      <c r="A27" s="18" t="s">
        <v>22</v>
      </c>
      <c r="B27" s="16" t="s">
        <v>132</v>
      </c>
      <c r="C27" s="9" t="s">
        <v>20</v>
      </c>
      <c r="D27" s="82">
        <f>D28+D29+D30</f>
        <v>4280</v>
      </c>
      <c r="E27" s="82">
        <v>3850</v>
      </c>
      <c r="F27" s="82">
        <v>4530</v>
      </c>
      <c r="G27" s="82">
        <f t="shared" si="0"/>
        <v>12660</v>
      </c>
      <c r="H27" s="84">
        <v>0</v>
      </c>
      <c r="I27" s="2">
        <f>G27*H27</f>
        <v>0</v>
      </c>
    </row>
    <row r="28" spans="1:9" ht="25.5" x14ac:dyDescent="0.25">
      <c r="A28" s="52" t="s">
        <v>23</v>
      </c>
      <c r="B28" s="3" t="s">
        <v>131</v>
      </c>
      <c r="C28" s="6" t="s">
        <v>20</v>
      </c>
      <c r="D28" s="83">
        <v>2200</v>
      </c>
      <c r="E28" s="83">
        <v>1900</v>
      </c>
      <c r="F28" s="83">
        <v>2300</v>
      </c>
      <c r="G28" s="83">
        <f t="shared" si="0"/>
        <v>6400</v>
      </c>
      <c r="H28" s="2"/>
      <c r="I28" s="2"/>
    </row>
    <row r="29" spans="1:9" x14ac:dyDescent="0.25">
      <c r="A29" s="52" t="s">
        <v>46</v>
      </c>
      <c r="B29" s="3" t="s">
        <v>130</v>
      </c>
      <c r="C29" s="6" t="s">
        <v>20</v>
      </c>
      <c r="D29" s="83">
        <v>2000</v>
      </c>
      <c r="E29" s="83">
        <v>1800</v>
      </c>
      <c r="F29" s="83">
        <v>2100</v>
      </c>
      <c r="G29" s="83">
        <f t="shared" si="0"/>
        <v>5900</v>
      </c>
      <c r="H29" s="2"/>
      <c r="I29" s="2"/>
    </row>
    <row r="30" spans="1:9" ht="25.5" x14ac:dyDescent="0.25">
      <c r="A30" s="52" t="s">
        <v>129</v>
      </c>
      <c r="B30" s="3" t="s">
        <v>128</v>
      </c>
      <c r="C30" s="6" t="s">
        <v>20</v>
      </c>
      <c r="D30" s="83">
        <v>80</v>
      </c>
      <c r="E30" s="83">
        <v>150</v>
      </c>
      <c r="F30" s="83">
        <v>130</v>
      </c>
      <c r="G30" s="83">
        <f t="shared" si="0"/>
        <v>360</v>
      </c>
      <c r="H30" s="2"/>
      <c r="I30" s="2"/>
    </row>
    <row r="31" spans="1:9" x14ac:dyDescent="0.25">
      <c r="A31" s="52" t="s">
        <v>127</v>
      </c>
      <c r="B31" s="3" t="s">
        <v>126</v>
      </c>
      <c r="C31" s="6" t="s">
        <v>103</v>
      </c>
      <c r="D31" s="83">
        <v>3</v>
      </c>
      <c r="E31" s="83">
        <v>3</v>
      </c>
      <c r="F31" s="83">
        <v>3</v>
      </c>
      <c r="G31" s="83">
        <f t="shared" si="0"/>
        <v>9</v>
      </c>
      <c r="H31" s="2"/>
      <c r="I31" s="2"/>
    </row>
    <row r="32" spans="1:9" ht="25.5" x14ac:dyDescent="0.25">
      <c r="A32" s="52" t="s">
        <v>125</v>
      </c>
      <c r="B32" s="3" t="s">
        <v>124</v>
      </c>
      <c r="C32" s="6" t="s">
        <v>103</v>
      </c>
      <c r="D32" s="83">
        <v>3</v>
      </c>
      <c r="E32" s="83">
        <v>3</v>
      </c>
      <c r="F32" s="83">
        <v>3</v>
      </c>
      <c r="G32" s="83">
        <f t="shared" si="0"/>
        <v>9</v>
      </c>
      <c r="H32" s="2"/>
      <c r="I32" s="2"/>
    </row>
    <row r="33" spans="1:9" x14ac:dyDescent="0.25">
      <c r="A33" s="18" t="s">
        <v>24</v>
      </c>
      <c r="B33" s="16" t="s">
        <v>123</v>
      </c>
      <c r="C33" s="9" t="s">
        <v>20</v>
      </c>
      <c r="D33" s="82">
        <f>D34+D35</f>
        <v>2150</v>
      </c>
      <c r="E33" s="82">
        <v>2050</v>
      </c>
      <c r="F33" s="82">
        <v>2250</v>
      </c>
      <c r="G33" s="82">
        <f t="shared" si="0"/>
        <v>6450</v>
      </c>
      <c r="H33" s="84">
        <v>0</v>
      </c>
      <c r="I33" s="2">
        <f>G33*H33</f>
        <v>0</v>
      </c>
    </row>
    <row r="34" spans="1:9" x14ac:dyDescent="0.25">
      <c r="A34" s="52" t="s">
        <v>25</v>
      </c>
      <c r="B34" s="3" t="s">
        <v>122</v>
      </c>
      <c r="C34" s="6" t="s">
        <v>20</v>
      </c>
      <c r="D34" s="83">
        <v>2100</v>
      </c>
      <c r="E34" s="83">
        <v>2000</v>
      </c>
      <c r="F34" s="83">
        <v>2200</v>
      </c>
      <c r="G34" s="83">
        <f t="shared" si="0"/>
        <v>6300</v>
      </c>
      <c r="H34" s="2"/>
      <c r="I34" s="2"/>
    </row>
    <row r="35" spans="1:9" x14ac:dyDescent="0.25">
      <c r="A35" s="52" t="s">
        <v>86</v>
      </c>
      <c r="B35" s="3" t="s">
        <v>121</v>
      </c>
      <c r="C35" s="6" t="s">
        <v>20</v>
      </c>
      <c r="D35" s="83">
        <v>50</v>
      </c>
      <c r="E35" s="83">
        <v>50</v>
      </c>
      <c r="F35" s="83">
        <v>50</v>
      </c>
      <c r="G35" s="83">
        <f t="shared" si="0"/>
        <v>150</v>
      </c>
      <c r="H35" s="2"/>
      <c r="I35" s="2"/>
    </row>
    <row r="36" spans="1:9" ht="25.5" x14ac:dyDescent="0.25">
      <c r="A36" s="52" t="s">
        <v>120</v>
      </c>
      <c r="B36" s="3" t="s">
        <v>119</v>
      </c>
      <c r="C36" s="6" t="s">
        <v>103</v>
      </c>
      <c r="D36" s="83">
        <v>6</v>
      </c>
      <c r="E36" s="83">
        <v>6</v>
      </c>
      <c r="F36" s="83">
        <v>6</v>
      </c>
      <c r="G36" s="83">
        <f t="shared" si="0"/>
        <v>18</v>
      </c>
      <c r="H36" s="2"/>
      <c r="I36" s="2"/>
    </row>
    <row r="37" spans="1:9" ht="25.5" x14ac:dyDescent="0.25">
      <c r="A37" s="52" t="s">
        <v>118</v>
      </c>
      <c r="B37" s="3" t="s">
        <v>117</v>
      </c>
      <c r="C37" s="6" t="s">
        <v>103</v>
      </c>
      <c r="D37" s="83">
        <v>1</v>
      </c>
      <c r="E37" s="83">
        <v>1</v>
      </c>
      <c r="F37" s="83">
        <v>1</v>
      </c>
      <c r="G37" s="83">
        <f t="shared" si="0"/>
        <v>3</v>
      </c>
      <c r="H37" s="2"/>
      <c r="I37" s="2"/>
    </row>
    <row r="38" spans="1:9" x14ac:dyDescent="0.25">
      <c r="A38" s="18" t="s">
        <v>26</v>
      </c>
      <c r="B38" s="16" t="s">
        <v>72</v>
      </c>
      <c r="C38" s="9" t="s">
        <v>20</v>
      </c>
      <c r="D38" s="82">
        <v>1150</v>
      </c>
      <c r="E38" s="82">
        <v>950</v>
      </c>
      <c r="F38" s="82">
        <v>1200</v>
      </c>
      <c r="G38" s="82">
        <f t="shared" si="0"/>
        <v>3300</v>
      </c>
      <c r="H38" s="84">
        <v>0</v>
      </c>
      <c r="I38" s="2">
        <f>G38*H38</f>
        <v>0</v>
      </c>
    </row>
    <row r="39" spans="1:9" x14ac:dyDescent="0.25">
      <c r="A39" s="52" t="s">
        <v>27</v>
      </c>
      <c r="B39" s="3" t="s">
        <v>116</v>
      </c>
      <c r="C39" s="6" t="s">
        <v>20</v>
      </c>
      <c r="D39" s="83">
        <v>1150</v>
      </c>
      <c r="E39" s="83">
        <v>950</v>
      </c>
      <c r="F39" s="83">
        <v>1200</v>
      </c>
      <c r="G39" s="83">
        <f t="shared" si="0"/>
        <v>3300</v>
      </c>
      <c r="H39" s="2"/>
      <c r="I39" s="2"/>
    </row>
    <row r="40" spans="1:9" x14ac:dyDescent="0.25">
      <c r="A40" s="52" t="s">
        <v>28</v>
      </c>
      <c r="B40" s="3" t="s">
        <v>38</v>
      </c>
      <c r="C40" s="6" t="s">
        <v>36</v>
      </c>
      <c r="D40" s="83">
        <v>3300</v>
      </c>
      <c r="E40" s="83">
        <v>3050</v>
      </c>
      <c r="F40" s="83">
        <v>3600</v>
      </c>
      <c r="G40" s="83">
        <f t="shared" si="0"/>
        <v>9950</v>
      </c>
      <c r="H40" s="2"/>
      <c r="I40" s="2"/>
    </row>
    <row r="41" spans="1:9" ht="25.5" x14ac:dyDescent="0.25">
      <c r="A41" s="52" t="s">
        <v>115</v>
      </c>
      <c r="B41" s="3" t="s">
        <v>114</v>
      </c>
      <c r="C41" s="6" t="s">
        <v>36</v>
      </c>
      <c r="D41" s="83">
        <v>1</v>
      </c>
      <c r="E41" s="83">
        <v>1</v>
      </c>
      <c r="F41" s="83">
        <v>1</v>
      </c>
      <c r="G41" s="83">
        <f t="shared" si="0"/>
        <v>3</v>
      </c>
      <c r="H41" s="2"/>
      <c r="I41" s="2"/>
    </row>
    <row r="42" spans="1:9" x14ac:dyDescent="0.25">
      <c r="A42" s="18" t="s">
        <v>29</v>
      </c>
      <c r="B42" s="16" t="s">
        <v>113</v>
      </c>
      <c r="C42" s="9" t="s">
        <v>20</v>
      </c>
      <c r="D42" s="82">
        <v>1500</v>
      </c>
      <c r="E42" s="82">
        <v>1350</v>
      </c>
      <c r="F42" s="82">
        <v>1800</v>
      </c>
      <c r="G42" s="82">
        <f t="shared" si="0"/>
        <v>4650</v>
      </c>
      <c r="H42" s="84">
        <v>0</v>
      </c>
      <c r="I42" s="2">
        <f>G42*H42</f>
        <v>0</v>
      </c>
    </row>
    <row r="43" spans="1:9" ht="25.5" x14ac:dyDescent="0.25">
      <c r="A43" s="52" t="s">
        <v>30</v>
      </c>
      <c r="B43" s="3" t="s">
        <v>112</v>
      </c>
      <c r="C43" s="6" t="s">
        <v>20</v>
      </c>
      <c r="D43" s="83">
        <v>1500</v>
      </c>
      <c r="E43" s="83">
        <v>1350</v>
      </c>
      <c r="F43" s="83">
        <v>1800</v>
      </c>
      <c r="G43" s="83">
        <f t="shared" si="0"/>
        <v>4650</v>
      </c>
      <c r="H43" s="2"/>
      <c r="I43" s="2"/>
    </row>
    <row r="44" spans="1:9" x14ac:dyDescent="0.25">
      <c r="A44" s="52" t="s">
        <v>111</v>
      </c>
      <c r="B44" s="3" t="s">
        <v>110</v>
      </c>
      <c r="C44" s="6" t="s">
        <v>36</v>
      </c>
      <c r="D44" s="83">
        <v>4500</v>
      </c>
      <c r="E44" s="83">
        <v>3750</v>
      </c>
      <c r="F44" s="83">
        <v>500</v>
      </c>
      <c r="G44" s="83">
        <f t="shared" si="0"/>
        <v>8750</v>
      </c>
      <c r="H44" s="2"/>
      <c r="I44" s="2"/>
    </row>
    <row r="45" spans="1:9" x14ac:dyDescent="0.25">
      <c r="A45" s="52" t="s">
        <v>109</v>
      </c>
      <c r="B45" s="3" t="s">
        <v>108</v>
      </c>
      <c r="C45" s="6" t="s">
        <v>36</v>
      </c>
      <c r="D45" s="83">
        <v>20</v>
      </c>
      <c r="E45" s="83">
        <v>20</v>
      </c>
      <c r="F45" s="83">
        <v>20</v>
      </c>
      <c r="G45" s="83">
        <f t="shared" si="0"/>
        <v>60</v>
      </c>
      <c r="H45" s="2"/>
      <c r="I45" s="2"/>
    </row>
    <row r="46" spans="1:9" x14ac:dyDescent="0.25">
      <c r="A46" s="52" t="s">
        <v>107</v>
      </c>
      <c r="B46" s="3" t="s">
        <v>106</v>
      </c>
      <c r="C46" s="6" t="s">
        <v>36</v>
      </c>
      <c r="D46" s="83">
        <v>20</v>
      </c>
      <c r="E46" s="83">
        <v>20</v>
      </c>
      <c r="F46" s="83">
        <v>20</v>
      </c>
      <c r="G46" s="83">
        <f t="shared" si="0"/>
        <v>60</v>
      </c>
      <c r="H46" s="2"/>
      <c r="I46" s="2"/>
    </row>
    <row r="47" spans="1:9" x14ac:dyDescent="0.25">
      <c r="A47" s="52" t="s">
        <v>105</v>
      </c>
      <c r="B47" s="3" t="s">
        <v>104</v>
      </c>
      <c r="C47" s="6" t="s">
        <v>103</v>
      </c>
      <c r="D47" s="83">
        <v>80</v>
      </c>
      <c r="E47" s="83">
        <v>60</v>
      </c>
      <c r="F47" s="83">
        <v>80</v>
      </c>
      <c r="G47" s="83">
        <f t="shared" si="0"/>
        <v>220</v>
      </c>
      <c r="H47" s="2"/>
      <c r="I47" s="2"/>
    </row>
    <row r="48" spans="1:9" x14ac:dyDescent="0.25">
      <c r="A48" s="18" t="s">
        <v>31</v>
      </c>
      <c r="B48" s="16" t="s">
        <v>102</v>
      </c>
      <c r="C48" s="9" t="s">
        <v>36</v>
      </c>
      <c r="D48" s="82">
        <v>100</v>
      </c>
      <c r="E48" s="82">
        <v>100</v>
      </c>
      <c r="F48" s="82">
        <v>120</v>
      </c>
      <c r="G48" s="82">
        <f t="shared" si="0"/>
        <v>320</v>
      </c>
      <c r="H48" s="84">
        <v>0</v>
      </c>
      <c r="I48" s="2">
        <f>G48*H48</f>
        <v>0</v>
      </c>
    </row>
    <row r="49" spans="1:10" x14ac:dyDescent="0.25">
      <c r="A49" s="52" t="s">
        <v>101</v>
      </c>
      <c r="B49" s="3" t="s">
        <v>100</v>
      </c>
      <c r="C49" s="6" t="s">
        <v>36</v>
      </c>
      <c r="D49" s="83">
        <v>100</v>
      </c>
      <c r="E49" s="83">
        <v>100</v>
      </c>
      <c r="F49" s="83">
        <v>120</v>
      </c>
      <c r="G49" s="83">
        <f t="shared" si="0"/>
        <v>320</v>
      </c>
      <c r="H49" s="2"/>
      <c r="I49" s="2"/>
    </row>
    <row r="50" spans="1:10" x14ac:dyDescent="0.25">
      <c r="A50" s="18" t="s">
        <v>99</v>
      </c>
      <c r="B50" s="16" t="s">
        <v>98</v>
      </c>
      <c r="C50" s="9" t="s">
        <v>20</v>
      </c>
      <c r="D50" s="82">
        <v>15</v>
      </c>
      <c r="E50" s="82">
        <v>10</v>
      </c>
      <c r="F50" s="82">
        <v>15</v>
      </c>
      <c r="G50" s="82">
        <f t="shared" si="0"/>
        <v>40</v>
      </c>
      <c r="H50" s="84">
        <v>0</v>
      </c>
      <c r="I50" s="2">
        <f>G50*H50</f>
        <v>0</v>
      </c>
    </row>
    <row r="51" spans="1:10" x14ac:dyDescent="0.25">
      <c r="A51" s="52" t="s">
        <v>97</v>
      </c>
      <c r="B51" s="3" t="s">
        <v>96</v>
      </c>
      <c r="C51" s="6" t="s">
        <v>20</v>
      </c>
      <c r="D51" s="83">
        <v>15</v>
      </c>
      <c r="E51" s="83">
        <v>10</v>
      </c>
      <c r="F51" s="83">
        <v>15</v>
      </c>
      <c r="G51" s="83">
        <f t="shared" si="0"/>
        <v>40</v>
      </c>
      <c r="H51" s="2"/>
      <c r="I51" s="2"/>
    </row>
    <row r="52" spans="1:10" x14ac:dyDescent="0.25">
      <c r="A52" s="18" t="s">
        <v>95</v>
      </c>
      <c r="B52" s="16" t="s">
        <v>94</v>
      </c>
      <c r="C52" s="9" t="s">
        <v>36</v>
      </c>
      <c r="D52" s="82">
        <v>1</v>
      </c>
      <c r="E52" s="82">
        <v>1</v>
      </c>
      <c r="F52" s="82">
        <v>1</v>
      </c>
      <c r="G52" s="82">
        <f t="shared" si="0"/>
        <v>3</v>
      </c>
      <c r="H52" s="84">
        <v>0</v>
      </c>
      <c r="I52" s="2">
        <f>G52*H52</f>
        <v>0</v>
      </c>
    </row>
    <row r="53" spans="1:10" x14ac:dyDescent="0.25">
      <c r="A53" s="52" t="s">
        <v>93</v>
      </c>
      <c r="B53" s="3" t="s">
        <v>92</v>
      </c>
      <c r="C53" s="6" t="s">
        <v>36</v>
      </c>
      <c r="D53" s="83">
        <v>1</v>
      </c>
      <c r="E53" s="83">
        <v>1</v>
      </c>
      <c r="F53" s="83">
        <v>1</v>
      </c>
      <c r="G53" s="83">
        <f t="shared" si="0"/>
        <v>3</v>
      </c>
      <c r="H53" s="2"/>
      <c r="I53" s="2"/>
    </row>
    <row r="54" spans="1:10" x14ac:dyDescent="0.25">
      <c r="A54" s="18" t="s">
        <v>91</v>
      </c>
      <c r="B54" s="16" t="s">
        <v>90</v>
      </c>
      <c r="C54" s="9" t="s">
        <v>36</v>
      </c>
      <c r="D54" s="82">
        <v>1</v>
      </c>
      <c r="E54" s="82">
        <v>1</v>
      </c>
      <c r="F54" s="82">
        <v>1</v>
      </c>
      <c r="G54" s="82">
        <f t="shared" si="0"/>
        <v>3</v>
      </c>
      <c r="H54" s="84">
        <v>0</v>
      </c>
      <c r="I54" s="2">
        <f>G54*H54</f>
        <v>0</v>
      </c>
    </row>
    <row r="55" spans="1:10" ht="25.5" x14ac:dyDescent="0.25">
      <c r="A55" s="52" t="s">
        <v>89</v>
      </c>
      <c r="B55" s="3" t="s">
        <v>88</v>
      </c>
      <c r="C55" s="6" t="s">
        <v>36</v>
      </c>
      <c r="D55" s="83">
        <v>1</v>
      </c>
      <c r="E55" s="83">
        <v>1</v>
      </c>
      <c r="F55" s="83">
        <v>1</v>
      </c>
      <c r="G55" s="83">
        <f t="shared" si="0"/>
        <v>3</v>
      </c>
      <c r="H55" s="2"/>
      <c r="I55" s="2"/>
    </row>
    <row r="56" spans="1:10" x14ac:dyDescent="0.25">
      <c r="A56" s="18" t="s">
        <v>87</v>
      </c>
      <c r="B56" s="16" t="s">
        <v>39</v>
      </c>
      <c r="C56" s="9" t="s">
        <v>35</v>
      </c>
      <c r="D56" s="82">
        <v>1</v>
      </c>
      <c r="E56" s="82">
        <v>1</v>
      </c>
      <c r="F56" s="82">
        <v>1</v>
      </c>
      <c r="G56" s="82">
        <f t="shared" si="0"/>
        <v>3</v>
      </c>
      <c r="H56" s="84">
        <v>0</v>
      </c>
      <c r="I56" s="2">
        <f>G56*H56</f>
        <v>0</v>
      </c>
      <c r="J56" s="81"/>
    </row>
    <row r="57" spans="1:10" x14ac:dyDescent="0.25">
      <c r="A57" s="18"/>
      <c r="B57" s="16"/>
      <c r="C57" s="9"/>
      <c r="D57" s="17"/>
      <c r="E57" s="17"/>
      <c r="F57" s="17"/>
      <c r="G57" s="17"/>
      <c r="H57" s="2"/>
      <c r="I57" s="2"/>
    </row>
    <row r="58" spans="1:10" s="80" customFormat="1" x14ac:dyDescent="0.25">
      <c r="A58" s="52"/>
      <c r="B58" s="5" t="s">
        <v>32</v>
      </c>
      <c r="C58" s="6"/>
      <c r="D58" s="4"/>
      <c r="E58" s="4"/>
      <c r="F58" s="4"/>
      <c r="G58" s="4"/>
      <c r="H58" s="7"/>
      <c r="I58" s="7">
        <f>SUM(I8:I57)</f>
        <v>0</v>
      </c>
    </row>
    <row r="59" spans="1:10" x14ac:dyDescent="0.25">
      <c r="A59" s="52"/>
      <c r="B59" s="5" t="s">
        <v>33</v>
      </c>
      <c r="C59" s="6"/>
      <c r="D59" s="4"/>
      <c r="E59" s="4"/>
      <c r="F59" s="4"/>
      <c r="G59" s="4"/>
      <c r="H59" s="7"/>
      <c r="I59" s="7">
        <f>I58*0.2</f>
        <v>0</v>
      </c>
    </row>
    <row r="60" spans="1:10" x14ac:dyDescent="0.25">
      <c r="A60" s="58"/>
      <c r="B60" s="8" t="s">
        <v>34</v>
      </c>
      <c r="C60" s="9"/>
      <c r="D60" s="10"/>
      <c r="E60" s="10"/>
      <c r="F60" s="10"/>
      <c r="G60" s="10"/>
      <c r="H60" s="11"/>
      <c r="I60" s="11">
        <f>I58+I59</f>
        <v>0</v>
      </c>
    </row>
    <row r="61" spans="1:10" x14ac:dyDescent="0.25">
      <c r="A61" s="59"/>
      <c r="H61" s="79"/>
      <c r="I61" s="79"/>
    </row>
    <row r="62" spans="1:10" s="78" customFormat="1" x14ac:dyDescent="0.2">
      <c r="A62" s="19"/>
      <c r="B62" s="20"/>
      <c r="C62" s="19"/>
      <c r="D62" s="19"/>
      <c r="E62" s="19"/>
      <c r="F62" s="19"/>
      <c r="G62" s="19"/>
      <c r="H62" s="19"/>
      <c r="I62" s="19"/>
    </row>
    <row r="63" spans="1:10" s="78" customFormat="1" x14ac:dyDescent="0.2">
      <c r="A63" s="13"/>
      <c r="B63" s="14"/>
      <c r="C63" s="19"/>
      <c r="D63" s="19"/>
      <c r="E63" s="19"/>
      <c r="F63" s="19"/>
      <c r="G63" s="19"/>
      <c r="H63" s="19"/>
      <c r="I63" s="19"/>
    </row>
    <row r="64" spans="1:10" s="78" customFormat="1" ht="15" customHeight="1" x14ac:dyDescent="0.2">
      <c r="A64" s="13"/>
      <c r="B64" s="21"/>
      <c r="C64" s="21"/>
      <c r="D64" s="21"/>
      <c r="E64" s="21"/>
      <c r="F64" s="21"/>
      <c r="G64" s="21"/>
      <c r="H64" s="21"/>
      <c r="I64" s="21"/>
    </row>
    <row r="65" spans="1:9" s="78" customFormat="1" x14ac:dyDescent="0.2">
      <c r="A65" s="13"/>
      <c r="B65" s="22"/>
      <c r="C65" s="23"/>
      <c r="D65" s="23"/>
      <c r="E65" s="23"/>
      <c r="F65" s="23"/>
      <c r="G65" s="23"/>
      <c r="H65" s="23"/>
      <c r="I65" s="23"/>
    </row>
    <row r="66" spans="1:9" s="78" customFormat="1" x14ac:dyDescent="0.2">
      <c r="A66" s="13"/>
      <c r="B66" s="22"/>
      <c r="C66" s="23"/>
      <c r="D66" s="23"/>
      <c r="E66" s="23"/>
      <c r="F66" s="23"/>
      <c r="G66" s="23"/>
      <c r="H66" s="23"/>
      <c r="I66" s="23"/>
    </row>
    <row r="67" spans="1:9" s="78" customFormat="1" x14ac:dyDescent="0.2">
      <c r="A67" s="13"/>
      <c r="B67" s="22"/>
      <c r="C67" s="23"/>
      <c r="D67" s="23"/>
      <c r="E67" s="23"/>
      <c r="F67" s="23"/>
      <c r="G67" s="23"/>
      <c r="H67" s="23"/>
      <c r="I67" s="23"/>
    </row>
    <row r="68" spans="1:9" s="78" customFormat="1" x14ac:dyDescent="0.2">
      <c r="A68" s="13"/>
      <c r="B68" s="252"/>
      <c r="C68" s="252"/>
      <c r="D68" s="252"/>
      <c r="E68" s="252"/>
      <c r="F68" s="252"/>
      <c r="G68" s="252"/>
      <c r="H68" s="252"/>
      <c r="I68" s="252"/>
    </row>
    <row r="69" spans="1:9" s="78" customFormat="1" x14ac:dyDescent="0.2">
      <c r="A69" s="13"/>
      <c r="B69" s="14"/>
      <c r="C69" s="14"/>
      <c r="D69" s="14"/>
      <c r="E69" s="14"/>
      <c r="F69" s="14"/>
      <c r="G69" s="14"/>
      <c r="H69" s="14"/>
      <c r="I69" s="14"/>
    </row>
    <row r="70" spans="1:9" s="78" customFormat="1" x14ac:dyDescent="0.2">
      <c r="A70" s="12"/>
      <c r="B70" s="51"/>
      <c r="C70" s="12"/>
      <c r="D70" s="12"/>
      <c r="E70" s="12"/>
      <c r="F70" s="12"/>
      <c r="G70" s="12"/>
      <c r="H70" s="12"/>
      <c r="I70" s="12"/>
    </row>
    <row r="71" spans="1:9" s="53" customFormat="1" ht="15" x14ac:dyDescent="0.25">
      <c r="A71" s="37"/>
      <c r="B71" s="38"/>
      <c r="C71" s="39"/>
      <c r="D71" s="39"/>
      <c r="E71" s="39"/>
      <c r="F71" s="39"/>
      <c r="G71" s="39"/>
      <c r="H71" s="39"/>
      <c r="I71" s="199"/>
    </row>
    <row r="72" spans="1:9" s="53" customFormat="1" ht="15" x14ac:dyDescent="0.25">
      <c r="A72" s="40"/>
      <c r="B72" s="15"/>
      <c r="C72" s="41"/>
      <c r="D72" s="42"/>
      <c r="E72" s="42"/>
      <c r="F72" s="42"/>
      <c r="G72" s="42"/>
      <c r="H72" s="41"/>
      <c r="I72" s="200"/>
    </row>
    <row r="73" spans="1:9" s="53" customFormat="1" ht="15" x14ac:dyDescent="0.25">
      <c r="A73" s="40"/>
      <c r="B73" s="12"/>
      <c r="C73" s="41"/>
      <c r="D73" s="43"/>
      <c r="E73" s="43"/>
      <c r="F73" s="43"/>
      <c r="G73" s="43"/>
      <c r="H73" s="44"/>
      <c r="I73" s="1"/>
    </row>
    <row r="74" spans="1:9" s="53" customFormat="1" ht="15" x14ac:dyDescent="0.25">
      <c r="A74" s="40"/>
      <c r="B74" s="36"/>
      <c r="C74" s="41"/>
      <c r="D74" s="43"/>
      <c r="E74" s="43"/>
      <c r="F74" s="43"/>
      <c r="G74" s="43"/>
      <c r="H74" s="44"/>
      <c r="I74" s="195"/>
    </row>
    <row r="75" spans="1:9" s="53" customFormat="1" ht="15" x14ac:dyDescent="0.2">
      <c r="A75" s="40"/>
      <c r="B75" s="45"/>
      <c r="C75" s="41"/>
      <c r="D75" s="42"/>
      <c r="E75" s="42"/>
      <c r="F75" s="42"/>
      <c r="G75" s="42"/>
      <c r="H75" s="44"/>
      <c r="I75" s="202"/>
    </row>
    <row r="76" spans="1:9" s="53" customFormat="1" ht="15" x14ac:dyDescent="0.2">
      <c r="A76" s="46"/>
      <c r="B76" s="36"/>
      <c r="C76" s="47"/>
      <c r="D76" s="47"/>
      <c r="E76" s="47"/>
      <c r="F76" s="47"/>
      <c r="G76" s="47"/>
      <c r="H76" s="48"/>
      <c r="I76" s="23"/>
    </row>
    <row r="77" spans="1:9" ht="15.75" x14ac:dyDescent="0.25">
      <c r="A77" s="68"/>
      <c r="B77" s="65"/>
      <c r="H77" s="68"/>
      <c r="I77" s="65"/>
    </row>
    <row r="78" spans="1:9" x14ac:dyDescent="0.25">
      <c r="A78" s="66"/>
      <c r="B78" s="77"/>
      <c r="C78" s="66"/>
      <c r="D78" s="73"/>
      <c r="E78" s="73"/>
      <c r="F78" s="73"/>
      <c r="G78" s="73"/>
      <c r="H78" s="66"/>
    </row>
    <row r="79" spans="1:9" x14ac:dyDescent="0.25">
      <c r="A79" s="66"/>
      <c r="B79" s="68"/>
      <c r="C79" s="66"/>
      <c r="D79" s="75"/>
      <c r="E79" s="75"/>
      <c r="F79" s="75"/>
      <c r="G79" s="75"/>
    </row>
    <row r="80" spans="1:9" ht="25.5" customHeight="1" x14ac:dyDescent="0.25">
      <c r="A80" s="66"/>
      <c r="B80" s="76"/>
      <c r="C80" s="66"/>
      <c r="D80" s="75"/>
      <c r="E80" s="75"/>
      <c r="F80" s="75"/>
      <c r="G80" s="75"/>
    </row>
    <row r="81" spans="1:249" x14ac:dyDescent="0.25">
      <c r="A81" s="66"/>
      <c r="B81" s="74"/>
      <c r="C81" s="66"/>
      <c r="D81" s="73"/>
      <c r="E81" s="73"/>
      <c r="F81" s="73"/>
      <c r="G81" s="73"/>
    </row>
    <row r="82" spans="1:249" x14ac:dyDescent="0.2">
      <c r="A82" s="71"/>
      <c r="B82" s="71"/>
      <c r="C82" s="71"/>
      <c r="D82" s="71"/>
      <c r="E82" s="71"/>
      <c r="F82" s="71"/>
      <c r="G82" s="71"/>
      <c r="H82" s="72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  <c r="EN82" s="71"/>
      <c r="EO82" s="71"/>
      <c r="EP82" s="71"/>
      <c r="EQ82" s="71"/>
      <c r="ER82" s="71"/>
      <c r="ES82" s="71"/>
      <c r="ET82" s="71"/>
      <c r="EU82" s="71"/>
      <c r="EV82" s="71"/>
      <c r="EW82" s="71"/>
      <c r="EX82" s="71"/>
      <c r="EY82" s="71"/>
      <c r="EZ82" s="71"/>
      <c r="FA82" s="71"/>
      <c r="FB82" s="71"/>
      <c r="FC82" s="71"/>
      <c r="FD82" s="71"/>
      <c r="FE82" s="71"/>
      <c r="FF82" s="71"/>
      <c r="FG82" s="71"/>
      <c r="FH82" s="71"/>
      <c r="FI82" s="71"/>
      <c r="FJ82" s="71"/>
      <c r="FK82" s="71"/>
      <c r="FL82" s="71"/>
      <c r="FM82" s="71"/>
      <c r="FN82" s="71"/>
      <c r="FO82" s="71"/>
      <c r="FP82" s="71"/>
      <c r="FQ82" s="71"/>
      <c r="FR82" s="71"/>
      <c r="FS82" s="71"/>
      <c r="FT82" s="71"/>
      <c r="FU82" s="71"/>
      <c r="FV82" s="71"/>
      <c r="FW82" s="71"/>
      <c r="FX82" s="71"/>
      <c r="FY82" s="71"/>
      <c r="FZ82" s="71"/>
      <c r="GA82" s="71"/>
      <c r="GB82" s="71"/>
      <c r="GC82" s="71"/>
      <c r="GD82" s="71"/>
      <c r="GE82" s="71"/>
      <c r="GF82" s="71"/>
      <c r="GG82" s="71"/>
      <c r="GH82" s="71"/>
      <c r="GI82" s="71"/>
      <c r="GJ82" s="71"/>
      <c r="GK82" s="71"/>
      <c r="GL82" s="71"/>
      <c r="GM82" s="71"/>
      <c r="GN82" s="71"/>
      <c r="GO82" s="71"/>
      <c r="GP82" s="71"/>
      <c r="GQ82" s="71"/>
      <c r="GR82" s="71"/>
      <c r="GS82" s="71"/>
      <c r="GT82" s="71"/>
      <c r="GU82" s="71"/>
      <c r="GV82" s="71"/>
      <c r="GW82" s="71"/>
      <c r="GX82" s="71"/>
      <c r="GY82" s="71"/>
      <c r="GZ82" s="71"/>
      <c r="HA82" s="71"/>
      <c r="HB82" s="71"/>
      <c r="HC82" s="71"/>
      <c r="HD82" s="71"/>
      <c r="HE82" s="71"/>
      <c r="HF82" s="71"/>
      <c r="HG82" s="71"/>
      <c r="HH82" s="71"/>
      <c r="HI82" s="71"/>
      <c r="HJ82" s="71"/>
      <c r="HK82" s="71"/>
      <c r="HL82" s="71"/>
      <c r="HM82" s="71"/>
      <c r="HN82" s="71"/>
      <c r="HO82" s="71"/>
      <c r="HP82" s="71"/>
      <c r="HQ82" s="71"/>
      <c r="HR82" s="71"/>
      <c r="HS82" s="71"/>
      <c r="HT82" s="71"/>
      <c r="HU82" s="71"/>
      <c r="HV82" s="71"/>
      <c r="HW82" s="71"/>
      <c r="HX82" s="71"/>
      <c r="HY82" s="71"/>
      <c r="HZ82" s="71"/>
      <c r="IA82" s="71"/>
      <c r="IB82" s="71"/>
      <c r="IC82" s="71"/>
      <c r="ID82" s="71"/>
      <c r="IE82" s="71"/>
      <c r="IF82" s="71"/>
      <c r="IG82" s="71"/>
      <c r="IH82" s="71"/>
      <c r="II82" s="71"/>
      <c r="IJ82" s="71"/>
      <c r="IK82" s="71"/>
      <c r="IL82" s="71"/>
      <c r="IM82" s="71"/>
      <c r="IN82" s="71"/>
      <c r="IO82" s="71"/>
    </row>
  </sheetData>
  <autoFilter ref="A6:I56"/>
  <mergeCells count="7">
    <mergeCell ref="A3:A4"/>
    <mergeCell ref="A1:I1"/>
    <mergeCell ref="D3:G3"/>
    <mergeCell ref="H3:I3"/>
    <mergeCell ref="B68:I68"/>
    <mergeCell ref="B3:B4"/>
    <mergeCell ref="C3:C4"/>
  </mergeCells>
  <pageMargins left="0.31496062992125984" right="0.31496062992125984" top="0.3543307086614173" bottom="0.3543307086614173" header="0.31496062992125984" footer="0.31496062992125984"/>
  <pageSetup paperSize="9" scale="62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N69"/>
  <sheetViews>
    <sheetView view="pageBreakPreview" zoomScale="85" zoomScaleNormal="100" zoomScaleSheetLayoutView="85" workbookViewId="0">
      <selection activeCell="P24" sqref="P23:P24"/>
    </sheetView>
  </sheetViews>
  <sheetFormatPr defaultColWidth="9.140625" defaultRowHeight="12.75" x14ac:dyDescent="0.25"/>
  <cols>
    <col min="1" max="1" width="8.7109375" style="35" customWidth="1"/>
    <col min="2" max="2" width="60.7109375" style="28" customWidth="1"/>
    <col min="3" max="3" width="8.7109375" style="12" customWidth="1"/>
    <col min="4" max="4" width="12" style="12" customWidth="1"/>
    <col min="5" max="5" width="15.7109375" style="32" customWidth="1"/>
    <col min="6" max="6" width="15.7109375" style="1" customWidth="1"/>
    <col min="7" max="16384" width="9.140625" style="1"/>
  </cols>
  <sheetData>
    <row r="1" spans="1:116" s="61" customFormat="1" ht="14.45" customHeight="1" x14ac:dyDescent="0.2">
      <c r="A1" s="265"/>
      <c r="B1" s="265"/>
      <c r="C1" s="265"/>
      <c r="D1" s="265"/>
      <c r="E1" s="265"/>
      <c r="F1" s="265"/>
    </row>
    <row r="2" spans="1:116" s="62" customFormat="1" ht="28.5" customHeight="1" x14ac:dyDescent="0.25">
      <c r="A2" s="264" t="s">
        <v>364</v>
      </c>
      <c r="B2" s="264"/>
      <c r="C2" s="264"/>
      <c r="D2" s="264"/>
      <c r="E2" s="264"/>
      <c r="F2" s="264"/>
    </row>
    <row r="3" spans="1:116" x14ac:dyDescent="0.25">
      <c r="A3" s="25"/>
      <c r="B3" s="24"/>
      <c r="C3" s="24"/>
      <c r="D3" s="24"/>
      <c r="E3" s="24"/>
      <c r="F3" s="24"/>
    </row>
    <row r="4" spans="1:116" ht="13.15" customHeight="1" x14ac:dyDescent="0.25">
      <c r="A4" s="258" t="s">
        <v>0</v>
      </c>
      <c r="B4" s="263" t="s">
        <v>1</v>
      </c>
      <c r="C4" s="263" t="s">
        <v>2</v>
      </c>
      <c r="D4" s="266" t="s">
        <v>4</v>
      </c>
      <c r="E4" s="251" t="s">
        <v>5</v>
      </c>
      <c r="F4" s="251"/>
    </row>
    <row r="5" spans="1:116" ht="25.5" x14ac:dyDescent="0.25">
      <c r="A5" s="258"/>
      <c r="B5" s="263"/>
      <c r="C5" s="263"/>
      <c r="D5" s="267"/>
      <c r="E5" s="6" t="s">
        <v>6</v>
      </c>
      <c r="F5" s="6" t="s">
        <v>7</v>
      </c>
    </row>
    <row r="6" spans="1:116" x14ac:dyDescent="0.25">
      <c r="A6" s="52">
        <v>1</v>
      </c>
      <c r="B6" s="6">
        <v>2</v>
      </c>
      <c r="C6" s="6">
        <v>3</v>
      </c>
      <c r="D6" s="6">
        <v>5</v>
      </c>
      <c r="E6" s="6">
        <v>6</v>
      </c>
      <c r="F6" s="6">
        <v>7</v>
      </c>
    </row>
    <row r="7" spans="1:116" s="64" customFormat="1" ht="15.75" x14ac:dyDescent="0.2">
      <c r="A7" s="54"/>
      <c r="B7" s="55" t="s">
        <v>73</v>
      </c>
      <c r="C7" s="54" t="s">
        <v>20</v>
      </c>
      <c r="D7" s="49"/>
      <c r="E7" s="56"/>
      <c r="F7" s="56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</row>
    <row r="8" spans="1:116" ht="30" x14ac:dyDescent="0.25">
      <c r="A8" s="18" t="s">
        <v>8</v>
      </c>
      <c r="B8" s="57" t="s">
        <v>74</v>
      </c>
      <c r="C8" s="6"/>
      <c r="D8" s="6"/>
      <c r="E8" s="6"/>
      <c r="F8" s="6"/>
    </row>
    <row r="9" spans="1:116" s="26" customFormat="1" x14ac:dyDescent="0.25">
      <c r="A9" s="18" t="s">
        <v>9</v>
      </c>
      <c r="B9" s="16" t="s">
        <v>66</v>
      </c>
      <c r="C9" s="9" t="s">
        <v>36</v>
      </c>
      <c r="D9" s="209">
        <f>D10+D11</f>
        <v>34</v>
      </c>
      <c r="E9" s="2">
        <v>0</v>
      </c>
      <c r="F9" s="2">
        <f>D9*E9</f>
        <v>0</v>
      </c>
    </row>
    <row r="10" spans="1:116" x14ac:dyDescent="0.25">
      <c r="A10" s="52" t="s">
        <v>10</v>
      </c>
      <c r="B10" s="3" t="s">
        <v>37</v>
      </c>
      <c r="C10" s="6" t="s">
        <v>36</v>
      </c>
      <c r="D10" s="210">
        <v>10</v>
      </c>
      <c r="E10" s="2"/>
      <c r="F10" s="2"/>
    </row>
    <row r="11" spans="1:116" x14ac:dyDescent="0.25">
      <c r="A11" s="52" t="s">
        <v>75</v>
      </c>
      <c r="B11" s="3" t="s">
        <v>40</v>
      </c>
      <c r="C11" s="6" t="s">
        <v>36</v>
      </c>
      <c r="D11" s="210">
        <v>24</v>
      </c>
      <c r="E11" s="2"/>
      <c r="F11" s="2"/>
    </row>
    <row r="12" spans="1:116" s="26" customFormat="1" x14ac:dyDescent="0.25">
      <c r="A12" s="18" t="s">
        <v>11</v>
      </c>
      <c r="B12" s="16" t="s">
        <v>65</v>
      </c>
      <c r="C12" s="9" t="s">
        <v>36</v>
      </c>
      <c r="D12" s="209">
        <v>46</v>
      </c>
      <c r="E12" s="2">
        <v>0</v>
      </c>
      <c r="F12" s="2">
        <f>D12*E12</f>
        <v>0</v>
      </c>
    </row>
    <row r="13" spans="1:116" ht="25.5" x14ac:dyDescent="0.25">
      <c r="A13" s="52" t="s">
        <v>12</v>
      </c>
      <c r="B13" s="3" t="s">
        <v>41</v>
      </c>
      <c r="C13" s="6" t="s">
        <v>36</v>
      </c>
      <c r="D13" s="210">
        <v>23</v>
      </c>
      <c r="E13" s="2"/>
      <c r="F13" s="2"/>
    </row>
    <row r="14" spans="1:116" ht="25.5" x14ac:dyDescent="0.25">
      <c r="A14" s="52" t="s">
        <v>76</v>
      </c>
      <c r="B14" s="3" t="s">
        <v>42</v>
      </c>
      <c r="C14" s="6" t="s">
        <v>36</v>
      </c>
      <c r="D14" s="210">
        <v>23</v>
      </c>
      <c r="E14" s="2"/>
      <c r="F14" s="2"/>
    </row>
    <row r="15" spans="1:116" s="26" customFormat="1" x14ac:dyDescent="0.25">
      <c r="A15" s="18" t="s">
        <v>13</v>
      </c>
      <c r="B15" s="16" t="s">
        <v>67</v>
      </c>
      <c r="C15" s="9" t="s">
        <v>36</v>
      </c>
      <c r="D15" s="209">
        <v>23</v>
      </c>
      <c r="E15" s="2">
        <v>0</v>
      </c>
      <c r="F15" s="2">
        <f>D15*E15</f>
        <v>0</v>
      </c>
    </row>
    <row r="16" spans="1:116" x14ac:dyDescent="0.25">
      <c r="A16" s="52" t="s">
        <v>14</v>
      </c>
      <c r="B16" s="3" t="s">
        <v>43</v>
      </c>
      <c r="C16" s="6" t="s">
        <v>35</v>
      </c>
      <c r="D16" s="210">
        <v>23</v>
      </c>
      <c r="E16" s="2"/>
      <c r="F16" s="2"/>
    </row>
    <row r="17" spans="1:6" s="26" customFormat="1" x14ac:dyDescent="0.25">
      <c r="A17" s="18" t="s">
        <v>15</v>
      </c>
      <c r="B17" s="16" t="s">
        <v>68</v>
      </c>
      <c r="C17" s="9" t="s">
        <v>36</v>
      </c>
      <c r="D17" s="209">
        <v>23</v>
      </c>
      <c r="E17" s="2">
        <v>0</v>
      </c>
      <c r="F17" s="2">
        <f>D17*E17</f>
        <v>0</v>
      </c>
    </row>
    <row r="18" spans="1:6" x14ac:dyDescent="0.25">
      <c r="A18" s="52" t="s">
        <v>16</v>
      </c>
      <c r="B18" s="3" t="s">
        <v>44</v>
      </c>
      <c r="C18" s="6" t="s">
        <v>36</v>
      </c>
      <c r="D18" s="210">
        <v>23</v>
      </c>
      <c r="E18" s="2"/>
      <c r="F18" s="2"/>
    </row>
    <row r="19" spans="1:6" s="26" customFormat="1" x14ac:dyDescent="0.25">
      <c r="A19" s="18" t="s">
        <v>17</v>
      </c>
      <c r="B19" s="16" t="s">
        <v>69</v>
      </c>
      <c r="C19" s="9" t="s">
        <v>36</v>
      </c>
      <c r="D19" s="209">
        <v>1</v>
      </c>
      <c r="E19" s="2">
        <v>0</v>
      </c>
      <c r="F19" s="2">
        <f>D19*E19</f>
        <v>0</v>
      </c>
    </row>
    <row r="20" spans="1:6" x14ac:dyDescent="0.25">
      <c r="A20" s="52" t="s">
        <v>18</v>
      </c>
      <c r="B20" s="3" t="s">
        <v>45</v>
      </c>
      <c r="C20" s="6" t="s">
        <v>36</v>
      </c>
      <c r="D20" s="210">
        <v>1</v>
      </c>
      <c r="E20" s="2"/>
      <c r="F20" s="2"/>
    </row>
    <row r="21" spans="1:6" x14ac:dyDescent="0.25">
      <c r="A21" s="18" t="s">
        <v>19</v>
      </c>
      <c r="B21" s="16" t="s">
        <v>70</v>
      </c>
      <c r="C21" s="9" t="s">
        <v>20</v>
      </c>
      <c r="D21" s="211">
        <f>D22+D23+D24+D25+D26+D27+D28</f>
        <v>1960</v>
      </c>
      <c r="E21" s="2">
        <v>0</v>
      </c>
      <c r="F21" s="2">
        <f>D21*E21</f>
        <v>0</v>
      </c>
    </row>
    <row r="22" spans="1:6" ht="25.5" x14ac:dyDescent="0.25">
      <c r="A22" s="52" t="s">
        <v>21</v>
      </c>
      <c r="B22" s="3" t="s">
        <v>47</v>
      </c>
      <c r="C22" s="6" t="s">
        <v>20</v>
      </c>
      <c r="D22" s="210">
        <v>840</v>
      </c>
      <c r="E22" s="2"/>
      <c r="F22" s="2"/>
    </row>
    <row r="23" spans="1:6" ht="25.5" x14ac:dyDescent="0.25">
      <c r="A23" s="52" t="s">
        <v>77</v>
      </c>
      <c r="B23" s="3" t="s">
        <v>48</v>
      </c>
      <c r="C23" s="6" t="s">
        <v>20</v>
      </c>
      <c r="D23" s="4">
        <v>470</v>
      </c>
      <c r="E23" s="2"/>
      <c r="F23" s="2"/>
    </row>
    <row r="24" spans="1:6" ht="25.5" x14ac:dyDescent="0.25">
      <c r="A24" s="52" t="s">
        <v>78</v>
      </c>
      <c r="B24" s="3" t="s">
        <v>49</v>
      </c>
      <c r="C24" s="6" t="s">
        <v>20</v>
      </c>
      <c r="D24" s="4">
        <v>220</v>
      </c>
      <c r="E24" s="2"/>
      <c r="F24" s="2"/>
    </row>
    <row r="25" spans="1:6" x14ac:dyDescent="0.25">
      <c r="A25" s="52" t="s">
        <v>79</v>
      </c>
      <c r="B25" s="3" t="s">
        <v>50</v>
      </c>
      <c r="C25" s="6" t="s">
        <v>20</v>
      </c>
      <c r="D25" s="4">
        <v>85</v>
      </c>
      <c r="E25" s="2"/>
      <c r="F25" s="2"/>
    </row>
    <row r="26" spans="1:6" x14ac:dyDescent="0.25">
      <c r="A26" s="52" t="s">
        <v>80</v>
      </c>
      <c r="B26" s="3" t="s">
        <v>51</v>
      </c>
      <c r="C26" s="6" t="s">
        <v>20</v>
      </c>
      <c r="D26" s="4">
        <v>150</v>
      </c>
      <c r="E26" s="2"/>
      <c r="F26" s="2"/>
    </row>
    <row r="27" spans="1:6" x14ac:dyDescent="0.25">
      <c r="A27" s="52" t="s">
        <v>81</v>
      </c>
      <c r="B27" s="3" t="s">
        <v>52</v>
      </c>
      <c r="C27" s="6" t="s">
        <v>20</v>
      </c>
      <c r="D27" s="4">
        <v>85</v>
      </c>
      <c r="E27" s="2"/>
      <c r="F27" s="2"/>
    </row>
    <row r="28" spans="1:6" x14ac:dyDescent="0.25">
      <c r="A28" s="52" t="s">
        <v>82</v>
      </c>
      <c r="B28" s="3" t="s">
        <v>53</v>
      </c>
      <c r="C28" s="6" t="s">
        <v>20</v>
      </c>
      <c r="D28" s="4">
        <v>110</v>
      </c>
      <c r="E28" s="2"/>
      <c r="F28" s="2"/>
    </row>
    <row r="29" spans="1:6" x14ac:dyDescent="0.25">
      <c r="A29" s="52" t="s">
        <v>83</v>
      </c>
      <c r="B29" s="3" t="s">
        <v>60</v>
      </c>
      <c r="C29" s="6" t="s">
        <v>36</v>
      </c>
      <c r="D29" s="4">
        <v>6850</v>
      </c>
      <c r="E29" s="2"/>
      <c r="F29" s="2"/>
    </row>
    <row r="30" spans="1:6" x14ac:dyDescent="0.25">
      <c r="A30" s="52" t="s">
        <v>84</v>
      </c>
      <c r="B30" s="3" t="s">
        <v>61</v>
      </c>
      <c r="C30" s="6" t="s">
        <v>36</v>
      </c>
      <c r="D30" s="4">
        <v>6850</v>
      </c>
      <c r="E30" s="2"/>
      <c r="F30" s="2"/>
    </row>
    <row r="31" spans="1:6" x14ac:dyDescent="0.25">
      <c r="A31" s="52" t="s">
        <v>85</v>
      </c>
      <c r="B31" s="3" t="s">
        <v>62</v>
      </c>
      <c r="C31" s="6" t="s">
        <v>36</v>
      </c>
      <c r="D31" s="4">
        <v>6850</v>
      </c>
      <c r="E31" s="2"/>
      <c r="F31" s="2"/>
    </row>
    <row r="32" spans="1:6" s="27" customFormat="1" ht="14.25" x14ac:dyDescent="0.25">
      <c r="A32" s="18" t="s">
        <v>22</v>
      </c>
      <c r="B32" s="16" t="s">
        <v>71</v>
      </c>
      <c r="C32" s="9" t="s">
        <v>36</v>
      </c>
      <c r="D32" s="17">
        <v>31</v>
      </c>
      <c r="E32" s="2">
        <v>0</v>
      </c>
      <c r="F32" s="2">
        <f>D32*E32</f>
        <v>0</v>
      </c>
    </row>
    <row r="33" spans="1:6" x14ac:dyDescent="0.25">
      <c r="A33" s="52" t="s">
        <v>23</v>
      </c>
      <c r="B33" s="3" t="s">
        <v>54</v>
      </c>
      <c r="C33" s="6" t="s">
        <v>36</v>
      </c>
      <c r="D33" s="4">
        <v>11</v>
      </c>
      <c r="E33" s="2"/>
      <c r="F33" s="2"/>
    </row>
    <row r="34" spans="1:6" ht="25.5" x14ac:dyDescent="0.25">
      <c r="A34" s="52" t="s">
        <v>46</v>
      </c>
      <c r="B34" s="3" t="s">
        <v>55</v>
      </c>
      <c r="C34" s="6" t="s">
        <v>36</v>
      </c>
      <c r="D34" s="4">
        <v>20</v>
      </c>
      <c r="E34" s="2"/>
      <c r="F34" s="2"/>
    </row>
    <row r="35" spans="1:6" x14ac:dyDescent="0.25">
      <c r="A35" s="18" t="s">
        <v>24</v>
      </c>
      <c r="B35" s="16" t="s">
        <v>72</v>
      </c>
      <c r="C35" s="9" t="s">
        <v>20</v>
      </c>
      <c r="D35" s="17">
        <v>10</v>
      </c>
      <c r="E35" s="2">
        <v>0</v>
      </c>
      <c r="F35" s="2">
        <f>D35*E35</f>
        <v>0</v>
      </c>
    </row>
    <row r="36" spans="1:6" x14ac:dyDescent="0.25">
      <c r="A36" s="52" t="s">
        <v>25</v>
      </c>
      <c r="B36" s="3" t="s">
        <v>56</v>
      </c>
      <c r="C36" s="6" t="s">
        <v>20</v>
      </c>
      <c r="D36" s="4">
        <v>10</v>
      </c>
      <c r="E36" s="2"/>
      <c r="F36" s="2"/>
    </row>
    <row r="37" spans="1:6" x14ac:dyDescent="0.25">
      <c r="A37" s="52" t="s">
        <v>86</v>
      </c>
      <c r="B37" s="3" t="s">
        <v>38</v>
      </c>
      <c r="C37" s="6" t="s">
        <v>36</v>
      </c>
      <c r="D37" s="4">
        <v>30</v>
      </c>
      <c r="E37" s="2"/>
      <c r="F37" s="2"/>
    </row>
    <row r="38" spans="1:6" x14ac:dyDescent="0.25">
      <c r="A38" s="18" t="s">
        <v>26</v>
      </c>
      <c r="B38" s="16" t="s">
        <v>57</v>
      </c>
      <c r="C38" s="9" t="s">
        <v>20</v>
      </c>
      <c r="D38" s="17">
        <v>6</v>
      </c>
      <c r="E38" s="2">
        <v>0</v>
      </c>
      <c r="F38" s="2">
        <f>D38*E38</f>
        <v>0</v>
      </c>
    </row>
    <row r="39" spans="1:6" x14ac:dyDescent="0.25">
      <c r="A39" s="52" t="s">
        <v>27</v>
      </c>
      <c r="B39" s="3" t="s">
        <v>58</v>
      </c>
      <c r="C39" s="6" t="s">
        <v>20</v>
      </c>
      <c r="D39" s="4">
        <v>6</v>
      </c>
      <c r="E39" s="2"/>
      <c r="F39" s="2"/>
    </row>
    <row r="40" spans="1:6" x14ac:dyDescent="0.25">
      <c r="A40" s="52" t="s">
        <v>28</v>
      </c>
      <c r="B40" s="3" t="s">
        <v>59</v>
      </c>
      <c r="C40" s="6" t="s">
        <v>36</v>
      </c>
      <c r="D40" s="4">
        <v>3</v>
      </c>
      <c r="E40" s="2"/>
      <c r="F40" s="2"/>
    </row>
    <row r="41" spans="1:6" s="26" customFormat="1" x14ac:dyDescent="0.25">
      <c r="A41" s="18" t="s">
        <v>29</v>
      </c>
      <c r="B41" s="16" t="s">
        <v>63</v>
      </c>
      <c r="C41" s="9" t="s">
        <v>36</v>
      </c>
      <c r="D41" s="10">
        <v>1</v>
      </c>
      <c r="E41" s="2">
        <v>0</v>
      </c>
      <c r="F41" s="2">
        <f>D41*E41</f>
        <v>0</v>
      </c>
    </row>
    <row r="42" spans="1:6" ht="25.5" x14ac:dyDescent="0.25">
      <c r="A42" s="52" t="s">
        <v>30</v>
      </c>
      <c r="B42" s="3" t="s">
        <v>64</v>
      </c>
      <c r="C42" s="6" t="s">
        <v>36</v>
      </c>
      <c r="D42" s="4">
        <v>1</v>
      </c>
      <c r="E42" s="2"/>
      <c r="F42" s="2"/>
    </row>
    <row r="43" spans="1:6" x14ac:dyDescent="0.25">
      <c r="A43" s="18" t="s">
        <v>31</v>
      </c>
      <c r="B43" s="16" t="s">
        <v>39</v>
      </c>
      <c r="C43" s="9" t="s">
        <v>35</v>
      </c>
      <c r="D43" s="17">
        <v>1</v>
      </c>
      <c r="E43" s="2">
        <f>ROUND(SUM(F9:F42)*10%,0)</f>
        <v>0</v>
      </c>
      <c r="F43" s="2">
        <f>D43*E43</f>
        <v>0</v>
      </c>
    </row>
    <row r="44" spans="1:6" x14ac:dyDescent="0.25">
      <c r="A44" s="18"/>
      <c r="B44" s="16"/>
      <c r="C44" s="9"/>
      <c r="D44" s="17"/>
      <c r="E44" s="2"/>
      <c r="F44" s="2"/>
    </row>
    <row r="45" spans="1:6" s="26" customFormat="1" x14ac:dyDescent="0.25">
      <c r="A45" s="52"/>
      <c r="B45" s="5" t="s">
        <v>32</v>
      </c>
      <c r="C45" s="6"/>
      <c r="D45" s="4"/>
      <c r="E45" s="7"/>
      <c r="F45" s="7">
        <f t="shared" ref="F45" si="0">SUM(F8:F44)</f>
        <v>0</v>
      </c>
    </row>
    <row r="46" spans="1:6" x14ac:dyDescent="0.25">
      <c r="A46" s="52"/>
      <c r="B46" s="5" t="s">
        <v>33</v>
      </c>
      <c r="C46" s="6"/>
      <c r="D46" s="4"/>
      <c r="E46" s="7"/>
      <c r="F46" s="7">
        <f>F45*0.2</f>
        <v>0</v>
      </c>
    </row>
    <row r="47" spans="1:6" x14ac:dyDescent="0.25">
      <c r="A47" s="58"/>
      <c r="B47" s="8" t="s">
        <v>34</v>
      </c>
      <c r="C47" s="9"/>
      <c r="D47" s="10"/>
      <c r="E47" s="11"/>
      <c r="F47" s="11">
        <f>F45+F46</f>
        <v>0</v>
      </c>
    </row>
    <row r="48" spans="1:6" x14ac:dyDescent="0.25">
      <c r="A48" s="59"/>
      <c r="E48" s="29"/>
      <c r="F48" s="29"/>
    </row>
    <row r="49" spans="1:6" s="50" customFormat="1" x14ac:dyDescent="0.2">
      <c r="A49" s="19"/>
      <c r="B49" s="20"/>
      <c r="C49" s="19"/>
      <c r="D49" s="19"/>
      <c r="E49" s="19"/>
      <c r="F49" s="19"/>
    </row>
    <row r="50" spans="1:6" s="50" customFormat="1" x14ac:dyDescent="0.2">
      <c r="A50" s="13"/>
      <c r="B50" s="14"/>
      <c r="C50" s="19"/>
      <c r="D50" s="19"/>
      <c r="E50" s="19"/>
      <c r="F50" s="19"/>
    </row>
    <row r="51" spans="1:6" s="50" customFormat="1" ht="15" customHeight="1" x14ac:dyDescent="0.2">
      <c r="A51" s="13"/>
      <c r="B51" s="21"/>
      <c r="C51" s="21"/>
      <c r="D51" s="21"/>
      <c r="E51" s="21"/>
      <c r="F51" s="21"/>
    </row>
    <row r="52" spans="1:6" s="50" customFormat="1" x14ac:dyDescent="0.2">
      <c r="A52" s="13"/>
      <c r="B52" s="22"/>
      <c r="C52" s="23"/>
      <c r="D52" s="23"/>
      <c r="E52" s="23"/>
      <c r="F52" s="23"/>
    </row>
    <row r="53" spans="1:6" s="50" customFormat="1" x14ac:dyDescent="0.2">
      <c r="A53" s="13"/>
      <c r="B53" s="22"/>
      <c r="C53" s="23"/>
      <c r="D53" s="23"/>
      <c r="E53" s="23"/>
      <c r="F53" s="23"/>
    </row>
    <row r="54" spans="1:6" s="50" customFormat="1" x14ac:dyDescent="0.2">
      <c r="A54" s="13"/>
      <c r="B54" s="22"/>
      <c r="C54" s="23"/>
      <c r="D54" s="23"/>
      <c r="E54" s="23"/>
      <c r="F54" s="23"/>
    </row>
    <row r="55" spans="1:6" s="50" customFormat="1" x14ac:dyDescent="0.2">
      <c r="A55" s="13"/>
      <c r="B55" s="252"/>
      <c r="C55" s="252"/>
      <c r="D55" s="252"/>
      <c r="E55" s="252"/>
      <c r="F55" s="252"/>
    </row>
    <row r="56" spans="1:6" s="50" customFormat="1" x14ac:dyDescent="0.2">
      <c r="A56" s="13"/>
      <c r="B56" s="14"/>
      <c r="C56" s="14"/>
      <c r="D56" s="14"/>
      <c r="E56" s="14"/>
      <c r="F56" s="14"/>
    </row>
    <row r="57" spans="1:6" s="50" customFormat="1" x14ac:dyDescent="0.2">
      <c r="A57" s="12"/>
      <c r="B57" s="51"/>
      <c r="C57" s="12"/>
      <c r="D57" s="12"/>
      <c r="E57" s="12"/>
      <c r="F57" s="12"/>
    </row>
    <row r="58" spans="1:6" s="53" customFormat="1" ht="15" x14ac:dyDescent="0.25">
      <c r="A58" s="37"/>
      <c r="B58" s="38"/>
      <c r="C58" s="39"/>
      <c r="D58" s="39"/>
      <c r="E58" s="39"/>
      <c r="F58" s="199"/>
    </row>
    <row r="59" spans="1:6" s="53" customFormat="1" ht="15" x14ac:dyDescent="0.25">
      <c r="A59" s="40"/>
      <c r="B59" s="15"/>
      <c r="C59" s="41"/>
      <c r="D59" s="42"/>
      <c r="E59" s="41"/>
      <c r="F59" s="200"/>
    </row>
    <row r="60" spans="1:6" s="53" customFormat="1" ht="15" x14ac:dyDescent="0.25">
      <c r="A60" s="40"/>
      <c r="B60" s="12"/>
      <c r="C60" s="41"/>
      <c r="D60" s="43"/>
      <c r="E60" s="44"/>
      <c r="F60" s="1"/>
    </row>
    <row r="61" spans="1:6" s="53" customFormat="1" ht="15" x14ac:dyDescent="0.25">
      <c r="A61" s="40"/>
      <c r="B61" s="36"/>
      <c r="C61" s="41"/>
      <c r="D61" s="43"/>
      <c r="E61" s="44"/>
      <c r="F61" s="195"/>
    </row>
    <row r="62" spans="1:6" s="53" customFormat="1" ht="15" x14ac:dyDescent="0.2">
      <c r="A62" s="40"/>
      <c r="B62" s="45"/>
      <c r="C62" s="41"/>
      <c r="D62" s="42"/>
      <c r="E62" s="44"/>
      <c r="F62" s="196"/>
    </row>
    <row r="63" spans="1:6" s="53" customFormat="1" ht="15" x14ac:dyDescent="0.2">
      <c r="A63" s="46"/>
      <c r="B63" s="36"/>
      <c r="C63" s="47"/>
      <c r="D63" s="47"/>
      <c r="E63" s="48"/>
      <c r="F63" s="23"/>
    </row>
    <row r="64" spans="1:6" ht="15.75" x14ac:dyDescent="0.25">
      <c r="A64" s="12"/>
      <c r="B64" s="65"/>
      <c r="E64" s="12"/>
      <c r="F64" s="65"/>
    </row>
    <row r="65" spans="1:248" x14ac:dyDescent="0.25">
      <c r="A65" s="1"/>
      <c r="B65" s="24"/>
      <c r="C65" s="1"/>
      <c r="D65" s="30"/>
      <c r="E65" s="1"/>
    </row>
    <row r="66" spans="1:248" x14ac:dyDescent="0.25">
      <c r="A66" s="1"/>
      <c r="B66" s="12"/>
      <c r="C66" s="1"/>
      <c r="D66" s="31"/>
    </row>
    <row r="67" spans="1:248" ht="25.5" customHeight="1" x14ac:dyDescent="0.25">
      <c r="A67" s="1"/>
      <c r="B67" s="36"/>
      <c r="C67" s="1"/>
      <c r="D67" s="31"/>
    </row>
    <row r="68" spans="1:248" x14ac:dyDescent="0.25">
      <c r="A68" s="1"/>
      <c r="B68" s="33"/>
      <c r="C68" s="1"/>
      <c r="D68" s="30"/>
    </row>
    <row r="69" spans="1:248" x14ac:dyDescent="0.2">
      <c r="A69" s="23"/>
      <c r="B69" s="23"/>
      <c r="C69" s="23"/>
      <c r="D69" s="23"/>
      <c r="E69" s="34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</row>
  </sheetData>
  <autoFilter ref="A7:F43"/>
  <mergeCells count="8">
    <mergeCell ref="A2:F2"/>
    <mergeCell ref="A4:A5"/>
    <mergeCell ref="A1:F1"/>
    <mergeCell ref="E4:F4"/>
    <mergeCell ref="B55:F55"/>
    <mergeCell ref="B4:B5"/>
    <mergeCell ref="C4:C5"/>
    <mergeCell ref="D4:D5"/>
  </mergeCells>
  <pageMargins left="0.7" right="0.7" top="0.75" bottom="0.75" header="0.3" footer="0.3"/>
  <pageSetup paperSize="9" scale="73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EB46"/>
  <sheetViews>
    <sheetView view="pageBreakPreview" zoomScale="98" zoomScaleNormal="70" zoomScaleSheetLayoutView="98" workbookViewId="0">
      <selection activeCell="I5" sqref="I5"/>
    </sheetView>
  </sheetViews>
  <sheetFormatPr defaultColWidth="8.85546875" defaultRowHeight="15" x14ac:dyDescent="0.25"/>
  <cols>
    <col min="1" max="1" width="7.28515625" style="153" customWidth="1"/>
    <col min="2" max="2" width="60.7109375" style="152" customWidth="1"/>
    <col min="3" max="4" width="8.7109375" style="152" customWidth="1"/>
    <col min="5" max="5" width="13.7109375" style="151" customWidth="1"/>
    <col min="6" max="7" width="15.7109375" style="151" customWidth="1"/>
    <col min="8" max="16384" width="8.85546875" style="150"/>
  </cols>
  <sheetData>
    <row r="1" spans="1:132" s="152" customFormat="1" ht="14.45" customHeight="1" x14ac:dyDescent="0.25">
      <c r="A1" s="268" t="s">
        <v>360</v>
      </c>
      <c r="B1" s="268"/>
      <c r="C1" s="268"/>
      <c r="D1" s="268"/>
      <c r="E1" s="268"/>
      <c r="F1" s="268"/>
      <c r="G1" s="268"/>
    </row>
    <row r="2" spans="1:132" s="172" customFormat="1" ht="12.6" customHeight="1" x14ac:dyDescent="0.25">
      <c r="A2" s="173"/>
    </row>
    <row r="3" spans="1:132" s="112" customFormat="1" ht="13.15" customHeight="1" x14ac:dyDescent="0.2">
      <c r="A3" s="269" t="s">
        <v>0</v>
      </c>
      <c r="B3" s="269" t="s">
        <v>275</v>
      </c>
      <c r="C3" s="269" t="s">
        <v>2</v>
      </c>
      <c r="D3" s="269" t="s">
        <v>3</v>
      </c>
      <c r="E3" s="269" t="s">
        <v>274</v>
      </c>
      <c r="F3" s="270" t="s">
        <v>5</v>
      </c>
      <c r="G3" s="270"/>
    </row>
    <row r="4" spans="1:132" s="112" customFormat="1" ht="25.5" x14ac:dyDescent="0.2">
      <c r="A4" s="269"/>
      <c r="B4" s="269"/>
      <c r="C4" s="269"/>
      <c r="D4" s="269"/>
      <c r="E4" s="269"/>
      <c r="F4" s="142" t="s">
        <v>273</v>
      </c>
      <c r="G4" s="142" t="s">
        <v>272</v>
      </c>
    </row>
    <row r="5" spans="1:132" s="169" customFormat="1" ht="12.75" customHeight="1" x14ac:dyDescent="0.25">
      <c r="A5" s="171">
        <v>1</v>
      </c>
      <c r="B5" s="170">
        <v>2</v>
      </c>
      <c r="C5" s="171">
        <v>3</v>
      </c>
      <c r="D5" s="171">
        <v>4</v>
      </c>
      <c r="E5" s="170">
        <v>5</v>
      </c>
      <c r="F5" s="171">
        <v>6</v>
      </c>
      <c r="G5" s="170">
        <v>7</v>
      </c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</row>
    <row r="6" spans="1:132" s="165" customFormat="1" ht="15.75" x14ac:dyDescent="0.25">
      <c r="A6" s="168"/>
      <c r="B6" s="55" t="s">
        <v>271</v>
      </c>
      <c r="C6" s="168" t="s">
        <v>270</v>
      </c>
      <c r="D6" s="168"/>
      <c r="E6" s="167"/>
      <c r="F6" s="166"/>
      <c r="G6" s="166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</row>
    <row r="7" spans="1:132" s="163" customFormat="1" ht="30" x14ac:dyDescent="0.25">
      <c r="A7" s="102" t="s">
        <v>8</v>
      </c>
      <c r="B7" s="164" t="s">
        <v>311</v>
      </c>
      <c r="C7" s="164" t="s">
        <v>270</v>
      </c>
      <c r="D7" s="101"/>
      <c r="E7" s="101"/>
      <c r="F7" s="100"/>
      <c r="G7" s="100"/>
    </row>
    <row r="8" spans="1:132" x14ac:dyDescent="0.25">
      <c r="A8" s="162" t="s">
        <v>9</v>
      </c>
      <c r="B8" s="137" t="s">
        <v>310</v>
      </c>
      <c r="C8" s="136" t="s">
        <v>35</v>
      </c>
      <c r="D8" s="136"/>
      <c r="E8" s="161">
        <f>SUM(E9:E10)</f>
        <v>2</v>
      </c>
      <c r="F8" s="160">
        <v>0</v>
      </c>
      <c r="G8" s="160">
        <f>E8*F8</f>
        <v>0</v>
      </c>
    </row>
    <row r="9" spans="1:132" x14ac:dyDescent="0.25">
      <c r="A9" s="159" t="s">
        <v>10</v>
      </c>
      <c r="B9" s="140" t="s">
        <v>309</v>
      </c>
      <c r="C9" s="142" t="s">
        <v>35</v>
      </c>
      <c r="D9" s="142"/>
      <c r="E9" s="158">
        <v>1</v>
      </c>
      <c r="F9" s="160"/>
      <c r="G9" s="160"/>
    </row>
    <row r="10" spans="1:132" x14ac:dyDescent="0.25">
      <c r="A10" s="159" t="s">
        <v>75</v>
      </c>
      <c r="B10" s="140" t="s">
        <v>308</v>
      </c>
      <c r="C10" s="142" t="s">
        <v>35</v>
      </c>
      <c r="D10" s="142"/>
      <c r="E10" s="158">
        <v>1</v>
      </c>
      <c r="F10" s="160"/>
      <c r="G10" s="160"/>
    </row>
    <row r="11" spans="1:132" ht="25.5" x14ac:dyDescent="0.25">
      <c r="A11" s="162" t="s">
        <v>11</v>
      </c>
      <c r="B11" s="137" t="s">
        <v>307</v>
      </c>
      <c r="C11" s="136" t="s">
        <v>269</v>
      </c>
      <c r="D11" s="136"/>
      <c r="E11" s="161">
        <f>SUM(E12:E14)</f>
        <v>3</v>
      </c>
      <c r="F11" s="160">
        <v>0</v>
      </c>
      <c r="G11" s="160">
        <f>E11*F11</f>
        <v>0</v>
      </c>
    </row>
    <row r="12" spans="1:132" ht="30" customHeight="1" x14ac:dyDescent="0.25">
      <c r="A12" s="159" t="s">
        <v>12</v>
      </c>
      <c r="B12" s="140" t="s">
        <v>306</v>
      </c>
      <c r="C12" s="142" t="s">
        <v>269</v>
      </c>
      <c r="D12" s="142"/>
      <c r="E12" s="158">
        <v>1</v>
      </c>
      <c r="F12" s="160"/>
      <c r="G12" s="160"/>
    </row>
    <row r="13" spans="1:132" x14ac:dyDescent="0.25">
      <c r="A13" s="159" t="s">
        <v>76</v>
      </c>
      <c r="B13" s="140" t="s">
        <v>305</v>
      </c>
      <c r="C13" s="142" t="s">
        <v>269</v>
      </c>
      <c r="D13" s="142"/>
      <c r="E13" s="158">
        <v>1</v>
      </c>
      <c r="F13" s="160"/>
      <c r="G13" s="160"/>
    </row>
    <row r="14" spans="1:132" x14ac:dyDescent="0.25">
      <c r="A14" s="159" t="s">
        <v>226</v>
      </c>
      <c r="B14" s="140" t="s">
        <v>304</v>
      </c>
      <c r="C14" s="142" t="s">
        <v>269</v>
      </c>
      <c r="D14" s="142"/>
      <c r="E14" s="158">
        <v>1</v>
      </c>
      <c r="F14" s="160"/>
      <c r="G14" s="160"/>
    </row>
    <row r="15" spans="1:132" x14ac:dyDescent="0.25">
      <c r="A15" s="159" t="s">
        <v>224</v>
      </c>
      <c r="B15" s="140" t="s">
        <v>303</v>
      </c>
      <c r="C15" s="142" t="s">
        <v>269</v>
      </c>
      <c r="D15" s="142"/>
      <c r="E15" s="158">
        <v>1</v>
      </c>
      <c r="F15" s="160"/>
      <c r="G15" s="160"/>
    </row>
    <row r="16" spans="1:132" x14ac:dyDescent="0.25">
      <c r="A16" s="162" t="s">
        <v>13</v>
      </c>
      <c r="B16" s="137" t="s">
        <v>302</v>
      </c>
      <c r="C16" s="136" t="s">
        <v>269</v>
      </c>
      <c r="D16" s="136"/>
      <c r="E16" s="161">
        <f>SUM(E17)</f>
        <v>1</v>
      </c>
      <c r="F16" s="160">
        <v>0</v>
      </c>
      <c r="G16" s="160">
        <f>E16*F16</f>
        <v>0</v>
      </c>
    </row>
    <row r="17" spans="1:7" x14ac:dyDescent="0.25">
      <c r="A17" s="159" t="s">
        <v>14</v>
      </c>
      <c r="B17" s="140" t="s">
        <v>301</v>
      </c>
      <c r="C17" s="142" t="s">
        <v>269</v>
      </c>
      <c r="D17" s="142"/>
      <c r="E17" s="158">
        <v>1</v>
      </c>
      <c r="F17" s="160"/>
      <c r="G17" s="160"/>
    </row>
    <row r="18" spans="1:7" ht="30" customHeight="1" x14ac:dyDescent="0.25">
      <c r="A18" s="162" t="s">
        <v>15</v>
      </c>
      <c r="B18" s="137" t="s">
        <v>300</v>
      </c>
      <c r="C18" s="136" t="s">
        <v>20</v>
      </c>
      <c r="D18" s="136"/>
      <c r="E18" s="161">
        <f>SUM(E19:E20)</f>
        <v>62</v>
      </c>
      <c r="F18" s="160">
        <v>0</v>
      </c>
      <c r="G18" s="160">
        <f>E18*F18</f>
        <v>0</v>
      </c>
    </row>
    <row r="19" spans="1:7" x14ac:dyDescent="0.25">
      <c r="A19" s="159" t="s">
        <v>16</v>
      </c>
      <c r="B19" s="140" t="s">
        <v>299</v>
      </c>
      <c r="C19" s="142" t="s">
        <v>20</v>
      </c>
      <c r="D19" s="142"/>
      <c r="E19" s="158">
        <v>12</v>
      </c>
      <c r="F19" s="160"/>
      <c r="G19" s="160"/>
    </row>
    <row r="20" spans="1:7" x14ac:dyDescent="0.25">
      <c r="A20" s="159" t="s">
        <v>136</v>
      </c>
      <c r="B20" s="140" t="s">
        <v>298</v>
      </c>
      <c r="C20" s="142" t="s">
        <v>20</v>
      </c>
      <c r="D20" s="142"/>
      <c r="E20" s="158">
        <v>50</v>
      </c>
      <c r="F20" s="160"/>
      <c r="G20" s="160"/>
    </row>
    <row r="21" spans="1:7" ht="25.5" x14ac:dyDescent="0.25">
      <c r="A21" s="162" t="s">
        <v>17</v>
      </c>
      <c r="B21" s="137" t="s">
        <v>297</v>
      </c>
      <c r="C21" s="136" t="s">
        <v>20</v>
      </c>
      <c r="D21" s="136"/>
      <c r="E21" s="161">
        <f>SUM(E22:E24)</f>
        <v>106</v>
      </c>
      <c r="F21" s="160">
        <v>0</v>
      </c>
      <c r="G21" s="160">
        <f>E21*F21</f>
        <v>0</v>
      </c>
    </row>
    <row r="22" spans="1:7" x14ac:dyDescent="0.25">
      <c r="A22" s="159" t="s">
        <v>18</v>
      </c>
      <c r="B22" s="140" t="s">
        <v>296</v>
      </c>
      <c r="C22" s="142" t="s">
        <v>20</v>
      </c>
      <c r="D22" s="142"/>
      <c r="E22" s="158">
        <v>6</v>
      </c>
      <c r="F22" s="160"/>
      <c r="G22" s="160"/>
    </row>
    <row r="23" spans="1:7" x14ac:dyDescent="0.25">
      <c r="A23" s="159" t="s">
        <v>151</v>
      </c>
      <c r="B23" s="140" t="s">
        <v>295</v>
      </c>
      <c r="C23" s="142" t="s">
        <v>20</v>
      </c>
      <c r="D23" s="142"/>
      <c r="E23" s="158">
        <v>30</v>
      </c>
      <c r="F23" s="160"/>
      <c r="G23" s="160"/>
    </row>
    <row r="24" spans="1:7" ht="25.5" x14ac:dyDescent="0.25">
      <c r="A24" s="159" t="s">
        <v>245</v>
      </c>
      <c r="B24" s="140" t="s">
        <v>294</v>
      </c>
      <c r="C24" s="142" t="s">
        <v>20</v>
      </c>
      <c r="D24" s="142"/>
      <c r="E24" s="158">
        <v>70</v>
      </c>
      <c r="F24" s="160"/>
      <c r="G24" s="160"/>
    </row>
    <row r="25" spans="1:7" x14ac:dyDescent="0.25">
      <c r="A25" s="162" t="s">
        <v>19</v>
      </c>
      <c r="B25" s="137" t="s">
        <v>132</v>
      </c>
      <c r="C25" s="136" t="s">
        <v>20</v>
      </c>
      <c r="D25" s="136"/>
      <c r="E25" s="161">
        <f>SUM(E26:E26)</f>
        <v>110</v>
      </c>
      <c r="F25" s="160">
        <v>0</v>
      </c>
      <c r="G25" s="160">
        <f>E25*F25</f>
        <v>0</v>
      </c>
    </row>
    <row r="26" spans="1:7" x14ac:dyDescent="0.25">
      <c r="A26" s="159" t="s">
        <v>21</v>
      </c>
      <c r="B26" s="140" t="s">
        <v>293</v>
      </c>
      <c r="C26" s="142" t="s">
        <v>20</v>
      </c>
      <c r="D26" s="142"/>
      <c r="E26" s="158">
        <v>110</v>
      </c>
      <c r="F26" s="160"/>
      <c r="G26" s="160"/>
    </row>
    <row r="27" spans="1:7" x14ac:dyDescent="0.25">
      <c r="A27" s="162" t="s">
        <v>22</v>
      </c>
      <c r="B27" s="137" t="s">
        <v>292</v>
      </c>
      <c r="C27" s="136" t="s">
        <v>20</v>
      </c>
      <c r="D27" s="136"/>
      <c r="E27" s="161">
        <f>SUM(E28:E28)</f>
        <v>40</v>
      </c>
      <c r="F27" s="160">
        <v>0</v>
      </c>
      <c r="G27" s="160">
        <f>E27*F27</f>
        <v>0</v>
      </c>
    </row>
    <row r="28" spans="1:7" x14ac:dyDescent="0.25">
      <c r="A28" s="159" t="s">
        <v>23</v>
      </c>
      <c r="B28" s="140" t="s">
        <v>291</v>
      </c>
      <c r="C28" s="142" t="s">
        <v>20</v>
      </c>
      <c r="D28" s="142"/>
      <c r="E28" s="158">
        <v>40</v>
      </c>
      <c r="F28" s="160"/>
      <c r="G28" s="160"/>
    </row>
    <row r="29" spans="1:7" x14ac:dyDescent="0.25">
      <c r="A29" s="162" t="s">
        <v>24</v>
      </c>
      <c r="B29" s="137" t="s">
        <v>290</v>
      </c>
      <c r="C29" s="136" t="s">
        <v>20</v>
      </c>
      <c r="D29" s="136"/>
      <c r="E29" s="161">
        <f>SUM(E30:E31)</f>
        <v>150</v>
      </c>
      <c r="F29" s="160">
        <v>0</v>
      </c>
      <c r="G29" s="160">
        <f>E29*F29</f>
        <v>0</v>
      </c>
    </row>
    <row r="30" spans="1:7" ht="25.5" x14ac:dyDescent="0.25">
      <c r="A30" s="159" t="s">
        <v>25</v>
      </c>
      <c r="B30" s="140" t="s">
        <v>289</v>
      </c>
      <c r="C30" s="142" t="s">
        <v>20</v>
      </c>
      <c r="D30" s="142"/>
      <c r="E30" s="158">
        <v>40</v>
      </c>
      <c r="F30" s="160"/>
      <c r="G30" s="160"/>
    </row>
    <row r="31" spans="1:7" ht="25.5" x14ac:dyDescent="0.25">
      <c r="A31" s="159" t="s">
        <v>86</v>
      </c>
      <c r="B31" s="140" t="s">
        <v>288</v>
      </c>
      <c r="C31" s="142" t="s">
        <v>20</v>
      </c>
      <c r="D31" s="142"/>
      <c r="E31" s="158">
        <v>110</v>
      </c>
      <c r="F31" s="160"/>
      <c r="G31" s="160"/>
    </row>
    <row r="32" spans="1:7" x14ac:dyDescent="0.25">
      <c r="A32" s="159" t="s">
        <v>120</v>
      </c>
      <c r="B32" s="140" t="s">
        <v>287</v>
      </c>
      <c r="C32" s="142" t="s">
        <v>269</v>
      </c>
      <c r="D32" s="142"/>
      <c r="E32" s="158">
        <v>86</v>
      </c>
      <c r="F32" s="160"/>
      <c r="G32" s="160"/>
    </row>
    <row r="33" spans="1:7" x14ac:dyDescent="0.25">
      <c r="A33" s="159" t="s">
        <v>118</v>
      </c>
      <c r="B33" s="140" t="s">
        <v>286</v>
      </c>
      <c r="C33" s="142" t="s">
        <v>269</v>
      </c>
      <c r="D33" s="142"/>
      <c r="E33" s="158">
        <v>30</v>
      </c>
      <c r="F33" s="160"/>
      <c r="G33" s="160"/>
    </row>
    <row r="34" spans="1:7" x14ac:dyDescent="0.25">
      <c r="A34" s="159" t="s">
        <v>240</v>
      </c>
      <c r="B34" s="140" t="s">
        <v>285</v>
      </c>
      <c r="C34" s="142" t="s">
        <v>269</v>
      </c>
      <c r="D34" s="142"/>
      <c r="E34" s="158">
        <v>116</v>
      </c>
      <c r="F34" s="160"/>
      <c r="G34" s="160"/>
    </row>
    <row r="35" spans="1:7" x14ac:dyDescent="0.25">
      <c r="A35" s="159" t="s">
        <v>239</v>
      </c>
      <c r="B35" s="140" t="s">
        <v>284</v>
      </c>
      <c r="C35" s="142" t="s">
        <v>269</v>
      </c>
      <c r="D35" s="142"/>
      <c r="E35" s="158">
        <v>160</v>
      </c>
      <c r="F35" s="160"/>
      <c r="G35" s="160"/>
    </row>
    <row r="36" spans="1:7" x14ac:dyDescent="0.25">
      <c r="A36" s="159" t="s">
        <v>283</v>
      </c>
      <c r="B36" s="140" t="s">
        <v>282</v>
      </c>
      <c r="C36" s="142" t="s">
        <v>269</v>
      </c>
      <c r="D36" s="142"/>
      <c r="E36" s="158">
        <v>160</v>
      </c>
      <c r="F36" s="160"/>
      <c r="G36" s="160"/>
    </row>
    <row r="37" spans="1:7" x14ac:dyDescent="0.25">
      <c r="A37" s="159" t="s">
        <v>276</v>
      </c>
      <c r="B37" s="140" t="s">
        <v>281</v>
      </c>
      <c r="C37" s="142" t="s">
        <v>280</v>
      </c>
      <c r="D37" s="142"/>
      <c r="E37" s="158">
        <v>3</v>
      </c>
      <c r="F37" s="160"/>
      <c r="G37" s="160"/>
    </row>
    <row r="38" spans="1:7" x14ac:dyDescent="0.25">
      <c r="A38" s="162" t="s">
        <v>26</v>
      </c>
      <c r="B38" s="137" t="s">
        <v>279</v>
      </c>
      <c r="C38" s="136" t="s">
        <v>20</v>
      </c>
      <c r="D38" s="136"/>
      <c r="E38" s="161">
        <f>SUM(E39:E39)</f>
        <v>6</v>
      </c>
      <c r="F38" s="160">
        <v>0</v>
      </c>
      <c r="G38" s="160">
        <f>E38*F38</f>
        <v>0</v>
      </c>
    </row>
    <row r="39" spans="1:7" x14ac:dyDescent="0.25">
      <c r="A39" s="159" t="s">
        <v>27</v>
      </c>
      <c r="B39" s="140" t="s">
        <v>278</v>
      </c>
      <c r="C39" s="142" t="s">
        <v>20</v>
      </c>
      <c r="D39" s="142"/>
      <c r="E39" s="158">
        <v>6</v>
      </c>
      <c r="F39" s="160"/>
      <c r="G39" s="160"/>
    </row>
    <row r="40" spans="1:7" x14ac:dyDescent="0.25">
      <c r="A40" s="159" t="s">
        <v>28</v>
      </c>
      <c r="B40" s="140" t="s">
        <v>277</v>
      </c>
      <c r="C40" s="142" t="s">
        <v>35</v>
      </c>
      <c r="D40" s="142"/>
      <c r="E40" s="158">
        <v>6</v>
      </c>
      <c r="F40" s="160"/>
      <c r="G40" s="160"/>
    </row>
    <row r="41" spans="1:7" ht="15.75" thickBot="1" x14ac:dyDescent="0.3">
      <c r="A41" s="230"/>
      <c r="B41" s="231" t="s">
        <v>353</v>
      </c>
      <c r="C41" s="232" t="s">
        <v>35</v>
      </c>
      <c r="D41" s="233"/>
      <c r="E41" s="234">
        <v>1</v>
      </c>
      <c r="F41" s="235">
        <v>0</v>
      </c>
      <c r="G41" s="235">
        <f>E41*F41</f>
        <v>0</v>
      </c>
    </row>
    <row r="42" spans="1:7" x14ac:dyDescent="0.25">
      <c r="A42" s="236"/>
      <c r="B42" s="237" t="s">
        <v>268</v>
      </c>
      <c r="C42" s="238"/>
      <c r="D42" s="238"/>
      <c r="E42" s="239"/>
      <c r="F42" s="240"/>
      <c r="G42" s="241">
        <f>SUM(G7:G41)</f>
        <v>0</v>
      </c>
    </row>
    <row r="43" spans="1:7" x14ac:dyDescent="0.25">
      <c r="A43" s="242"/>
      <c r="B43" s="143" t="s">
        <v>267</v>
      </c>
      <c r="C43" s="204"/>
      <c r="D43" s="204"/>
      <c r="E43" s="141"/>
      <c r="F43" s="140"/>
      <c r="G43" s="243">
        <f>0.2*G42</f>
        <v>0</v>
      </c>
    </row>
    <row r="44" spans="1:7" ht="15.75" thickBot="1" x14ac:dyDescent="0.3">
      <c r="A44" s="244"/>
      <c r="B44" s="245" t="s">
        <v>266</v>
      </c>
      <c r="C44" s="246"/>
      <c r="D44" s="246"/>
      <c r="E44" s="247"/>
      <c r="F44" s="248"/>
      <c r="G44" s="249">
        <f>G43+G42</f>
        <v>0</v>
      </c>
    </row>
    <row r="45" spans="1:7" ht="15.75" x14ac:dyDescent="0.25">
      <c r="A45" s="157"/>
      <c r="B45" s="155"/>
      <c r="C45" s="155"/>
      <c r="D45" s="155"/>
      <c r="E45" s="156"/>
      <c r="F45" s="155"/>
      <c r="G45" s="155"/>
    </row>
    <row r="46" spans="1:7" ht="15.75" x14ac:dyDescent="0.25">
      <c r="B46" s="154"/>
      <c r="G46" s="154"/>
    </row>
  </sheetData>
  <autoFilter ref="A5:G40"/>
  <mergeCells count="7">
    <mergeCell ref="A1:G1"/>
    <mergeCell ref="A3:A4"/>
    <mergeCell ref="B3:B4"/>
    <mergeCell ref="F3:G3"/>
    <mergeCell ref="C3:C4"/>
    <mergeCell ref="D3:D4"/>
    <mergeCell ref="E3:E4"/>
  </mergeCells>
  <pageMargins left="0.28999999999999998" right="0.23622047244094491" top="0.52" bottom="0.56000000000000005" header="0.65" footer="0.63"/>
  <pageSetup paperSize="9" scale="77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  <pageSetUpPr fitToPage="1"/>
  </sheetPr>
  <dimension ref="A1:EC50"/>
  <sheetViews>
    <sheetView view="pageBreakPreview" zoomScaleNormal="70" zoomScaleSheetLayoutView="100" workbookViewId="0">
      <selection activeCell="K10" sqref="K10"/>
    </sheetView>
  </sheetViews>
  <sheetFormatPr defaultColWidth="8.85546875" defaultRowHeight="15" x14ac:dyDescent="0.25"/>
  <cols>
    <col min="1" max="1" width="8.7109375" style="176" customWidth="1"/>
    <col min="2" max="2" width="60.7109375" style="163" customWidth="1"/>
    <col min="3" max="3" width="8.7109375" style="163" customWidth="1"/>
    <col min="4" max="7" width="13.7109375" style="175" customWidth="1"/>
    <col min="8" max="9" width="15.7109375" style="175" customWidth="1"/>
    <col min="10" max="16384" width="8.85546875" style="174"/>
  </cols>
  <sheetData>
    <row r="1" spans="1:133" s="62" customFormat="1" ht="42" customHeight="1" x14ac:dyDescent="0.25">
      <c r="A1" s="268" t="s">
        <v>361</v>
      </c>
      <c r="B1" s="268"/>
      <c r="C1" s="268"/>
      <c r="D1" s="268"/>
      <c r="E1" s="268"/>
      <c r="F1" s="268"/>
      <c r="G1" s="268"/>
      <c r="H1" s="268"/>
      <c r="I1" s="268"/>
    </row>
    <row r="2" spans="1:133" s="191" customFormat="1" ht="12.6" customHeight="1" x14ac:dyDescent="0.25">
      <c r="A2" s="192"/>
    </row>
    <row r="3" spans="1:133" s="112" customFormat="1" ht="13.15" customHeight="1" x14ac:dyDescent="0.2">
      <c r="A3" s="269" t="s">
        <v>0</v>
      </c>
      <c r="B3" s="269" t="s">
        <v>275</v>
      </c>
      <c r="C3" s="269" t="s">
        <v>2</v>
      </c>
      <c r="D3" s="272" t="s">
        <v>274</v>
      </c>
      <c r="E3" s="273"/>
      <c r="F3" s="273"/>
      <c r="G3" s="274"/>
      <c r="H3" s="270" t="s">
        <v>5</v>
      </c>
      <c r="I3" s="270"/>
    </row>
    <row r="4" spans="1:133" s="112" customFormat="1" ht="25.5" x14ac:dyDescent="0.2">
      <c r="A4" s="269"/>
      <c r="B4" s="269"/>
      <c r="C4" s="269"/>
      <c r="D4" s="198" t="s">
        <v>354</v>
      </c>
      <c r="E4" s="198" t="s">
        <v>355</v>
      </c>
      <c r="F4" s="198" t="s">
        <v>356</v>
      </c>
      <c r="G4" s="198" t="s">
        <v>358</v>
      </c>
      <c r="H4" s="142" t="s">
        <v>273</v>
      </c>
      <c r="I4" s="142" t="s">
        <v>272</v>
      </c>
    </row>
    <row r="5" spans="1:133" s="146" customFormat="1" ht="12.75" customHeight="1" x14ac:dyDescent="0.25">
      <c r="A5" s="149">
        <v>1</v>
      </c>
      <c r="B5" s="148">
        <v>2</v>
      </c>
      <c r="C5" s="149">
        <v>3</v>
      </c>
      <c r="D5" s="148">
        <v>5</v>
      </c>
      <c r="E5" s="148"/>
      <c r="F5" s="148"/>
      <c r="G5" s="148"/>
      <c r="H5" s="149">
        <v>6</v>
      </c>
      <c r="I5" s="148">
        <v>7</v>
      </c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</row>
    <row r="6" spans="1:133" s="144" customFormat="1" ht="15.75" x14ac:dyDescent="0.25">
      <c r="A6" s="190"/>
      <c r="B6" s="55" t="s">
        <v>330</v>
      </c>
      <c r="C6" s="190" t="s">
        <v>20</v>
      </c>
      <c r="D6" s="189"/>
      <c r="E6" s="189"/>
      <c r="F6" s="189"/>
      <c r="G6" s="189"/>
      <c r="H6" s="188"/>
      <c r="I6" s="188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</row>
    <row r="7" spans="1:133" s="163" customFormat="1" x14ac:dyDescent="0.25">
      <c r="A7" s="102" t="s">
        <v>8</v>
      </c>
      <c r="B7" s="164" t="s">
        <v>329</v>
      </c>
      <c r="C7" s="164" t="s">
        <v>20</v>
      </c>
      <c r="D7" s="101"/>
      <c r="E7" s="101"/>
      <c r="F7" s="101"/>
      <c r="G7" s="101"/>
      <c r="H7" s="100"/>
      <c r="I7" s="100"/>
    </row>
    <row r="8" spans="1:133" x14ac:dyDescent="0.25">
      <c r="A8" s="162" t="s">
        <v>9</v>
      </c>
      <c r="B8" s="137" t="s">
        <v>328</v>
      </c>
      <c r="C8" s="136" t="s">
        <v>36</v>
      </c>
      <c r="D8" s="161">
        <f>SUM(D9:D9)</f>
        <v>1</v>
      </c>
      <c r="E8" s="161">
        <f>SUM(E9:E9)</f>
        <v>1</v>
      </c>
      <c r="F8" s="161">
        <f>SUM(F9:F9)</f>
        <v>1</v>
      </c>
      <c r="G8" s="161">
        <f>SUM(D8:F8)</f>
        <v>3</v>
      </c>
      <c r="H8" s="187">
        <v>0</v>
      </c>
      <c r="I8" s="187">
        <f>H8</f>
        <v>0</v>
      </c>
    </row>
    <row r="9" spans="1:133" x14ac:dyDescent="0.25">
      <c r="A9" s="159" t="s">
        <v>10</v>
      </c>
      <c r="B9" s="140" t="s">
        <v>327</v>
      </c>
      <c r="C9" s="142" t="s">
        <v>36</v>
      </c>
      <c r="D9" s="186">
        <v>1</v>
      </c>
      <c r="E9" s="186">
        <v>1</v>
      </c>
      <c r="F9" s="158">
        <v>1</v>
      </c>
      <c r="G9" s="158">
        <f t="shared" ref="G9:G25" si="0">SUM(D9:F9)</f>
        <v>3</v>
      </c>
      <c r="H9" s="187"/>
      <c r="I9" s="187"/>
    </row>
    <row r="10" spans="1:133" x14ac:dyDescent="0.25">
      <c r="A10" s="162" t="s">
        <v>11</v>
      </c>
      <c r="B10" s="137" t="s">
        <v>326</v>
      </c>
      <c r="C10" s="136" t="s">
        <v>36</v>
      </c>
      <c r="D10" s="161">
        <f>SUM(D11:D11)</f>
        <v>4</v>
      </c>
      <c r="E10" s="161">
        <f>SUM(E11:E11)</f>
        <v>4</v>
      </c>
      <c r="F10" s="161">
        <f>SUM(F11:F11)</f>
        <v>4</v>
      </c>
      <c r="G10" s="161">
        <f t="shared" si="0"/>
        <v>12</v>
      </c>
      <c r="H10" s="187">
        <v>0</v>
      </c>
      <c r="I10" s="187">
        <f>G10*H10</f>
        <v>0</v>
      </c>
    </row>
    <row r="11" spans="1:133" x14ac:dyDescent="0.25">
      <c r="A11" s="159" t="s">
        <v>12</v>
      </c>
      <c r="B11" s="140" t="s">
        <v>325</v>
      </c>
      <c r="C11" s="142" t="s">
        <v>36</v>
      </c>
      <c r="D11" s="186">
        <v>4</v>
      </c>
      <c r="E11" s="186">
        <v>4</v>
      </c>
      <c r="F11" s="158">
        <v>4</v>
      </c>
      <c r="G11" s="158">
        <f t="shared" si="0"/>
        <v>12</v>
      </c>
      <c r="H11" s="187"/>
      <c r="I11" s="187"/>
    </row>
    <row r="12" spans="1:133" x14ac:dyDescent="0.25">
      <c r="A12" s="162" t="s">
        <v>13</v>
      </c>
      <c r="B12" s="137" t="s">
        <v>324</v>
      </c>
      <c r="C12" s="136" t="s">
        <v>36</v>
      </c>
      <c r="D12" s="161">
        <f>SUM(D13:D13)</f>
        <v>2</v>
      </c>
      <c r="E12" s="161">
        <f>SUM(E13:E13)</f>
        <v>2</v>
      </c>
      <c r="F12" s="161">
        <f>SUM(F13:F13)</f>
        <v>2</v>
      </c>
      <c r="G12" s="161">
        <f t="shared" si="0"/>
        <v>6</v>
      </c>
      <c r="H12" s="187">
        <v>0</v>
      </c>
      <c r="I12" s="187">
        <f>G12*H12</f>
        <v>0</v>
      </c>
    </row>
    <row r="13" spans="1:133" ht="25.5" x14ac:dyDescent="0.25">
      <c r="A13" s="159" t="s">
        <v>14</v>
      </c>
      <c r="B13" s="140" t="s">
        <v>323</v>
      </c>
      <c r="C13" s="142" t="s">
        <v>36</v>
      </c>
      <c r="D13" s="186">
        <v>2</v>
      </c>
      <c r="E13" s="186">
        <v>2</v>
      </c>
      <c r="F13" s="158">
        <v>2</v>
      </c>
      <c r="G13" s="158">
        <f t="shared" si="0"/>
        <v>6</v>
      </c>
      <c r="H13" s="187"/>
      <c r="I13" s="187"/>
    </row>
    <row r="14" spans="1:133" x14ac:dyDescent="0.25">
      <c r="A14" s="162" t="s">
        <v>15</v>
      </c>
      <c r="B14" s="137" t="s">
        <v>322</v>
      </c>
      <c r="C14" s="136" t="s">
        <v>20</v>
      </c>
      <c r="D14" s="161">
        <f>SUM(D15:D16)</f>
        <v>150</v>
      </c>
      <c r="E14" s="161">
        <f>SUM(E15:E16)</f>
        <v>160</v>
      </c>
      <c r="F14" s="161">
        <f>SUM(F15:F16)</f>
        <v>160</v>
      </c>
      <c r="G14" s="161">
        <f t="shared" si="0"/>
        <v>470</v>
      </c>
      <c r="H14" s="187">
        <v>0</v>
      </c>
      <c r="I14" s="187">
        <f>G14*H14</f>
        <v>0</v>
      </c>
    </row>
    <row r="15" spans="1:133" ht="25.5" x14ac:dyDescent="0.25">
      <c r="A15" s="159" t="s">
        <v>16</v>
      </c>
      <c r="B15" s="140" t="s">
        <v>321</v>
      </c>
      <c r="C15" s="142" t="s">
        <v>20</v>
      </c>
      <c r="D15" s="186">
        <v>70</v>
      </c>
      <c r="E15" s="186">
        <v>70</v>
      </c>
      <c r="F15" s="158">
        <v>75</v>
      </c>
      <c r="G15" s="158">
        <f t="shared" si="0"/>
        <v>215</v>
      </c>
      <c r="H15" s="187"/>
      <c r="I15" s="187"/>
    </row>
    <row r="16" spans="1:133" ht="25.5" x14ac:dyDescent="0.25">
      <c r="A16" s="159" t="s">
        <v>136</v>
      </c>
      <c r="B16" s="140" t="s">
        <v>320</v>
      </c>
      <c r="C16" s="142" t="s">
        <v>20</v>
      </c>
      <c r="D16" s="186">
        <v>80</v>
      </c>
      <c r="E16" s="186">
        <v>90</v>
      </c>
      <c r="F16" s="158">
        <v>85</v>
      </c>
      <c r="G16" s="158">
        <f t="shared" si="0"/>
        <v>255</v>
      </c>
      <c r="H16" s="187"/>
      <c r="I16" s="187"/>
    </row>
    <row r="17" spans="1:9" x14ac:dyDescent="0.25">
      <c r="A17" s="162" t="s">
        <v>17</v>
      </c>
      <c r="B17" s="137" t="s">
        <v>319</v>
      </c>
      <c r="C17" s="142" t="s">
        <v>20</v>
      </c>
      <c r="D17" s="161">
        <f>SUM(D18)</f>
        <v>5</v>
      </c>
      <c r="E17" s="161">
        <f>SUM(E18)</f>
        <v>5</v>
      </c>
      <c r="F17" s="161">
        <f>SUM(F18)</f>
        <v>5</v>
      </c>
      <c r="G17" s="161">
        <f t="shared" si="0"/>
        <v>15</v>
      </c>
      <c r="H17" s="187">
        <v>0</v>
      </c>
      <c r="I17" s="187">
        <f>G17*H17</f>
        <v>0</v>
      </c>
    </row>
    <row r="18" spans="1:9" x14ac:dyDescent="0.25">
      <c r="A18" s="159" t="s">
        <v>18</v>
      </c>
      <c r="B18" s="140" t="s">
        <v>318</v>
      </c>
      <c r="C18" s="142" t="s">
        <v>20</v>
      </c>
      <c r="D18" s="186">
        <v>5</v>
      </c>
      <c r="E18" s="186">
        <v>5</v>
      </c>
      <c r="F18" s="158">
        <v>5</v>
      </c>
      <c r="G18" s="158">
        <f t="shared" si="0"/>
        <v>15</v>
      </c>
      <c r="H18" s="187"/>
      <c r="I18" s="187"/>
    </row>
    <row r="19" spans="1:9" x14ac:dyDescent="0.25">
      <c r="A19" s="162" t="s">
        <v>19</v>
      </c>
      <c r="B19" s="137" t="s">
        <v>317</v>
      </c>
      <c r="C19" s="142" t="s">
        <v>20</v>
      </c>
      <c r="D19" s="161">
        <f>SUM(D20)</f>
        <v>4</v>
      </c>
      <c r="E19" s="161">
        <f>SUM(E20)</f>
        <v>4</v>
      </c>
      <c r="F19" s="161">
        <f>SUM(F20)</f>
        <v>4</v>
      </c>
      <c r="G19" s="161">
        <f t="shared" si="0"/>
        <v>12</v>
      </c>
      <c r="H19" s="187">
        <v>0</v>
      </c>
      <c r="I19" s="187">
        <f>G19*H19</f>
        <v>0</v>
      </c>
    </row>
    <row r="20" spans="1:9" x14ac:dyDescent="0.25">
      <c r="A20" s="159" t="s">
        <v>21</v>
      </c>
      <c r="B20" s="140" t="s">
        <v>316</v>
      </c>
      <c r="C20" s="142" t="s">
        <v>20</v>
      </c>
      <c r="D20" s="186">
        <v>4</v>
      </c>
      <c r="E20" s="186">
        <v>4</v>
      </c>
      <c r="F20" s="158">
        <v>4</v>
      </c>
      <c r="G20" s="158">
        <f t="shared" si="0"/>
        <v>12</v>
      </c>
      <c r="H20" s="187"/>
      <c r="I20" s="187"/>
    </row>
    <row r="21" spans="1:9" x14ac:dyDescent="0.25">
      <c r="A21" s="162" t="s">
        <v>22</v>
      </c>
      <c r="B21" s="137" t="s">
        <v>315</v>
      </c>
      <c r="C21" s="136" t="s">
        <v>35</v>
      </c>
      <c r="D21" s="161">
        <v>1</v>
      </c>
      <c r="E21" s="161">
        <v>1</v>
      </c>
      <c r="F21" s="161">
        <v>1</v>
      </c>
      <c r="G21" s="161">
        <f t="shared" si="0"/>
        <v>3</v>
      </c>
      <c r="H21" s="187">
        <v>0</v>
      </c>
      <c r="I21" s="187">
        <f>G21*H21</f>
        <v>0</v>
      </c>
    </row>
    <row r="22" spans="1:9" x14ac:dyDescent="0.25">
      <c r="A22" s="159" t="s">
        <v>23</v>
      </c>
      <c r="B22" s="140" t="s">
        <v>314</v>
      </c>
      <c r="C22" s="142" t="s">
        <v>36</v>
      </c>
      <c r="D22" s="186">
        <v>150</v>
      </c>
      <c r="E22" s="186">
        <v>80</v>
      </c>
      <c r="F22" s="158">
        <v>60</v>
      </c>
      <c r="G22" s="158">
        <f t="shared" si="0"/>
        <v>290</v>
      </c>
      <c r="H22" s="187"/>
      <c r="I22" s="187"/>
    </row>
    <row r="23" spans="1:9" x14ac:dyDescent="0.25">
      <c r="A23" s="159" t="s">
        <v>46</v>
      </c>
      <c r="B23" s="140" t="s">
        <v>313</v>
      </c>
      <c r="C23" s="142" t="s">
        <v>36</v>
      </c>
      <c r="D23" s="186">
        <v>200</v>
      </c>
      <c r="E23" s="186">
        <v>250</v>
      </c>
      <c r="F23" s="158">
        <v>250</v>
      </c>
      <c r="G23" s="158">
        <f t="shared" si="0"/>
        <v>700</v>
      </c>
      <c r="H23" s="187"/>
      <c r="I23" s="187"/>
    </row>
    <row r="24" spans="1:9" x14ac:dyDescent="0.25">
      <c r="A24" s="159" t="s">
        <v>129</v>
      </c>
      <c r="B24" s="140" t="s">
        <v>312</v>
      </c>
      <c r="C24" s="142" t="s">
        <v>36</v>
      </c>
      <c r="D24" s="186">
        <v>20</v>
      </c>
      <c r="E24" s="186">
        <v>20</v>
      </c>
      <c r="F24" s="158">
        <v>20</v>
      </c>
      <c r="G24" s="158">
        <f t="shared" si="0"/>
        <v>60</v>
      </c>
      <c r="H24" s="187"/>
      <c r="I24" s="187"/>
    </row>
    <row r="25" spans="1:9" s="182" customFormat="1" x14ac:dyDescent="0.25">
      <c r="A25" s="159" t="s">
        <v>24</v>
      </c>
      <c r="B25" s="16" t="s">
        <v>353</v>
      </c>
      <c r="C25" s="194" t="s">
        <v>35</v>
      </c>
      <c r="D25" s="17">
        <v>1</v>
      </c>
      <c r="E25" s="17">
        <v>1</v>
      </c>
      <c r="F25" s="17">
        <v>1</v>
      </c>
      <c r="G25" s="17">
        <f t="shared" si="0"/>
        <v>3</v>
      </c>
      <c r="H25" s="187">
        <f>ROUND(SUM(I8:I22)*10%,0)</f>
        <v>0</v>
      </c>
      <c r="I25" s="187">
        <f>G25*H25</f>
        <v>0</v>
      </c>
    </row>
    <row r="26" spans="1:9" s="182" customFormat="1" ht="14.25" x14ac:dyDescent="0.25">
      <c r="A26" s="138"/>
      <c r="B26" s="143" t="s">
        <v>268</v>
      </c>
      <c r="C26" s="142"/>
      <c r="D26" s="141"/>
      <c r="E26" s="141"/>
      <c r="F26" s="141"/>
      <c r="G26" s="141"/>
      <c r="H26" s="140"/>
      <c r="I26" s="139">
        <f>SUM(I7:I25)</f>
        <v>0</v>
      </c>
    </row>
    <row r="27" spans="1:9" s="182" customFormat="1" ht="14.25" x14ac:dyDescent="0.25">
      <c r="A27" s="138"/>
      <c r="B27" s="143" t="s">
        <v>267</v>
      </c>
      <c r="C27" s="142"/>
      <c r="D27" s="141"/>
      <c r="E27" s="141"/>
      <c r="F27" s="141"/>
      <c r="G27" s="141"/>
      <c r="H27" s="140"/>
      <c r="I27" s="139">
        <f>0.2*I26</f>
        <v>0</v>
      </c>
    </row>
    <row r="28" spans="1:9" s="182" customFormat="1" ht="14.25" x14ac:dyDescent="0.25">
      <c r="A28" s="138"/>
      <c r="B28" s="137" t="s">
        <v>266</v>
      </c>
      <c r="C28" s="136"/>
      <c r="D28" s="135"/>
      <c r="E28" s="135"/>
      <c r="F28" s="135"/>
      <c r="G28" s="135"/>
      <c r="H28" s="134"/>
      <c r="I28" s="133">
        <f>I27+I26</f>
        <v>0</v>
      </c>
    </row>
    <row r="29" spans="1:9" s="182" customFormat="1" ht="15.75" x14ac:dyDescent="0.25">
      <c r="A29" s="185"/>
      <c r="B29" s="183"/>
      <c r="C29" s="183"/>
      <c r="D29" s="184"/>
      <c r="E29" s="184"/>
      <c r="F29" s="184"/>
      <c r="G29" s="184"/>
      <c r="H29" s="183"/>
      <c r="I29" s="183"/>
    </row>
    <row r="30" spans="1:9" s="94" customFormat="1" x14ac:dyDescent="0.25">
      <c r="A30" s="131"/>
      <c r="B30" s="132"/>
      <c r="C30" s="131"/>
      <c r="D30" s="131"/>
      <c r="E30" s="131"/>
      <c r="F30" s="131"/>
      <c r="G30" s="131"/>
      <c r="H30" s="131"/>
      <c r="I30" s="131"/>
    </row>
    <row r="31" spans="1:9" s="94" customFormat="1" x14ac:dyDescent="0.25">
      <c r="A31" s="128"/>
      <c r="B31" s="127"/>
      <c r="C31" s="127"/>
      <c r="D31" s="127"/>
      <c r="E31" s="127"/>
      <c r="F31" s="127"/>
      <c r="G31" s="127"/>
      <c r="H31" s="127"/>
      <c r="I31" s="131"/>
    </row>
    <row r="32" spans="1:9" s="53" customFormat="1" x14ac:dyDescent="0.25">
      <c r="A32" s="128"/>
      <c r="B32" s="130"/>
      <c r="C32" s="130"/>
      <c r="D32" s="130"/>
      <c r="E32" s="130"/>
      <c r="F32" s="130"/>
      <c r="G32" s="130"/>
      <c r="H32" s="130"/>
      <c r="I32" s="130"/>
    </row>
    <row r="33" spans="1:9" s="53" customFormat="1" x14ac:dyDescent="0.25">
      <c r="A33" s="128"/>
      <c r="B33" s="129"/>
      <c r="C33" s="129"/>
      <c r="D33" s="129"/>
      <c r="E33" s="129"/>
      <c r="F33" s="129"/>
      <c r="G33" s="129"/>
      <c r="H33" s="129"/>
      <c r="I33" s="129"/>
    </row>
    <row r="34" spans="1:9" s="53" customFormat="1" x14ac:dyDescent="0.2">
      <c r="A34" s="128"/>
      <c r="B34" s="129"/>
      <c r="C34" s="129"/>
      <c r="D34" s="129"/>
      <c r="E34" s="129"/>
      <c r="F34" s="129"/>
      <c r="G34" s="129"/>
      <c r="H34" s="112"/>
      <c r="I34" s="112"/>
    </row>
    <row r="35" spans="1:9" s="53" customFormat="1" x14ac:dyDescent="0.2">
      <c r="A35" s="128"/>
      <c r="B35" s="129"/>
      <c r="C35" s="129"/>
      <c r="D35" s="112"/>
      <c r="E35" s="112"/>
      <c r="F35" s="112"/>
      <c r="G35" s="112"/>
      <c r="H35" s="112"/>
      <c r="I35" s="112"/>
    </row>
    <row r="36" spans="1:9" s="53" customFormat="1" x14ac:dyDescent="0.25">
      <c r="A36" s="128"/>
      <c r="B36" s="271"/>
      <c r="C36" s="271"/>
      <c r="D36" s="271"/>
      <c r="E36" s="271"/>
      <c r="F36" s="271"/>
      <c r="G36" s="271"/>
      <c r="H36" s="271"/>
      <c r="I36" s="271"/>
    </row>
    <row r="37" spans="1:9" s="53" customFormat="1" x14ac:dyDescent="0.25">
      <c r="A37" s="128"/>
      <c r="B37" s="127"/>
      <c r="C37" s="127"/>
      <c r="D37" s="127"/>
      <c r="E37" s="127"/>
      <c r="F37" s="127"/>
      <c r="G37" s="127"/>
      <c r="H37" s="127"/>
      <c r="I37" s="127"/>
    </row>
    <row r="38" spans="1:9" s="53" customFormat="1" x14ac:dyDescent="0.25">
      <c r="A38" s="126"/>
      <c r="B38" s="181"/>
      <c r="C38" s="124"/>
      <c r="D38" s="124"/>
      <c r="E38" s="124"/>
      <c r="F38" s="124"/>
      <c r="G38" s="124"/>
      <c r="H38" s="124"/>
      <c r="I38" s="124"/>
    </row>
    <row r="39" spans="1:9" s="53" customFormat="1" x14ac:dyDescent="0.25">
      <c r="A39" s="126"/>
      <c r="B39" s="125"/>
      <c r="C39" s="124"/>
      <c r="D39" s="124"/>
      <c r="E39" s="124"/>
      <c r="F39" s="124"/>
      <c r="G39" s="124"/>
      <c r="H39" s="124"/>
      <c r="I39" s="205"/>
    </row>
    <row r="40" spans="1:9" s="53" customFormat="1" x14ac:dyDescent="0.25">
      <c r="A40" s="120"/>
      <c r="B40" s="123"/>
      <c r="C40" s="116"/>
      <c r="D40" s="118"/>
      <c r="E40" s="118"/>
      <c r="F40" s="118"/>
      <c r="G40" s="118"/>
      <c r="H40" s="116"/>
      <c r="I40" s="206"/>
    </row>
    <row r="41" spans="1:9" s="53" customFormat="1" x14ac:dyDescent="0.25">
      <c r="A41" s="120"/>
      <c r="B41" s="122"/>
      <c r="C41" s="116"/>
      <c r="D41" s="121"/>
      <c r="E41" s="121"/>
      <c r="F41" s="121"/>
      <c r="G41" s="121"/>
      <c r="H41" s="117"/>
      <c r="I41" s="111"/>
    </row>
    <row r="42" spans="1:9" s="53" customFormat="1" x14ac:dyDescent="0.25">
      <c r="A42" s="120"/>
      <c r="B42" s="114"/>
      <c r="C42" s="116"/>
      <c r="D42" s="121"/>
      <c r="E42" s="121"/>
      <c r="F42" s="121"/>
      <c r="G42" s="121"/>
      <c r="H42" s="117"/>
      <c r="I42" s="207"/>
    </row>
    <row r="43" spans="1:9" s="53" customFormat="1" x14ac:dyDescent="0.2">
      <c r="A43" s="120"/>
      <c r="B43" s="119"/>
      <c r="C43" s="116"/>
      <c r="D43" s="118"/>
      <c r="E43" s="118"/>
      <c r="F43" s="118"/>
      <c r="G43" s="118"/>
      <c r="H43" s="117"/>
      <c r="I43" s="203"/>
    </row>
    <row r="44" spans="1:9" s="53" customFormat="1" x14ac:dyDescent="0.25">
      <c r="A44" s="115"/>
      <c r="B44" s="114"/>
      <c r="C44" s="94"/>
      <c r="D44" s="94"/>
      <c r="E44" s="94"/>
      <c r="F44" s="94"/>
      <c r="G44" s="94"/>
      <c r="H44" s="113"/>
      <c r="I44" s="112"/>
    </row>
    <row r="45" spans="1:9" s="62" customFormat="1" ht="15.75" x14ac:dyDescent="0.25">
      <c r="A45" s="180"/>
      <c r="B45" s="154"/>
      <c r="D45" s="179"/>
      <c r="E45" s="179"/>
      <c r="F45" s="179"/>
      <c r="G45" s="179"/>
      <c r="H45" s="179"/>
      <c r="I45" s="154"/>
    </row>
    <row r="46" spans="1:9" s="62" customFormat="1" ht="14.25" x14ac:dyDescent="0.2">
      <c r="A46" s="178"/>
      <c r="B46" s="112"/>
      <c r="C46" s="112"/>
      <c r="D46" s="112"/>
      <c r="E46" s="112"/>
      <c r="F46" s="112"/>
      <c r="G46" s="112"/>
      <c r="H46" s="177"/>
      <c r="I46" s="112"/>
    </row>
    <row r="47" spans="1:9" s="163" customFormat="1" x14ac:dyDescent="0.25">
      <c r="A47" s="176"/>
      <c r="D47" s="175"/>
      <c r="E47" s="175"/>
      <c r="F47" s="175"/>
      <c r="G47" s="175"/>
      <c r="H47" s="175"/>
      <c r="I47" s="175"/>
    </row>
    <row r="48" spans="1:9" s="163" customFormat="1" x14ac:dyDescent="0.25">
      <c r="A48" s="176"/>
      <c r="D48" s="175"/>
      <c r="E48" s="175"/>
      <c r="F48" s="175"/>
      <c r="G48" s="175"/>
      <c r="H48" s="175"/>
      <c r="I48" s="175"/>
    </row>
    <row r="49" spans="1:9" s="163" customFormat="1" x14ac:dyDescent="0.25">
      <c r="A49" s="176"/>
      <c r="D49" s="175"/>
      <c r="E49" s="175"/>
      <c r="F49" s="175"/>
      <c r="G49" s="175"/>
      <c r="H49" s="175"/>
      <c r="I49" s="175"/>
    </row>
    <row r="50" spans="1:9" s="163" customFormat="1" x14ac:dyDescent="0.25">
      <c r="A50" s="176"/>
      <c r="D50" s="175"/>
      <c r="E50" s="175"/>
      <c r="F50" s="175"/>
      <c r="G50" s="175"/>
      <c r="H50" s="175"/>
      <c r="I50" s="175"/>
    </row>
  </sheetData>
  <autoFilter ref="A5:I24"/>
  <mergeCells count="7">
    <mergeCell ref="B36:I36"/>
    <mergeCell ref="D3:G3"/>
    <mergeCell ref="A1:I1"/>
    <mergeCell ref="A3:A4"/>
    <mergeCell ref="B3:B4"/>
    <mergeCell ref="C3:C4"/>
    <mergeCell ref="H3:I3"/>
  </mergeCells>
  <pageMargins left="0.28999999999999998" right="0.23622047244094491" top="0.52" bottom="0.56000000000000005" header="0.65" footer="0.63"/>
  <pageSetup paperSize="8" scale="61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outlinePr summaryBelow="0"/>
    <pageSetUpPr fitToPage="1"/>
  </sheetPr>
  <dimension ref="A1:DZ58"/>
  <sheetViews>
    <sheetView view="pageBreakPreview" topLeftCell="A10" zoomScaleNormal="115" zoomScaleSheetLayoutView="100" workbookViewId="0">
      <selection activeCell="K30" sqref="K30"/>
    </sheetView>
  </sheetViews>
  <sheetFormatPr defaultColWidth="8.85546875" defaultRowHeight="15" x14ac:dyDescent="0.25"/>
  <cols>
    <col min="1" max="1" width="7.28515625" style="153" customWidth="1"/>
    <col min="2" max="2" width="60.7109375" style="152" customWidth="1"/>
    <col min="3" max="3" width="8.7109375" style="152" customWidth="1"/>
    <col min="4" max="4" width="13.7109375" style="151" customWidth="1"/>
    <col min="5" max="6" width="15.7109375" style="151" customWidth="1"/>
    <col min="7" max="16384" width="8.85546875" style="150"/>
  </cols>
  <sheetData>
    <row r="1" spans="1:130" s="152" customFormat="1" ht="31.5" customHeight="1" x14ac:dyDescent="0.25">
      <c r="A1" s="268" t="s">
        <v>362</v>
      </c>
      <c r="B1" s="268"/>
      <c r="C1" s="268"/>
      <c r="D1" s="268"/>
      <c r="E1" s="268"/>
      <c r="F1" s="268"/>
    </row>
    <row r="2" spans="1:130" s="172" customFormat="1" ht="12.6" customHeight="1" x14ac:dyDescent="0.25">
      <c r="A2" s="173"/>
    </row>
    <row r="3" spans="1:130" s="112" customFormat="1" ht="13.15" customHeight="1" x14ac:dyDescent="0.2">
      <c r="A3" s="269" t="s">
        <v>0</v>
      </c>
      <c r="B3" s="269" t="s">
        <v>275</v>
      </c>
      <c r="C3" s="269" t="s">
        <v>2</v>
      </c>
      <c r="D3" s="269" t="s">
        <v>274</v>
      </c>
      <c r="E3" s="270" t="s">
        <v>5</v>
      </c>
      <c r="F3" s="270"/>
    </row>
    <row r="4" spans="1:130" s="112" customFormat="1" ht="25.5" x14ac:dyDescent="0.2">
      <c r="A4" s="269"/>
      <c r="B4" s="269"/>
      <c r="C4" s="269"/>
      <c r="D4" s="269"/>
      <c r="E4" s="142" t="s">
        <v>273</v>
      </c>
      <c r="F4" s="142" t="s">
        <v>272</v>
      </c>
    </row>
    <row r="5" spans="1:130" s="146" customFormat="1" ht="12.75" customHeight="1" x14ac:dyDescent="0.25">
      <c r="A5" s="149">
        <v>1</v>
      </c>
      <c r="B5" s="148">
        <v>2</v>
      </c>
      <c r="C5" s="149">
        <v>3</v>
      </c>
      <c r="D5" s="148">
        <v>5</v>
      </c>
      <c r="E5" s="149">
        <v>6</v>
      </c>
      <c r="F5" s="148">
        <v>7</v>
      </c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</row>
    <row r="6" spans="1:130" s="144" customFormat="1" ht="15.75" x14ac:dyDescent="0.25">
      <c r="A6" s="190"/>
      <c r="B6" s="55" t="s">
        <v>330</v>
      </c>
      <c r="C6" s="190" t="s">
        <v>20</v>
      </c>
      <c r="D6" s="189"/>
      <c r="E6" s="188"/>
      <c r="F6" s="188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</row>
    <row r="7" spans="1:130" s="193" customFormat="1" x14ac:dyDescent="0.25">
      <c r="A7" s="102" t="s">
        <v>8</v>
      </c>
      <c r="B7" s="164" t="s">
        <v>352</v>
      </c>
      <c r="C7" s="164" t="s">
        <v>20</v>
      </c>
      <c r="D7" s="101"/>
      <c r="E7" s="100"/>
      <c r="F7" s="100"/>
    </row>
    <row r="8" spans="1:130" s="174" customFormat="1" ht="12.75" x14ac:dyDescent="0.25">
      <c r="A8" s="162" t="s">
        <v>9</v>
      </c>
      <c r="B8" s="137" t="s">
        <v>328</v>
      </c>
      <c r="C8" s="136" t="s">
        <v>269</v>
      </c>
      <c r="D8" s="161">
        <f>SUM(D9:D9)</f>
        <v>4</v>
      </c>
      <c r="E8" s="99">
        <v>0</v>
      </c>
      <c r="F8" s="99">
        <f>D8*E8</f>
        <v>0</v>
      </c>
    </row>
    <row r="9" spans="1:130" s="174" customFormat="1" x14ac:dyDescent="0.25">
      <c r="A9" s="159" t="s">
        <v>10</v>
      </c>
      <c r="B9" s="140" t="s">
        <v>327</v>
      </c>
      <c r="C9" s="142" t="s">
        <v>269</v>
      </c>
      <c r="D9" s="158">
        <v>4</v>
      </c>
      <c r="E9" s="99"/>
      <c r="F9" s="99"/>
    </row>
    <row r="10" spans="1:130" s="174" customFormat="1" ht="12.75" x14ac:dyDescent="0.25">
      <c r="A10" s="162" t="s">
        <v>11</v>
      </c>
      <c r="B10" s="137" t="s">
        <v>351</v>
      </c>
      <c r="C10" s="136" t="s">
        <v>269</v>
      </c>
      <c r="D10" s="161">
        <f>SUM(D11:D11)</f>
        <v>49</v>
      </c>
      <c r="E10" s="99">
        <v>0</v>
      </c>
      <c r="F10" s="99">
        <f>D10*E10</f>
        <v>0</v>
      </c>
    </row>
    <row r="11" spans="1:130" s="174" customFormat="1" x14ac:dyDescent="0.25">
      <c r="A11" s="159" t="s">
        <v>12</v>
      </c>
      <c r="B11" s="140" t="s">
        <v>350</v>
      </c>
      <c r="C11" s="142" t="s">
        <v>269</v>
      </c>
      <c r="D11" s="158">
        <v>49</v>
      </c>
      <c r="E11" s="99"/>
      <c r="F11" s="99"/>
    </row>
    <row r="12" spans="1:130" s="174" customFormat="1" ht="12.75" x14ac:dyDescent="0.25">
      <c r="A12" s="162" t="s">
        <v>13</v>
      </c>
      <c r="B12" s="137" t="s">
        <v>324</v>
      </c>
      <c r="C12" s="136" t="s">
        <v>269</v>
      </c>
      <c r="D12" s="161">
        <f>SUM(D13:D13)</f>
        <v>1</v>
      </c>
      <c r="E12" s="99">
        <v>0</v>
      </c>
      <c r="F12" s="99">
        <f>D12*E12</f>
        <v>0</v>
      </c>
    </row>
    <row r="13" spans="1:130" s="174" customFormat="1" ht="25.5" x14ac:dyDescent="0.25">
      <c r="A13" s="159" t="s">
        <v>14</v>
      </c>
      <c r="B13" s="140" t="s">
        <v>349</v>
      </c>
      <c r="C13" s="142" t="s">
        <v>269</v>
      </c>
      <c r="D13" s="158">
        <v>1</v>
      </c>
      <c r="E13" s="99"/>
      <c r="F13" s="99"/>
    </row>
    <row r="14" spans="1:130" s="174" customFormat="1" ht="12.75" x14ac:dyDescent="0.25">
      <c r="A14" s="162" t="s">
        <v>15</v>
      </c>
      <c r="B14" s="137" t="s">
        <v>141</v>
      </c>
      <c r="C14" s="136" t="s">
        <v>269</v>
      </c>
      <c r="D14" s="161">
        <f>SUM(D15:D15)</f>
        <v>1</v>
      </c>
      <c r="E14" s="99">
        <v>0</v>
      </c>
      <c r="F14" s="99">
        <f>D14*E14</f>
        <v>0</v>
      </c>
    </row>
    <row r="15" spans="1:130" s="174" customFormat="1" ht="25.5" x14ac:dyDescent="0.25">
      <c r="A15" s="159" t="s">
        <v>16</v>
      </c>
      <c r="B15" s="140" t="s">
        <v>348</v>
      </c>
      <c r="C15" s="142" t="s">
        <v>269</v>
      </c>
      <c r="D15" s="158">
        <v>1</v>
      </c>
      <c r="E15" s="99"/>
      <c r="F15" s="99"/>
    </row>
    <row r="16" spans="1:130" s="174" customFormat="1" ht="12.75" x14ac:dyDescent="0.25">
      <c r="A16" s="162" t="s">
        <v>17</v>
      </c>
      <c r="B16" s="137" t="s">
        <v>322</v>
      </c>
      <c r="C16" s="136" t="s">
        <v>20</v>
      </c>
      <c r="D16" s="161">
        <f>SUM(D17:D21)</f>
        <v>1230</v>
      </c>
      <c r="E16" s="99">
        <v>0</v>
      </c>
      <c r="F16" s="99">
        <f>D16*E16</f>
        <v>0</v>
      </c>
    </row>
    <row r="17" spans="1:6" s="174" customFormat="1" x14ac:dyDescent="0.25">
      <c r="A17" s="159" t="s">
        <v>18</v>
      </c>
      <c r="B17" s="140" t="s">
        <v>347</v>
      </c>
      <c r="C17" s="142" t="s">
        <v>20</v>
      </c>
      <c r="D17" s="158">
        <v>130</v>
      </c>
      <c r="E17" s="99"/>
      <c r="F17" s="99"/>
    </row>
    <row r="18" spans="1:6" s="174" customFormat="1" x14ac:dyDescent="0.25">
      <c r="A18" s="159" t="s">
        <v>151</v>
      </c>
      <c r="B18" s="140" t="s">
        <v>346</v>
      </c>
      <c r="C18" s="142" t="s">
        <v>20</v>
      </c>
      <c r="D18" s="158">
        <v>10</v>
      </c>
      <c r="E18" s="99"/>
      <c r="F18" s="99"/>
    </row>
    <row r="19" spans="1:6" s="174" customFormat="1" x14ac:dyDescent="0.25">
      <c r="A19" s="159" t="s">
        <v>245</v>
      </c>
      <c r="B19" s="140" t="s">
        <v>345</v>
      </c>
      <c r="C19" s="142" t="s">
        <v>20</v>
      </c>
      <c r="D19" s="158">
        <v>10</v>
      </c>
      <c r="E19" s="99"/>
      <c r="F19" s="99"/>
    </row>
    <row r="20" spans="1:6" s="174" customFormat="1" ht="25.5" x14ac:dyDescent="0.25">
      <c r="A20" s="159" t="s">
        <v>344</v>
      </c>
      <c r="B20" s="140" t="s">
        <v>343</v>
      </c>
      <c r="C20" s="142" t="s">
        <v>20</v>
      </c>
      <c r="D20" s="158">
        <v>1070</v>
      </c>
      <c r="E20" s="99"/>
      <c r="F20" s="99"/>
    </row>
    <row r="21" spans="1:6" s="174" customFormat="1" x14ac:dyDescent="0.25">
      <c r="A21" s="159" t="s">
        <v>342</v>
      </c>
      <c r="B21" s="140" t="s">
        <v>341</v>
      </c>
      <c r="C21" s="142" t="s">
        <v>20</v>
      </c>
      <c r="D21" s="158">
        <v>10</v>
      </c>
      <c r="E21" s="99"/>
    </row>
    <row r="22" spans="1:6" s="174" customFormat="1" ht="12.75" x14ac:dyDescent="0.25">
      <c r="A22" s="162" t="s">
        <v>19</v>
      </c>
      <c r="B22" s="137" t="s">
        <v>319</v>
      </c>
      <c r="C22" s="136" t="s">
        <v>20</v>
      </c>
      <c r="D22" s="161">
        <f>SUM(D23:D24)</f>
        <v>36</v>
      </c>
      <c r="E22" s="99">
        <v>0</v>
      </c>
      <c r="F22" s="99">
        <f>D22*E22</f>
        <v>0</v>
      </c>
    </row>
    <row r="23" spans="1:6" s="174" customFormat="1" x14ac:dyDescent="0.25">
      <c r="A23" s="159" t="s">
        <v>21</v>
      </c>
      <c r="B23" s="140" t="s">
        <v>340</v>
      </c>
      <c r="C23" s="142" t="s">
        <v>20</v>
      </c>
      <c r="D23" s="158">
        <v>30</v>
      </c>
      <c r="E23" s="99"/>
      <c r="F23" s="99"/>
    </row>
    <row r="24" spans="1:6" s="174" customFormat="1" x14ac:dyDescent="0.25">
      <c r="A24" s="159" t="s">
        <v>77</v>
      </c>
      <c r="B24" s="140" t="s">
        <v>339</v>
      </c>
      <c r="C24" s="142" t="s">
        <v>20</v>
      </c>
      <c r="D24" s="158">
        <v>6</v>
      </c>
      <c r="E24" s="99"/>
      <c r="F24" s="99"/>
    </row>
    <row r="25" spans="1:6" s="174" customFormat="1" x14ac:dyDescent="0.25">
      <c r="A25" s="159" t="s">
        <v>78</v>
      </c>
      <c r="B25" s="140" t="s">
        <v>338</v>
      </c>
      <c r="C25" s="142" t="s">
        <v>36</v>
      </c>
      <c r="D25" s="158">
        <f>D23*3</f>
        <v>90</v>
      </c>
      <c r="E25" s="99"/>
      <c r="F25" s="99"/>
    </row>
    <row r="26" spans="1:6" s="174" customFormat="1" x14ac:dyDescent="0.25">
      <c r="A26" s="159" t="s">
        <v>79</v>
      </c>
      <c r="B26" s="140" t="s">
        <v>337</v>
      </c>
      <c r="C26" s="142" t="s">
        <v>36</v>
      </c>
      <c r="D26" s="158">
        <f>D24*3</f>
        <v>18</v>
      </c>
      <c r="E26" s="99"/>
      <c r="F26" s="99"/>
    </row>
    <row r="27" spans="1:6" s="174" customFormat="1" ht="12.75" x14ac:dyDescent="0.25">
      <c r="A27" s="162" t="s">
        <v>22</v>
      </c>
      <c r="B27" s="137" t="s">
        <v>336</v>
      </c>
      <c r="C27" s="136" t="s">
        <v>35</v>
      </c>
      <c r="D27" s="161">
        <f>D32+D65+D94</f>
        <v>1</v>
      </c>
      <c r="E27" s="99">
        <v>0</v>
      </c>
      <c r="F27" s="99">
        <f>D27*E27</f>
        <v>0</v>
      </c>
    </row>
    <row r="28" spans="1:6" s="174" customFormat="1" ht="25.5" x14ac:dyDescent="0.25">
      <c r="A28" s="159" t="s">
        <v>23</v>
      </c>
      <c r="B28" s="140" t="s">
        <v>335</v>
      </c>
      <c r="C28" s="142" t="s">
        <v>36</v>
      </c>
      <c r="D28" s="158">
        <v>1</v>
      </c>
      <c r="E28" s="99"/>
      <c r="F28" s="99"/>
    </row>
    <row r="29" spans="1:6" s="174" customFormat="1" x14ac:dyDescent="0.25">
      <c r="A29" s="159" t="s">
        <v>46</v>
      </c>
      <c r="B29" s="140" t="s">
        <v>334</v>
      </c>
      <c r="C29" s="142" t="s">
        <v>36</v>
      </c>
      <c r="D29" s="158">
        <v>1</v>
      </c>
      <c r="E29" s="99"/>
      <c r="F29" s="99"/>
    </row>
    <row r="30" spans="1:6" s="174" customFormat="1" x14ac:dyDescent="0.25">
      <c r="A30" s="159" t="s">
        <v>129</v>
      </c>
      <c r="B30" s="140" t="s">
        <v>333</v>
      </c>
      <c r="C30" s="142" t="s">
        <v>36</v>
      </c>
      <c r="D30" s="158">
        <v>1</v>
      </c>
      <c r="E30" s="99"/>
      <c r="F30" s="99"/>
    </row>
    <row r="31" spans="1:6" s="174" customFormat="1" ht="25.5" x14ac:dyDescent="0.25">
      <c r="A31" s="159" t="s">
        <v>127</v>
      </c>
      <c r="B31" s="140" t="s">
        <v>332</v>
      </c>
      <c r="C31" s="142" t="s">
        <v>36</v>
      </c>
      <c r="D31" s="158">
        <v>1</v>
      </c>
      <c r="E31" s="99"/>
      <c r="F31" s="99"/>
    </row>
    <row r="32" spans="1:6" s="174" customFormat="1" ht="12.75" x14ac:dyDescent="0.25">
      <c r="A32" s="162" t="s">
        <v>24</v>
      </c>
      <c r="B32" s="137" t="s">
        <v>315</v>
      </c>
      <c r="C32" s="136" t="s">
        <v>35</v>
      </c>
      <c r="D32" s="161">
        <v>1</v>
      </c>
      <c r="E32" s="99">
        <v>0</v>
      </c>
      <c r="F32" s="99">
        <f>D32*E32</f>
        <v>0</v>
      </c>
    </row>
    <row r="33" spans="1:6" s="174" customFormat="1" x14ac:dyDescent="0.25">
      <c r="A33" s="159" t="s">
        <v>25</v>
      </c>
      <c r="B33" s="140" t="s">
        <v>314</v>
      </c>
      <c r="C33" s="142" t="s">
        <v>36</v>
      </c>
      <c r="D33" s="158">
        <v>500</v>
      </c>
      <c r="E33" s="99"/>
      <c r="F33" s="99"/>
    </row>
    <row r="34" spans="1:6" s="174" customFormat="1" x14ac:dyDescent="0.25">
      <c r="A34" s="159" t="s">
        <v>86</v>
      </c>
      <c r="B34" s="140" t="s">
        <v>313</v>
      </c>
      <c r="C34" s="142" t="s">
        <v>36</v>
      </c>
      <c r="D34" s="158">
        <v>1500</v>
      </c>
      <c r="E34" s="99"/>
      <c r="F34" s="99"/>
    </row>
    <row r="35" spans="1:6" s="174" customFormat="1" x14ac:dyDescent="0.25">
      <c r="A35" s="159" t="s">
        <v>120</v>
      </c>
      <c r="B35" s="140" t="s">
        <v>331</v>
      </c>
      <c r="C35" s="142" t="s">
        <v>36</v>
      </c>
      <c r="D35" s="158">
        <v>100</v>
      </c>
      <c r="E35" s="99"/>
      <c r="F35" s="99"/>
    </row>
    <row r="36" spans="1:6" x14ac:dyDescent="0.25">
      <c r="A36" s="159"/>
      <c r="B36" s="16" t="s">
        <v>353</v>
      </c>
      <c r="C36" s="194" t="s">
        <v>35</v>
      </c>
      <c r="D36" s="17">
        <v>1</v>
      </c>
      <c r="E36" s="99">
        <f>ROUND(SUM(F8:F35)*10%,0)</f>
        <v>0</v>
      </c>
      <c r="F36" s="99">
        <f>D36*E36</f>
        <v>0</v>
      </c>
    </row>
    <row r="37" spans="1:6" x14ac:dyDescent="0.25">
      <c r="A37" s="138"/>
      <c r="B37" s="143" t="s">
        <v>268</v>
      </c>
      <c r="C37" s="142"/>
      <c r="D37" s="141"/>
      <c r="E37" s="140"/>
      <c r="F37" s="139">
        <f>SUM(F7:F36)</f>
        <v>0</v>
      </c>
    </row>
    <row r="38" spans="1:6" x14ac:dyDescent="0.25">
      <c r="A38" s="138"/>
      <c r="B38" s="143" t="s">
        <v>267</v>
      </c>
      <c r="C38" s="142"/>
      <c r="D38" s="141"/>
      <c r="E38" s="140"/>
      <c r="F38" s="139">
        <f>0.2*F37</f>
        <v>0</v>
      </c>
    </row>
    <row r="39" spans="1:6" x14ac:dyDescent="0.25">
      <c r="A39" s="138"/>
      <c r="B39" s="137" t="s">
        <v>266</v>
      </c>
      <c r="C39" s="136"/>
      <c r="D39" s="135"/>
      <c r="E39" s="134"/>
      <c r="F39" s="133">
        <f>F38+F37</f>
        <v>0</v>
      </c>
    </row>
    <row r="40" spans="1:6" ht="15.75" x14ac:dyDescent="0.25">
      <c r="A40" s="157"/>
      <c r="B40" s="155"/>
      <c r="C40" s="155"/>
      <c r="D40" s="156"/>
      <c r="E40" s="155"/>
      <c r="F40" s="155"/>
    </row>
    <row r="41" spans="1:6" s="110" customFormat="1" ht="12.75" x14ac:dyDescent="0.2">
      <c r="A41" s="131"/>
      <c r="B41" s="132"/>
      <c r="C41" s="131"/>
      <c r="D41" s="131"/>
      <c r="E41" s="131"/>
      <c r="F41" s="131"/>
    </row>
    <row r="42" spans="1:6" s="94" customFormat="1" x14ac:dyDescent="0.25">
      <c r="A42" s="128"/>
      <c r="B42" s="127"/>
      <c r="C42" s="127"/>
      <c r="D42" s="127"/>
      <c r="E42" s="127"/>
      <c r="F42" s="131"/>
    </row>
    <row r="43" spans="1:6" s="94" customFormat="1" x14ac:dyDescent="0.25">
      <c r="A43" s="128"/>
      <c r="B43" s="127"/>
      <c r="C43" s="127"/>
      <c r="D43" s="127"/>
      <c r="E43" s="127"/>
      <c r="F43" s="131"/>
    </row>
    <row r="44" spans="1:6" s="94" customFormat="1" x14ac:dyDescent="0.25">
      <c r="A44" s="128"/>
      <c r="B44" s="127"/>
      <c r="C44" s="127"/>
      <c r="D44" s="127"/>
      <c r="E44" s="127"/>
      <c r="F44" s="131"/>
    </row>
    <row r="45" spans="1:6" s="94" customFormat="1" x14ac:dyDescent="0.25">
      <c r="A45" s="128"/>
      <c r="B45" s="127"/>
      <c r="C45" s="127"/>
      <c r="D45" s="127"/>
      <c r="E45" s="127"/>
      <c r="F45" s="131"/>
    </row>
    <row r="46" spans="1:6" s="94" customFormat="1" x14ac:dyDescent="0.25">
      <c r="A46" s="128"/>
      <c r="B46" s="127"/>
      <c r="C46" s="127"/>
      <c r="D46" s="127"/>
      <c r="E46" s="127"/>
      <c r="F46" s="131"/>
    </row>
    <row r="47" spans="1:6" s="94" customFormat="1" x14ac:dyDescent="0.25">
      <c r="A47" s="128"/>
      <c r="B47" s="127"/>
      <c r="C47" s="127"/>
      <c r="D47" s="127"/>
      <c r="E47" s="127"/>
      <c r="F47" s="131"/>
    </row>
    <row r="48" spans="1:6" s="94" customFormat="1" x14ac:dyDescent="0.25">
      <c r="A48" s="128"/>
      <c r="B48" s="127"/>
      <c r="C48" s="127"/>
      <c r="D48" s="127"/>
      <c r="E48" s="127"/>
      <c r="F48" s="131"/>
    </row>
    <row r="49" spans="1:6" s="93" customFormat="1" ht="15.75" x14ac:dyDescent="0.25">
      <c r="A49" s="126"/>
      <c r="B49" s="181"/>
      <c r="C49" s="124"/>
      <c r="D49" s="124"/>
      <c r="E49" s="124"/>
      <c r="F49" s="124"/>
    </row>
    <row r="50" spans="1:6" s="93" customFormat="1" ht="15.75" x14ac:dyDescent="0.25">
      <c r="A50" s="126"/>
      <c r="B50" s="125"/>
      <c r="C50" s="124"/>
      <c r="D50" s="124"/>
      <c r="E50" s="124"/>
      <c r="F50" s="205"/>
    </row>
    <row r="51" spans="1:6" s="93" customFormat="1" ht="15.75" x14ac:dyDescent="0.25">
      <c r="A51" s="120"/>
      <c r="B51" s="123"/>
      <c r="C51" s="116"/>
      <c r="D51" s="118"/>
      <c r="E51" s="116"/>
      <c r="F51" s="206"/>
    </row>
    <row r="52" spans="1:6" s="93" customFormat="1" ht="15.75" x14ac:dyDescent="0.25">
      <c r="A52" s="120"/>
      <c r="B52" s="122"/>
      <c r="C52" s="116"/>
      <c r="D52" s="121"/>
      <c r="E52" s="117"/>
      <c r="F52" s="111"/>
    </row>
    <row r="53" spans="1:6" s="93" customFormat="1" ht="15.75" x14ac:dyDescent="0.25">
      <c r="A53" s="120"/>
      <c r="B53" s="114"/>
      <c r="C53" s="116"/>
      <c r="D53" s="121"/>
      <c r="E53" s="117"/>
      <c r="F53" s="207"/>
    </row>
    <row r="54" spans="1:6" s="93" customFormat="1" ht="15.75" x14ac:dyDescent="0.2">
      <c r="A54" s="40"/>
      <c r="B54" s="119"/>
      <c r="C54" s="41"/>
      <c r="D54" s="42"/>
      <c r="E54" s="44"/>
      <c r="F54" s="203"/>
    </row>
    <row r="55" spans="1:6" s="93" customFormat="1" ht="15.75" x14ac:dyDescent="0.25">
      <c r="A55" s="115"/>
      <c r="B55" s="114"/>
      <c r="C55" s="94"/>
      <c r="D55" s="94"/>
      <c r="E55" s="113"/>
      <c r="F55" s="112"/>
    </row>
    <row r="56" spans="1:6" s="62" customFormat="1" ht="15.75" x14ac:dyDescent="0.25">
      <c r="A56" s="180"/>
      <c r="B56" s="154"/>
      <c r="D56" s="179"/>
      <c r="E56" s="179"/>
      <c r="F56" s="154"/>
    </row>
    <row r="57" spans="1:6" s="152" customFormat="1" x14ac:dyDescent="0.25">
      <c r="A57" s="153"/>
      <c r="D57" s="151"/>
      <c r="E57" s="151"/>
      <c r="F57" s="151"/>
    </row>
    <row r="58" spans="1:6" s="174" customFormat="1" ht="12.75" x14ac:dyDescent="0.25">
      <c r="A58" s="176"/>
      <c r="B58" s="98"/>
      <c r="C58" s="98"/>
      <c r="D58" s="175"/>
      <c r="E58" s="175"/>
      <c r="F58" s="175"/>
    </row>
  </sheetData>
  <autoFilter ref="A5:F35"/>
  <mergeCells count="6">
    <mergeCell ref="A1:F1"/>
    <mergeCell ref="E3:F3"/>
    <mergeCell ref="A3:A4"/>
    <mergeCell ref="B3:B4"/>
    <mergeCell ref="C3:C4"/>
    <mergeCell ref="D3:D4"/>
  </mergeCells>
  <pageMargins left="0.28999999999999998" right="0.23622047244094491" top="0.52" bottom="0.56000000000000005" header="0.65" footer="0.63"/>
  <pageSetup paperSize="9" scale="82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ПС.СО Житловий будинок</vt:lpstr>
      <vt:lpstr>ПС.СО_Паркінг</vt:lpstr>
      <vt:lpstr>АПЗ Житловий будинок</vt:lpstr>
      <vt:lpstr>АПЗ Паркінг</vt:lpstr>
      <vt:lpstr>АПГ.Е</vt:lpstr>
      <vt:lpstr>СКГ Житловий будинок</vt:lpstr>
      <vt:lpstr>СКГ Паркінг</vt:lpstr>
      <vt:lpstr>АПГ.Е!Область_печати</vt:lpstr>
      <vt:lpstr>'АПЗ Житловий будинок'!Область_печати</vt:lpstr>
      <vt:lpstr>'АПЗ Паркінг'!Область_печати</vt:lpstr>
      <vt:lpstr>'ПС.СО Житловий будинок'!Область_печати</vt:lpstr>
      <vt:lpstr>ПС.СО_Паркінг!Область_печати</vt:lpstr>
      <vt:lpstr>'СКГ Житловий будинок'!Область_печати</vt:lpstr>
      <vt:lpstr>'СКГ Паркінг'!Область_печати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2024-03-07T14:16:15Z</dcterms:modified>
</cp:coreProperties>
</file>