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64011"/>
  <mc:AlternateContent xmlns:mc="http://schemas.openxmlformats.org/markup-compatibility/2006">
    <mc:Choice Requires="x15">
      <x15ac:absPath xmlns:x15ac="http://schemas.microsoft.com/office/spreadsheetml/2010/11/ac" url="C:\Users\Ivan Humennyi\Pictures\"/>
    </mc:Choice>
  </mc:AlternateContent>
  <bookViews>
    <workbookView xWindow="0" yWindow="0" windowWidth="28800" windowHeight="12885"/>
  </bookViews>
  <sheets>
    <sheet name="роботи" sheetId="8" r:id="rId1"/>
  </sheets>
  <definedNames>
    <definedName name="_xlnm.Print_Area" localSheetId="0">роботи!$A$1:$F$26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8" l="1"/>
  <c r="F21" i="8" s="1"/>
  <c r="D20" i="8"/>
  <c r="F20" i="8" s="1"/>
  <c r="D14" i="8"/>
  <c r="F13" i="8"/>
  <c r="F10" i="8"/>
  <c r="F9" i="8"/>
  <c r="D6" i="8"/>
  <c r="F6" i="8" s="1"/>
  <c r="F5" i="8"/>
  <c r="F4" i="8"/>
  <c r="F3" i="8"/>
  <c r="F2" i="8"/>
  <c r="D15" i="8" l="1"/>
  <c r="D7" i="8"/>
  <c r="F22" i="8"/>
  <c r="F23" i="8" s="1"/>
  <c r="F15" i="8"/>
  <c r="F14" i="8"/>
  <c r="F7" i="8"/>
  <c r="D16" i="8" l="1"/>
  <c r="D17" i="8" s="1"/>
  <c r="F17" i="8" s="1"/>
  <c r="D8" i="8"/>
  <c r="F16" i="8" l="1"/>
  <c r="F18" i="8" s="1"/>
  <c r="F8" i="8"/>
  <c r="F11" i="8" s="1"/>
</calcChain>
</file>

<file path=xl/sharedStrings.xml><?xml version="1.0" encoding="utf-8"?>
<sst xmlns="http://schemas.openxmlformats.org/spreadsheetml/2006/main" count="39" uniqueCount="24">
  <si>
    <t>м.п.</t>
  </si>
  <si>
    <t>по розділу, грн.:</t>
  </si>
  <si>
    <t>Улаштування основновної гідроізоляції</t>
  </si>
  <si>
    <t>шт.</t>
  </si>
  <si>
    <t>Улаштування несучого профнастилу</t>
  </si>
  <si>
    <t>Улаштування гідроізоляції із ПВХ мембрани</t>
  </si>
  <si>
    <t>Напаювання ПВХ мембрани вручну</t>
  </si>
  <si>
    <t>Улаштування кутику із ПВХ металу</t>
  </si>
  <si>
    <t>Улаштування П-образного профілю</t>
  </si>
  <si>
    <t>Улаштування звісу</t>
  </si>
  <si>
    <t>Улаштування гідроізоляції із ПВХ мембрани у вітровій зоні</t>
  </si>
  <si>
    <t>Улаштування відливу із RAL металу по звісу</t>
  </si>
  <si>
    <t>Улаштування аераторів</t>
  </si>
  <si>
    <t>Герметизація кутика із ПВХ металу</t>
  </si>
  <si>
    <t>Улаштування водостоку</t>
  </si>
  <si>
    <t>Улаштування кутику по верху конька</t>
  </si>
  <si>
    <t>Улаштування водостічного жолоба</t>
  </si>
  <si>
    <t>Улаштування кутика із оц.металу по примиканням до сендвіч.панелі</t>
  </si>
  <si>
    <t>Улаштування нижнього шару утеплення із мінераловатних плит, 100 мм</t>
  </si>
  <si>
    <t>Улаштування верхнього шару утеплення із мінераловатних плит із кріпленням до основи, 50 мм</t>
  </si>
  <si>
    <t>Улаштування плівки пароізоляційної з проклеюванням стиків полотнищ</t>
  </si>
  <si>
    <t>Разом по роботах :</t>
  </si>
  <si>
    <t>Улаштування опусків труб</t>
  </si>
  <si>
    <r>
      <t>м</t>
    </r>
    <r>
      <rPr>
        <vertAlign val="superscript"/>
        <sz val="14"/>
        <rFont val="Times New Roman"/>
        <family val="1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</si>
</sst>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-* #,##0.00_₴_-;\-* #,##0.00_₴_-;_-* \-??_₴_-;_-@_-"/>
  </numFmts>
  <fonts count="22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 tint="0.249977111117893"/>
      <name val="Candara"/>
      <family val="2"/>
      <charset val="204"/>
    </font>
    <font>
      <sz val="10"/>
      <color theme="1" tint="0.249977111117893"/>
      <name val="Candara"/>
      <family val="2"/>
      <charset val="204"/>
    </font>
    <font>
      <sz val="14"/>
      <color theme="1" tint="0.249977111117893"/>
      <name val="Candara"/>
      <family val="2"/>
      <charset val="204"/>
    </font>
    <font>
      <sz val="14"/>
      <color indexed="63"/>
      <name val="Candara"/>
      <family val="2"/>
      <charset val="204"/>
    </font>
    <font>
      <sz val="16"/>
      <color theme="1" tint="0.249977111117893"/>
      <name val="Candara"/>
      <family val="2"/>
      <charset val="204"/>
    </font>
    <font>
      <sz val="10"/>
      <color indexed="63"/>
      <name val="Candara"/>
      <family val="2"/>
      <charset val="204"/>
    </font>
    <font>
      <sz val="16"/>
      <color rgb="FFC00000"/>
      <name val="Candara"/>
      <family val="2"/>
      <charset val="204"/>
    </font>
    <font>
      <b/>
      <sz val="18"/>
      <color rgb="FF404040"/>
      <name val="Candara"/>
      <family val="2"/>
      <charset val="204"/>
    </font>
    <font>
      <sz val="16"/>
      <color indexed="8"/>
      <name val="Candara"/>
      <family val="2"/>
      <charset val="204"/>
    </font>
    <font>
      <b/>
      <sz val="18"/>
      <color indexed="8"/>
      <name val="Candara"/>
      <family val="2"/>
      <charset val="204"/>
    </font>
    <font>
      <sz val="12"/>
      <color theme="1" tint="0.249977111117893"/>
      <name val="Candara"/>
      <family val="2"/>
      <charset val="204"/>
    </font>
    <font>
      <b/>
      <sz val="16"/>
      <color rgb="FFC00000"/>
      <name val="Candara"/>
      <family val="2"/>
      <charset val="204"/>
    </font>
    <font>
      <sz val="18"/>
      <color rgb="FFFF0000"/>
      <name val="Candara"/>
      <family val="2"/>
      <charset val="204"/>
    </font>
    <font>
      <sz val="10"/>
      <name val="Arial Cyr"/>
      <family val="2"/>
      <charset val="204"/>
    </font>
    <font>
      <sz val="18"/>
      <color rgb="FFC00000"/>
      <name val="Candara"/>
      <family val="2"/>
      <charset val="204"/>
    </font>
    <font>
      <b/>
      <sz val="20"/>
      <color rgb="FFC00000"/>
      <name val="Candara"/>
      <family val="2"/>
      <charset val="204"/>
    </font>
    <font>
      <sz val="16"/>
      <name val="Times New Roman"/>
      <family val="1"/>
    </font>
    <font>
      <sz val="14"/>
      <name val="Times New Roman"/>
      <family val="1"/>
    </font>
    <font>
      <vertAlign val="superscript"/>
      <sz val="14"/>
      <name val="Times New Roman"/>
      <family val="1"/>
    </font>
    <font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92D050"/>
        <bgColor indexed="31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 style="medium">
        <color rgb="FFC00000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medium">
        <color rgb="FFC00000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/>
      <right/>
      <top style="medium">
        <color rgb="FFC00000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/>
      <top style="thin">
        <color theme="1" tint="0.14999847407452621"/>
      </top>
      <bottom style="thin">
        <color rgb="FFC00000"/>
      </bottom>
      <diagonal/>
    </border>
    <border>
      <left style="thin">
        <color theme="1" tint="0.14999847407452621"/>
      </left>
      <right/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/>
      <top style="thin">
        <color theme="1" tint="0.14999847407452621"/>
      </top>
      <bottom/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/>
      <top/>
      <bottom/>
      <diagonal/>
    </border>
    <border>
      <left/>
      <right style="thin">
        <color theme="1" tint="0.14999847407452621"/>
      </right>
      <top style="thin">
        <color theme="1" tint="0.14999847407452621"/>
      </top>
      <bottom/>
      <diagonal/>
    </border>
    <border>
      <left/>
      <right/>
      <top style="thin">
        <color theme="1" tint="0.14999847407452621"/>
      </top>
      <bottom/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1" tint="0.14999847407452621"/>
      </top>
      <bottom style="thin">
        <color theme="1" tint="0.14999847407452621"/>
      </bottom>
      <diagonal/>
    </border>
  </borders>
  <cellStyleXfs count="4">
    <xf numFmtId="0" fontId="0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15" fillId="0" borderId="0"/>
  </cellStyleXfs>
  <cellXfs count="78">
    <xf numFmtId="0" fontId="0" fillId="0" borderId="0" xfId="0"/>
    <xf numFmtId="0" fontId="2" fillId="0" borderId="0" xfId="0" applyFont="1"/>
    <xf numFmtId="0" fontId="2" fillId="2" borderId="0" xfId="0" applyFont="1" applyFill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4" fontId="2" fillId="2" borderId="0" xfId="0" applyNumberFormat="1" applyFont="1" applyFill="1"/>
    <xf numFmtId="0" fontId="3" fillId="0" borderId="0" xfId="0" applyFont="1" applyAlignment="1">
      <alignment horizontal="left" wrapText="1"/>
    </xf>
    <xf numFmtId="4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left" vertical="center"/>
    </xf>
    <xf numFmtId="0" fontId="4" fillId="0" borderId="0" xfId="0" applyFont="1"/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vertical="top"/>
    </xf>
    <xf numFmtId="0" fontId="7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right" vertical="top" wrapText="1"/>
    </xf>
    <xf numFmtId="0" fontId="8" fillId="4" borderId="0" xfId="0" applyFont="1" applyFill="1" applyAlignment="1">
      <alignment horizontal="left" vertical="top" wrapText="1"/>
    </xf>
    <xf numFmtId="0" fontId="6" fillId="4" borderId="0" xfId="0" applyFont="1" applyFill="1" applyAlignment="1">
      <alignment vertical="top"/>
    </xf>
    <xf numFmtId="2" fontId="8" fillId="4" borderId="0" xfId="0" applyNumberFormat="1" applyFont="1" applyFill="1" applyAlignment="1">
      <alignment horizontal="right" vertical="top" wrapText="1"/>
    </xf>
    <xf numFmtId="0" fontId="8" fillId="4" borderId="0" xfId="0" applyFont="1" applyFill="1" applyAlignment="1">
      <alignment vertical="top"/>
    </xf>
    <xf numFmtId="0" fontId="11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12" fillId="8" borderId="0" xfId="0" applyFont="1" applyFill="1" applyAlignment="1">
      <alignment horizontal="center" vertical="center"/>
    </xf>
    <xf numFmtId="4" fontId="12" fillId="2" borderId="0" xfId="0" applyNumberFormat="1" applyFont="1" applyFill="1" applyAlignment="1">
      <alignment horizontal="center" vertical="center"/>
    </xf>
    <xf numFmtId="10" fontId="12" fillId="2" borderId="0" xfId="0" applyNumberFormat="1" applyFont="1" applyFill="1" applyAlignment="1">
      <alignment horizontal="center" vertical="center"/>
    </xf>
    <xf numFmtId="0" fontId="16" fillId="0" borderId="0" xfId="0" applyFont="1"/>
    <xf numFmtId="0" fontId="6" fillId="0" borderId="0" xfId="0" applyFont="1" applyAlignment="1">
      <alignment wrapText="1"/>
    </xf>
    <xf numFmtId="0" fontId="17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indent="1"/>
    </xf>
    <xf numFmtId="4" fontId="13" fillId="0" borderId="0" xfId="0" applyNumberFormat="1" applyFont="1" applyAlignment="1">
      <alignment horizontal="right" vertical="center" indent="1"/>
    </xf>
    <xf numFmtId="0" fontId="11" fillId="0" borderId="0" xfId="0" applyFont="1" applyAlignment="1">
      <alignment horizontal="left" vertical="center"/>
    </xf>
    <xf numFmtId="0" fontId="3" fillId="7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top" wrapText="1"/>
    </xf>
    <xf numFmtId="0" fontId="12" fillId="6" borderId="9" xfId="0" applyFont="1" applyFill="1" applyBorder="1" applyAlignment="1">
      <alignment horizontal="left" vertical="top" wrapText="1"/>
    </xf>
    <xf numFmtId="0" fontId="3" fillId="7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top" wrapText="1"/>
    </xf>
    <xf numFmtId="164" fontId="19" fillId="0" borderId="11" xfId="0" applyNumberFormat="1" applyFont="1" applyBorder="1" applyAlignment="1">
      <alignment horizontal="right" vertical="top" wrapText="1" indent="1"/>
    </xf>
    <xf numFmtId="4" fontId="19" fillId="0" borderId="5" xfId="0" applyNumberFormat="1" applyFont="1" applyBorder="1" applyAlignment="1">
      <alignment horizontal="right" vertical="top" wrapText="1" indent="1"/>
    </xf>
    <xf numFmtId="4" fontId="19" fillId="0" borderId="7" xfId="0" applyNumberFormat="1" applyFont="1" applyBorder="1" applyAlignment="1">
      <alignment horizontal="right" vertical="top" wrapText="1" indent="1"/>
    </xf>
    <xf numFmtId="2" fontId="19" fillId="0" borderId="8" xfId="0" applyNumberFormat="1" applyFont="1" applyBorder="1" applyAlignment="1">
      <alignment horizontal="right" vertical="top" indent="1"/>
    </xf>
    <xf numFmtId="164" fontId="19" fillId="0" borderId="12" xfId="0" applyNumberFormat="1" applyFont="1" applyBorder="1" applyAlignment="1">
      <alignment horizontal="right" vertical="top" wrapText="1" indent="1"/>
    </xf>
    <xf numFmtId="4" fontId="19" fillId="0" borderId="9" xfId="0" applyNumberFormat="1" applyFont="1" applyBorder="1" applyAlignment="1">
      <alignment horizontal="right" vertical="top" wrapText="1" indent="1"/>
    </xf>
    <xf numFmtId="2" fontId="19" fillId="0" borderId="9" xfId="0" applyNumberFormat="1" applyFont="1" applyBorder="1" applyAlignment="1">
      <alignment horizontal="right" vertical="top" indent="1"/>
    </xf>
    <xf numFmtId="0" fontId="19" fillId="0" borderId="10" xfId="0" applyFont="1" applyBorder="1" applyAlignment="1">
      <alignment horizontal="left" vertical="top" wrapText="1"/>
    </xf>
    <xf numFmtId="164" fontId="19" fillId="0" borderId="6" xfId="0" applyNumberFormat="1" applyFont="1" applyBorder="1" applyAlignment="1">
      <alignment horizontal="right" vertical="top" wrapText="1" indent="1"/>
    </xf>
    <xf numFmtId="0" fontId="19" fillId="0" borderId="13" xfId="0" applyFont="1" applyBorder="1" applyAlignment="1">
      <alignment horizontal="left" vertical="top" wrapText="1"/>
    </xf>
    <xf numFmtId="164" fontId="19" fillId="0" borderId="14" xfId="0" applyNumberFormat="1" applyFont="1" applyBorder="1" applyAlignment="1">
      <alignment horizontal="right" vertical="top" wrapText="1" indent="1"/>
    </xf>
    <xf numFmtId="4" fontId="19" fillId="0" borderId="13" xfId="0" applyNumberFormat="1" applyFont="1" applyBorder="1" applyAlignment="1">
      <alignment horizontal="right" vertical="top" wrapText="1" indent="1"/>
    </xf>
    <xf numFmtId="2" fontId="19" fillId="0" borderId="13" xfId="0" applyNumberFormat="1" applyFont="1" applyBorder="1" applyAlignment="1">
      <alignment horizontal="right" vertical="top" indent="1"/>
    </xf>
    <xf numFmtId="164" fontId="19" fillId="0" borderId="9" xfId="0" applyNumberFormat="1" applyFont="1" applyBorder="1" applyAlignment="1">
      <alignment horizontal="right" vertical="top" wrapText="1" indent="1"/>
    </xf>
    <xf numFmtId="0" fontId="21" fillId="6" borderId="9" xfId="0" applyFont="1" applyFill="1" applyBorder="1" applyAlignment="1">
      <alignment horizontal="left" vertical="top" wrapText="1"/>
    </xf>
    <xf numFmtId="164" fontId="21" fillId="6" borderId="9" xfId="0" applyNumberFormat="1" applyFont="1" applyFill="1" applyBorder="1" applyAlignment="1">
      <alignment horizontal="right" vertical="top" wrapText="1" indent="1"/>
    </xf>
    <xf numFmtId="4" fontId="21" fillId="6" borderId="9" xfId="0" applyNumberFormat="1" applyFont="1" applyFill="1" applyBorder="1" applyAlignment="1">
      <alignment horizontal="right" vertical="top" wrapText="1" indent="1"/>
    </xf>
    <xf numFmtId="4" fontId="18" fillId="6" borderId="9" xfId="0" applyNumberFormat="1" applyFont="1" applyFill="1" applyBorder="1" applyAlignment="1">
      <alignment horizontal="right" vertical="center" indent="1"/>
    </xf>
    <xf numFmtId="4" fontId="18" fillId="5" borderId="9" xfId="0" applyNumberFormat="1" applyFont="1" applyFill="1" applyBorder="1" applyAlignment="1">
      <alignment horizontal="right" vertical="center" wrapText="1" indent="1"/>
    </xf>
    <xf numFmtId="0" fontId="21" fillId="4" borderId="9" xfId="0" applyFont="1" applyFill="1" applyBorder="1" applyAlignment="1">
      <alignment vertical="center" wrapText="1"/>
    </xf>
    <xf numFmtId="0" fontId="21" fillId="4" borderId="9" xfId="0" applyFont="1" applyFill="1" applyBorder="1" applyAlignment="1">
      <alignment horizontal="right" vertical="center" wrapText="1" indent="1"/>
    </xf>
    <xf numFmtId="0" fontId="18" fillId="4" borderId="9" xfId="0" applyFont="1" applyFill="1" applyBorder="1" applyAlignment="1">
      <alignment horizontal="right" vertical="center" indent="1"/>
    </xf>
    <xf numFmtId="4" fontId="18" fillId="10" borderId="9" xfId="0" applyNumberFormat="1" applyFont="1" applyFill="1" applyBorder="1" applyAlignment="1">
      <alignment horizontal="right" vertical="center" wrapText="1" indent="1"/>
    </xf>
    <xf numFmtId="4" fontId="18" fillId="10" borderId="9" xfId="0" applyNumberFormat="1" applyFont="1" applyFill="1" applyBorder="1" applyAlignment="1">
      <alignment horizontal="right" vertical="center" indent="1"/>
    </xf>
    <xf numFmtId="2" fontId="19" fillId="0" borderId="9" xfId="0" applyNumberFormat="1" applyFont="1" applyFill="1" applyBorder="1" applyAlignment="1">
      <alignment horizontal="right" vertical="top" indent="1"/>
    </xf>
    <xf numFmtId="0" fontId="18" fillId="9" borderId="4" xfId="0" applyFont="1" applyFill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center" vertical="center"/>
    </xf>
    <xf numFmtId="0" fontId="18" fillId="9" borderId="15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3"/>
    <cellStyle name="Финансовый 10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53"/>
  <sheetViews>
    <sheetView tabSelected="1" view="pageBreakPreview" zoomScale="66" zoomScaleSheetLayoutView="100" workbookViewId="0">
      <selection activeCell="H9" sqref="H9"/>
    </sheetView>
  </sheetViews>
  <sheetFormatPr defaultColWidth="9.140625" defaultRowHeight="15" x14ac:dyDescent="0.25"/>
  <cols>
    <col min="1" max="1" width="4.140625" style="6" customWidth="1"/>
    <col min="2" max="2" width="62.42578125" style="5" customWidth="1"/>
    <col min="3" max="3" width="11.7109375" style="4" customWidth="1"/>
    <col min="4" max="5" width="16.7109375" style="3" customWidth="1"/>
    <col min="6" max="6" width="21" style="3" customWidth="1"/>
    <col min="7" max="7" width="12" style="2" customWidth="1"/>
    <col min="8" max="8" width="16.7109375" style="2" customWidth="1"/>
    <col min="9" max="9" width="12.28515625" style="2" customWidth="1"/>
    <col min="10" max="10" width="12.28515625" style="1" customWidth="1"/>
    <col min="11" max="11" width="17.85546875" style="1" customWidth="1"/>
    <col min="12" max="16384" width="9.140625" style="1"/>
  </cols>
  <sheetData>
    <row r="1" spans="1:9" s="24" customFormat="1" ht="31.7" customHeight="1" x14ac:dyDescent="0.25">
      <c r="A1" s="37"/>
      <c r="B1" s="71" t="s">
        <v>2</v>
      </c>
      <c r="C1" s="71"/>
      <c r="D1" s="71"/>
      <c r="E1" s="71"/>
      <c r="F1" s="71"/>
      <c r="G1" s="26"/>
      <c r="H1" s="25"/>
      <c r="I1" s="25"/>
    </row>
    <row r="2" spans="1:9" s="24" customFormat="1" ht="31.7" customHeight="1" x14ac:dyDescent="0.25">
      <c r="A2" s="38">
        <v>1</v>
      </c>
      <c r="B2" s="45" t="s">
        <v>4</v>
      </c>
      <c r="C2" s="46" t="s">
        <v>23</v>
      </c>
      <c r="D2" s="47">
        <v>2200</v>
      </c>
      <c r="E2" s="48">
        <v>160</v>
      </c>
      <c r="F2" s="49">
        <f t="shared" ref="F2" si="0">D2*E2</f>
        <v>352000</v>
      </c>
      <c r="G2" s="26"/>
      <c r="H2" s="25"/>
      <c r="I2" s="25"/>
    </row>
    <row r="3" spans="1:9" s="24" customFormat="1" ht="31.7" customHeight="1" x14ac:dyDescent="0.25">
      <c r="A3" s="39">
        <v>2</v>
      </c>
      <c r="B3" s="45" t="s">
        <v>15</v>
      </c>
      <c r="C3" s="50" t="s">
        <v>0</v>
      </c>
      <c r="D3" s="51">
        <v>72.62</v>
      </c>
      <c r="E3" s="51">
        <v>140</v>
      </c>
      <c r="F3" s="52">
        <f t="shared" ref="F3" si="1">D3*E3</f>
        <v>10166.800000000001</v>
      </c>
      <c r="G3" s="26"/>
      <c r="H3" s="25"/>
      <c r="I3" s="25"/>
    </row>
    <row r="4" spans="1:9" s="24" customFormat="1" ht="31.7" customHeight="1" x14ac:dyDescent="0.25">
      <c r="A4" s="38">
        <v>3</v>
      </c>
      <c r="B4" s="53" t="s">
        <v>17</v>
      </c>
      <c r="C4" s="54" t="s">
        <v>0</v>
      </c>
      <c r="D4" s="51">
        <v>205.84</v>
      </c>
      <c r="E4" s="51">
        <v>120</v>
      </c>
      <c r="F4" s="52">
        <f>E4*D4</f>
        <v>24700.799999999999</v>
      </c>
      <c r="G4" s="26"/>
      <c r="H4" s="25"/>
      <c r="I4" s="25"/>
    </row>
    <row r="5" spans="1:9" s="24" customFormat="1" ht="55.7" customHeight="1" x14ac:dyDescent="0.25">
      <c r="A5" s="38">
        <v>4</v>
      </c>
      <c r="B5" s="55" t="s">
        <v>20</v>
      </c>
      <c r="C5" s="56" t="s">
        <v>23</v>
      </c>
      <c r="D5" s="57">
        <v>2200</v>
      </c>
      <c r="E5" s="57">
        <v>68</v>
      </c>
      <c r="F5" s="58">
        <f>E5*D5</f>
        <v>149600</v>
      </c>
      <c r="G5" s="26"/>
      <c r="H5" s="25"/>
      <c r="I5" s="25"/>
    </row>
    <row r="6" spans="1:9" s="24" customFormat="1" ht="39.6" customHeight="1" x14ac:dyDescent="0.25">
      <c r="A6" s="40">
        <v>5</v>
      </c>
      <c r="B6" s="45" t="s">
        <v>18</v>
      </c>
      <c r="C6" s="59" t="s">
        <v>23</v>
      </c>
      <c r="D6" s="51">
        <f>D2</f>
        <v>2200</v>
      </c>
      <c r="E6" s="51">
        <v>120</v>
      </c>
      <c r="F6" s="52">
        <f>E6*D6</f>
        <v>264000</v>
      </c>
      <c r="G6" s="26"/>
      <c r="H6" s="25"/>
      <c r="I6" s="25"/>
    </row>
    <row r="7" spans="1:9" s="24" customFormat="1" ht="40.35" customHeight="1" x14ac:dyDescent="0.25">
      <c r="A7" s="40">
        <v>6</v>
      </c>
      <c r="B7" s="45" t="s">
        <v>19</v>
      </c>
      <c r="C7" s="59" t="s">
        <v>23</v>
      </c>
      <c r="D7" s="51">
        <f>D6</f>
        <v>2200</v>
      </c>
      <c r="E7" s="51">
        <v>100</v>
      </c>
      <c r="F7" s="52">
        <f t="shared" ref="F7" si="2">D7*E7</f>
        <v>220000</v>
      </c>
      <c r="G7" s="26"/>
      <c r="H7" s="25"/>
      <c r="I7" s="25"/>
    </row>
    <row r="8" spans="1:9" s="24" customFormat="1" ht="31.7" customHeight="1" x14ac:dyDescent="0.25">
      <c r="A8" s="40">
        <v>7</v>
      </c>
      <c r="B8" s="45" t="s">
        <v>5</v>
      </c>
      <c r="C8" s="59" t="s">
        <v>23</v>
      </c>
      <c r="D8" s="51">
        <f>D7-D9</f>
        <v>1582.48</v>
      </c>
      <c r="E8" s="51">
        <v>240</v>
      </c>
      <c r="F8" s="52">
        <f t="shared" ref="F8" si="3">D8*E8</f>
        <v>379795.20000000001</v>
      </c>
      <c r="G8" s="26"/>
      <c r="H8" s="25"/>
      <c r="I8" s="25"/>
    </row>
    <row r="9" spans="1:9" s="24" customFormat="1" ht="31.7" customHeight="1" x14ac:dyDescent="0.25">
      <c r="A9" s="40">
        <v>8</v>
      </c>
      <c r="B9" s="45" t="s">
        <v>10</v>
      </c>
      <c r="C9" s="59" t="s">
        <v>23</v>
      </c>
      <c r="D9" s="51">
        <v>617.52</v>
      </c>
      <c r="E9" s="51">
        <v>280</v>
      </c>
      <c r="F9" s="52">
        <f t="shared" ref="F9" si="4">D9*E9</f>
        <v>172905.60000000001</v>
      </c>
      <c r="G9" s="26"/>
      <c r="H9" s="25"/>
      <c r="I9" s="25"/>
    </row>
    <row r="10" spans="1:9" s="24" customFormat="1" ht="31.7" customHeight="1" x14ac:dyDescent="0.25">
      <c r="A10" s="40">
        <v>9</v>
      </c>
      <c r="B10" s="45" t="s">
        <v>12</v>
      </c>
      <c r="C10" s="59" t="s">
        <v>3</v>
      </c>
      <c r="D10" s="51">
        <v>10</v>
      </c>
      <c r="E10" s="51">
        <v>150</v>
      </c>
      <c r="F10" s="51">
        <f>E10*D10</f>
        <v>1500</v>
      </c>
      <c r="G10" s="26"/>
      <c r="H10" s="25"/>
      <c r="I10" s="25"/>
    </row>
    <row r="11" spans="1:9" s="24" customFormat="1" ht="31.7" customHeight="1" x14ac:dyDescent="0.25">
      <c r="A11" s="41"/>
      <c r="B11" s="60"/>
      <c r="C11" s="61"/>
      <c r="D11" s="62"/>
      <c r="E11" s="63" t="s">
        <v>1</v>
      </c>
      <c r="F11" s="68">
        <f>SUM(F2:F10)</f>
        <v>1574668.4000000001</v>
      </c>
      <c r="G11" s="26"/>
      <c r="H11" s="25"/>
      <c r="I11" s="25"/>
    </row>
    <row r="12" spans="1:9" s="24" customFormat="1" ht="31.7" customHeight="1" x14ac:dyDescent="0.25">
      <c r="A12" s="43"/>
      <c r="B12" s="72" t="s">
        <v>9</v>
      </c>
      <c r="C12" s="73"/>
      <c r="D12" s="73"/>
      <c r="E12" s="73"/>
      <c r="F12" s="74"/>
      <c r="G12" s="26"/>
      <c r="H12" s="25"/>
      <c r="I12" s="25"/>
    </row>
    <row r="13" spans="1:9" s="24" customFormat="1" ht="31.7" customHeight="1" x14ac:dyDescent="0.25">
      <c r="A13" s="40">
        <v>10</v>
      </c>
      <c r="B13" s="45" t="s">
        <v>8</v>
      </c>
      <c r="C13" s="59" t="s">
        <v>0</v>
      </c>
      <c r="D13" s="51">
        <v>205.84</v>
      </c>
      <c r="E13" s="51">
        <v>300</v>
      </c>
      <c r="F13" s="52">
        <f t="shared" ref="F13" si="5">D13*E13</f>
        <v>61752</v>
      </c>
      <c r="G13" s="26"/>
      <c r="H13" s="25"/>
      <c r="I13" s="25"/>
    </row>
    <row r="14" spans="1:9" s="24" customFormat="1" ht="31.7" customHeight="1" x14ac:dyDescent="0.25">
      <c r="A14" s="40">
        <v>11</v>
      </c>
      <c r="B14" s="45" t="s">
        <v>11</v>
      </c>
      <c r="C14" s="59" t="s">
        <v>0</v>
      </c>
      <c r="D14" s="51">
        <f>D13</f>
        <v>205.84</v>
      </c>
      <c r="E14" s="51">
        <v>140</v>
      </c>
      <c r="F14" s="52">
        <f t="shared" ref="F14" si="6">D14*E14</f>
        <v>28817.600000000002</v>
      </c>
      <c r="G14" s="26"/>
      <c r="H14" s="25"/>
      <c r="I14" s="25"/>
    </row>
    <row r="15" spans="1:9" s="24" customFormat="1" ht="31.7" customHeight="1" x14ac:dyDescent="0.25">
      <c r="A15" s="40">
        <v>12</v>
      </c>
      <c r="B15" s="45" t="s">
        <v>7</v>
      </c>
      <c r="C15" s="59" t="s">
        <v>0</v>
      </c>
      <c r="D15" s="51">
        <f>D14</f>
        <v>205.84</v>
      </c>
      <c r="E15" s="51">
        <v>250</v>
      </c>
      <c r="F15" s="52">
        <f t="shared" ref="F15" si="7">D15*E15</f>
        <v>51460</v>
      </c>
      <c r="G15" s="26"/>
      <c r="H15" s="25"/>
      <c r="I15" s="25"/>
    </row>
    <row r="16" spans="1:9" s="24" customFormat="1" ht="31.7" customHeight="1" x14ac:dyDescent="0.25">
      <c r="A16" s="40">
        <v>13</v>
      </c>
      <c r="B16" s="45" t="s">
        <v>13</v>
      </c>
      <c r="C16" s="59" t="s">
        <v>0</v>
      </c>
      <c r="D16" s="51">
        <f>D15</f>
        <v>205.84</v>
      </c>
      <c r="E16" s="51">
        <v>130</v>
      </c>
      <c r="F16" s="52">
        <f t="shared" ref="F16" si="8">D16*E16</f>
        <v>26759.200000000001</v>
      </c>
      <c r="G16" s="26"/>
      <c r="H16" s="25"/>
      <c r="I16" s="25"/>
    </row>
    <row r="17" spans="1:15" s="24" customFormat="1" ht="31.7" customHeight="1" x14ac:dyDescent="0.25">
      <c r="A17" s="40">
        <v>14</v>
      </c>
      <c r="B17" s="45" t="s">
        <v>6</v>
      </c>
      <c r="C17" s="59" t="s">
        <v>0</v>
      </c>
      <c r="D17" s="51">
        <f>D16</f>
        <v>205.84</v>
      </c>
      <c r="E17" s="51">
        <v>230</v>
      </c>
      <c r="F17" s="70">
        <f t="shared" ref="F17" si="9">D17*E17</f>
        <v>47343.200000000004</v>
      </c>
      <c r="G17" s="26"/>
      <c r="H17" s="25"/>
      <c r="I17" s="25"/>
    </row>
    <row r="18" spans="1:15" s="24" customFormat="1" ht="31.7" customHeight="1" x14ac:dyDescent="0.25">
      <c r="A18" s="41"/>
      <c r="B18" s="60"/>
      <c r="C18" s="61"/>
      <c r="D18" s="62"/>
      <c r="E18" s="63" t="s">
        <v>1</v>
      </c>
      <c r="F18" s="68">
        <f>SUM(F13:F17)</f>
        <v>216132.00000000003</v>
      </c>
      <c r="G18" s="26"/>
      <c r="H18" s="25"/>
      <c r="I18" s="25"/>
    </row>
    <row r="19" spans="1:15" s="24" customFormat="1" ht="35.450000000000003" customHeight="1" x14ac:dyDescent="0.25">
      <c r="A19" s="43"/>
      <c r="B19" s="75" t="s">
        <v>14</v>
      </c>
      <c r="C19" s="76"/>
      <c r="D19" s="76"/>
      <c r="E19" s="76"/>
      <c r="F19" s="77"/>
      <c r="G19" s="26"/>
      <c r="H19" s="25"/>
      <c r="I19" s="25"/>
    </row>
    <row r="20" spans="1:15" s="2" customFormat="1" ht="35.450000000000003" customHeight="1" x14ac:dyDescent="0.25">
      <c r="A20" s="40">
        <v>1</v>
      </c>
      <c r="B20" s="45" t="s">
        <v>16</v>
      </c>
      <c r="C20" s="59" t="s">
        <v>0</v>
      </c>
      <c r="D20" s="51">
        <f>72.54*2</f>
        <v>145.08000000000001</v>
      </c>
      <c r="E20" s="51">
        <v>300</v>
      </c>
      <c r="F20" s="52">
        <f>D20*E20</f>
        <v>43524.000000000007</v>
      </c>
      <c r="H20" s="25"/>
      <c r="J20" s="1"/>
      <c r="K20" s="1"/>
    </row>
    <row r="21" spans="1:15" s="2" customFormat="1" ht="35.450000000000003" customHeight="1" x14ac:dyDescent="0.25">
      <c r="A21" s="40">
        <v>2</v>
      </c>
      <c r="B21" s="45" t="s">
        <v>22</v>
      </c>
      <c r="C21" s="59" t="s">
        <v>0</v>
      </c>
      <c r="D21" s="51">
        <f>50.26+43.68</f>
        <v>93.94</v>
      </c>
      <c r="E21" s="51">
        <v>260</v>
      </c>
      <c r="F21" s="52">
        <f>D21*E21</f>
        <v>24424.399999999998</v>
      </c>
      <c r="H21" s="25"/>
      <c r="J21" s="1"/>
      <c r="K21" s="1"/>
    </row>
    <row r="22" spans="1:15" s="2" customFormat="1" ht="35.450000000000003" customHeight="1" x14ac:dyDescent="0.25">
      <c r="A22" s="42"/>
      <c r="B22" s="60"/>
      <c r="C22" s="61"/>
      <c r="D22" s="62"/>
      <c r="E22" s="63" t="s">
        <v>1</v>
      </c>
      <c r="F22" s="64">
        <f>SUM(F20:F21)</f>
        <v>67948.400000000009</v>
      </c>
      <c r="H22" s="25"/>
      <c r="J22" s="1"/>
      <c r="K22" s="1"/>
    </row>
    <row r="23" spans="1:15" s="3" customFormat="1" ht="30" customHeight="1" x14ac:dyDescent="0.25">
      <c r="A23" s="44"/>
      <c r="B23" s="65"/>
      <c r="C23" s="66"/>
      <c r="D23" s="66"/>
      <c r="E23" s="67" t="s">
        <v>21</v>
      </c>
      <c r="F23" s="69">
        <f>F22</f>
        <v>67948.400000000009</v>
      </c>
      <c r="G23"/>
      <c r="H23"/>
      <c r="I23"/>
      <c r="J23"/>
      <c r="K23"/>
      <c r="L23"/>
      <c r="M23"/>
      <c r="N23"/>
      <c r="O23"/>
    </row>
    <row r="24" spans="1:15" s="2" customFormat="1" ht="26.25" x14ac:dyDescent="0.35">
      <c r="A24" s="27"/>
      <c r="B24" s="29"/>
      <c r="C24" s="28"/>
      <c r="D24" s="23"/>
      <c r="E24" s="34"/>
      <c r="F24" s="35"/>
      <c r="J24" s="1"/>
      <c r="K24" s="1"/>
    </row>
    <row r="25" spans="1:15" s="2" customFormat="1" ht="26.25" x14ac:dyDescent="0.35">
      <c r="A25" s="27"/>
      <c r="B25" s="29"/>
      <c r="C25" s="28"/>
      <c r="D25" s="23"/>
      <c r="E25" s="34"/>
      <c r="F25" s="35"/>
      <c r="J25" s="1"/>
      <c r="K25" s="1"/>
    </row>
    <row r="26" spans="1:15" s="2" customFormat="1" ht="23.25" x14ac:dyDescent="0.3">
      <c r="A26" s="6"/>
      <c r="B26" s="31"/>
      <c r="C26" s="15"/>
      <c r="D26" s="12"/>
      <c r="E26" s="12"/>
      <c r="F26" s="31"/>
      <c r="J26" s="1"/>
      <c r="K26" s="1"/>
    </row>
    <row r="27" spans="1:15" ht="23.45" customHeight="1" x14ac:dyDescent="0.3">
      <c r="B27" s="31"/>
      <c r="C27" s="15"/>
      <c r="D27" s="12"/>
      <c r="E27" s="12"/>
      <c r="F27" s="31"/>
    </row>
    <row r="28" spans="1:15" ht="23.45" customHeight="1" x14ac:dyDescent="0.3">
      <c r="B28" s="31"/>
      <c r="C28" s="15"/>
      <c r="D28" s="12"/>
      <c r="E28" s="12"/>
      <c r="F28" s="31"/>
    </row>
    <row r="29" spans="1:15" ht="23.25" x14ac:dyDescent="0.25">
      <c r="A29" s="21"/>
      <c r="B29" s="22"/>
      <c r="C29" s="33"/>
      <c r="D29" s="33"/>
      <c r="E29" s="33"/>
      <c r="F29" s="36"/>
    </row>
    <row r="30" spans="1:15" ht="21" x14ac:dyDescent="0.25">
      <c r="A30" s="17"/>
      <c r="B30" s="32"/>
      <c r="C30" s="16"/>
      <c r="D30" s="16"/>
      <c r="E30" s="16"/>
      <c r="F30" s="32"/>
    </row>
    <row r="31" spans="1:15" ht="23.25" x14ac:dyDescent="0.3">
      <c r="B31" s="31"/>
      <c r="C31" s="15"/>
      <c r="D31" s="12"/>
      <c r="E31" s="12"/>
      <c r="F31" s="31"/>
    </row>
    <row r="32" spans="1:15" ht="23.25" x14ac:dyDescent="0.3">
      <c r="B32" s="31"/>
      <c r="C32" s="15"/>
      <c r="D32" s="12"/>
      <c r="E32" s="12"/>
      <c r="F32" s="30"/>
    </row>
    <row r="33" spans="1:6" ht="23.25" x14ac:dyDescent="0.3">
      <c r="B33" s="31"/>
      <c r="C33" s="15"/>
      <c r="D33" s="12"/>
      <c r="E33" s="12"/>
      <c r="F33" s="31"/>
    </row>
    <row r="34" spans="1:6" ht="21" x14ac:dyDescent="0.25">
      <c r="A34" s="21"/>
      <c r="B34" s="19"/>
      <c r="C34" s="18"/>
      <c r="D34" s="20"/>
      <c r="E34" s="19"/>
      <c r="F34" s="18"/>
    </row>
    <row r="35" spans="1:6" ht="18.75" x14ac:dyDescent="0.3">
      <c r="B35" s="14"/>
      <c r="C35" s="11"/>
      <c r="D35" s="14"/>
      <c r="E35" s="12"/>
      <c r="F35" s="11"/>
    </row>
    <row r="36" spans="1:6" ht="18.75" x14ac:dyDescent="0.3">
      <c r="A36" s="13"/>
      <c r="B36" s="9"/>
      <c r="C36" s="11"/>
      <c r="D36" s="9"/>
      <c r="E36" s="12"/>
      <c r="F36" s="11"/>
    </row>
    <row r="37" spans="1:6" ht="18.75" x14ac:dyDescent="0.25">
      <c r="A37" s="10"/>
      <c r="B37" s="8"/>
      <c r="C37" s="9"/>
      <c r="D37" s="8"/>
      <c r="E37" s="8"/>
      <c r="F37" s="8"/>
    </row>
    <row r="38" spans="1:6" x14ac:dyDescent="0.25">
      <c r="B38" s="3"/>
      <c r="C38" s="3"/>
      <c r="E38" s="7"/>
      <c r="F38" s="7"/>
    </row>
    <row r="39" spans="1:6" x14ac:dyDescent="0.25">
      <c r="B39" s="3"/>
      <c r="C39" s="3"/>
      <c r="E39" s="7"/>
      <c r="F39" s="2"/>
    </row>
    <row r="40" spans="1:6" x14ac:dyDescent="0.25">
      <c r="B40" s="3"/>
      <c r="C40" s="3"/>
      <c r="E40" s="2"/>
      <c r="F40" s="2"/>
    </row>
    <row r="41" spans="1:6" x14ac:dyDescent="0.25">
      <c r="B41" s="3"/>
      <c r="C41" s="3"/>
      <c r="E41" s="2"/>
      <c r="F41" s="2"/>
    </row>
    <row r="42" spans="1:6" x14ac:dyDescent="0.25">
      <c r="B42" s="3"/>
      <c r="C42" s="3"/>
      <c r="E42" s="7"/>
      <c r="F42" s="2"/>
    </row>
    <row r="43" spans="1:6" x14ac:dyDescent="0.25">
      <c r="B43" s="3"/>
      <c r="C43" s="3"/>
      <c r="E43" s="2"/>
      <c r="F43" s="2"/>
    </row>
    <row r="44" spans="1:6" x14ac:dyDescent="0.25">
      <c r="B44" s="3"/>
      <c r="C44" s="3"/>
      <c r="E44" s="2"/>
      <c r="F44" s="2"/>
    </row>
    <row r="45" spans="1:6" x14ac:dyDescent="0.25">
      <c r="B45" s="3"/>
      <c r="C45" s="3"/>
      <c r="E45" s="2"/>
      <c r="F45" s="2"/>
    </row>
    <row r="46" spans="1:6" x14ac:dyDescent="0.25">
      <c r="B46" s="3"/>
      <c r="C46" s="3"/>
      <c r="E46" s="2"/>
      <c r="F46" s="2"/>
    </row>
    <row r="47" spans="1:6" x14ac:dyDescent="0.25">
      <c r="B47" s="3"/>
      <c r="C47" s="3"/>
      <c r="E47" s="2"/>
      <c r="F47" s="2"/>
    </row>
    <row r="48" spans="1:6" x14ac:dyDescent="0.25">
      <c r="B48" s="3"/>
      <c r="C48" s="3"/>
      <c r="E48" s="7"/>
      <c r="F48" s="2"/>
    </row>
    <row r="49" spans="2:6" x14ac:dyDescent="0.25">
      <c r="B49" s="3"/>
      <c r="C49" s="3"/>
      <c r="E49" s="7"/>
      <c r="F49" s="2"/>
    </row>
    <row r="50" spans="2:6" x14ac:dyDescent="0.25">
      <c r="B50" s="3"/>
      <c r="C50" s="3"/>
      <c r="E50" s="7"/>
      <c r="F50" s="2"/>
    </row>
    <row r="51" spans="2:6" x14ac:dyDescent="0.25">
      <c r="B51" s="3"/>
      <c r="C51" s="3"/>
      <c r="E51" s="7"/>
      <c r="F51" s="2"/>
    </row>
    <row r="52" spans="2:6" x14ac:dyDescent="0.25">
      <c r="B52" s="3"/>
      <c r="C52" s="3"/>
      <c r="E52" s="7"/>
      <c r="F52" s="2"/>
    </row>
    <row r="53" spans="2:6" x14ac:dyDescent="0.25">
      <c r="B53" s="3"/>
      <c r="C53" s="3"/>
      <c r="E53" s="7"/>
      <c r="F53" s="2"/>
    </row>
  </sheetData>
  <sheetProtection selectLockedCells="1" selectUnlockedCells="1"/>
  <mergeCells count="3">
    <mergeCell ref="B1:F1"/>
    <mergeCell ref="B12:F12"/>
    <mergeCell ref="B19:F19"/>
  </mergeCells>
  <printOptions horizontalCentered="1"/>
  <pageMargins left="0.23622047244094491" right="0.23622047244094491" top="0.39370078740157483" bottom="0.74803149606299213" header="0.31496062992125984" footer="0.31496062992125984"/>
  <pageSetup paperSize="9" scale="75" firstPageNumber="6" fitToHeight="0" orientation="portrait" useFirstPageNumber="1" horizontalDpi="4294967293" verticalDpi="300" r:id="rId1"/>
  <headerFooter alignWithMargins="0">
    <firstFooter>&amp;R&amp;P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роботи</vt:lpstr>
      <vt:lpstr>роботи!Область_печати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Шара</dc:creator>
  <cp:lastModifiedBy>Ivan Humennyi</cp:lastModifiedBy>
  <cp:lastPrinted>2024-07-10T14:04:04Z</cp:lastPrinted>
  <dcterms:created xsi:type="dcterms:W3CDTF">2019-02-01T11:40:51Z</dcterms:created>
  <dcterms:modified xsi:type="dcterms:W3CDTF">2024-07-22T10:33:36Z</dcterms:modified>
</cp:coreProperties>
</file>