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РАБОЧАЯ 20.10.23\закупівлі\Хутір Ясний\"/>
    </mc:Choice>
  </mc:AlternateContent>
  <bookViews>
    <workbookView xWindow="-105" yWindow="-105" windowWidth="21795" windowHeight="11625"/>
  </bookViews>
  <sheets>
    <sheet name="Лист1" sheetId="1" r:id="rId1"/>
  </sheets>
  <definedNames>
    <definedName name="_xlnm.Print_Area" localSheetId="0">Лист1!$A$2:$K$89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1" i="1" l="1"/>
  <c r="F59" i="1"/>
  <c r="F57" i="1"/>
  <c r="F55" i="1"/>
  <c r="F53" i="1"/>
  <c r="F51" i="1"/>
  <c r="F49" i="1"/>
  <c r="F47" i="1"/>
  <c r="F45" i="1"/>
  <c r="F43" i="1"/>
  <c r="F41" i="1"/>
  <c r="F39" i="1"/>
  <c r="F37" i="1"/>
  <c r="F35" i="1"/>
  <c r="F33" i="1"/>
  <c r="F79" i="1" l="1"/>
  <c r="D30" i="1"/>
  <c r="D29" i="1"/>
  <c r="D28" i="1"/>
  <c r="F28" i="1" s="1"/>
  <c r="F22" i="1"/>
  <c r="F70" i="1"/>
  <c r="F74" i="1"/>
  <c r="F66" i="1"/>
  <c r="F73" i="1"/>
  <c r="D83" i="1"/>
  <c r="F82" i="1"/>
  <c r="F77" i="1"/>
  <c r="D72" i="1"/>
  <c r="D68" i="1"/>
  <c r="D64" i="1"/>
  <c r="D25" i="1"/>
  <c r="F25" i="1" s="1"/>
  <c r="D24" i="1"/>
  <c r="D21" i="1"/>
  <c r="F21" i="1" s="1"/>
  <c r="F19" i="1"/>
  <c r="F17" i="1"/>
  <c r="D16" i="1"/>
  <c r="D18" i="1" s="1"/>
  <c r="F18" i="1" s="1"/>
  <c r="D14" i="1"/>
  <c r="D13" i="1"/>
  <c r="F13" i="1" s="1"/>
  <c r="D12" i="1"/>
  <c r="F12" i="1" s="1"/>
  <c r="F64" i="1" l="1"/>
  <c r="F83" i="1"/>
  <c r="F68" i="1"/>
  <c r="F72" i="1"/>
  <c r="F16" i="1"/>
  <c r="F14" i="1"/>
</calcChain>
</file>

<file path=xl/sharedStrings.xml><?xml version="1.0" encoding="utf-8"?>
<sst xmlns="http://schemas.openxmlformats.org/spreadsheetml/2006/main" count="168" uniqueCount="119">
  <si>
    <t>грн.</t>
  </si>
  <si>
    <t>№ з/п</t>
  </si>
  <si>
    <t>Р О Б О Т А</t>
  </si>
  <si>
    <t>М А Т Е Р І А Л И</t>
  </si>
  <si>
    <t>Найменування робіт і витрат</t>
  </si>
  <si>
    <t>Один.</t>
  </si>
  <si>
    <t>Кіль-</t>
  </si>
  <si>
    <t>Вартість</t>
  </si>
  <si>
    <t>Заробітна</t>
  </si>
  <si>
    <t>Найменування</t>
  </si>
  <si>
    <t xml:space="preserve">        Вартість</t>
  </si>
  <si>
    <t>виміру</t>
  </si>
  <si>
    <t>кість</t>
  </si>
  <si>
    <t>плата</t>
  </si>
  <si>
    <t>Одиниці</t>
  </si>
  <si>
    <t>Всього</t>
  </si>
  <si>
    <t>БАСЕЙН СТІНИ</t>
  </si>
  <si>
    <t>1</t>
  </si>
  <si>
    <t>м2</t>
  </si>
  <si>
    <t>шт</t>
  </si>
  <si>
    <t>2</t>
  </si>
  <si>
    <t>Виготовлення відкосу  гкл</t>
  </si>
  <si>
    <t>мп</t>
  </si>
  <si>
    <t>3</t>
  </si>
  <si>
    <t>4</t>
  </si>
  <si>
    <t>5</t>
  </si>
  <si>
    <t>6</t>
  </si>
  <si>
    <t>Нанесення декоративної штукатурки</t>
  </si>
  <si>
    <t>7</t>
  </si>
  <si>
    <t>Нанесення декоративної штукатурки на двері</t>
  </si>
  <si>
    <t>од</t>
  </si>
  <si>
    <t>8</t>
  </si>
  <si>
    <t>9</t>
  </si>
  <si>
    <t>БАСЕЙН ПІДЛОГИ</t>
  </si>
  <si>
    <t>10</t>
  </si>
  <si>
    <t>11</t>
  </si>
  <si>
    <t>Укладання плитки навколо басейну та масажний кабінет</t>
  </si>
  <si>
    <t xml:space="preserve">ТЕХНІЧНЕ ЗАВДАННЯ </t>
  </si>
  <si>
    <t>Оздоблювальні роботи в приміщеннях Басейну,санвузла,масажного кабінету та СПА.</t>
  </si>
  <si>
    <t>Влаштування  вертикального коробу із ГКЛ на  металевому каркасі під облицювання плиткою</t>
  </si>
  <si>
    <t>Підготовка стін під влаштування декоративної  штукатурки(грунтування, шпаклювання, армування  склотканиною, повторне шпаклювання.).</t>
  </si>
  <si>
    <t>Підготовка  колони  під влаштування декоративної  штукатурки(грунтування, шпаклювання, армування  склотканиною, повторне шпаклювання.).</t>
  </si>
  <si>
    <t>Облицювання дверного відкосу плиткою керамічною</t>
  </si>
  <si>
    <t>Облицювання стін  керамогранитом 
AtlasConcorde,Brave Earth, 750X1500,
Matte AXAM, Matt rettificato  38 шт</t>
  </si>
  <si>
    <t>Улаштування стяжки самовирівнюючої із застосуванням гідрофобних  матеріалів, що використовуються в приміщеннях з високою вологістю.</t>
  </si>
  <si>
    <t>СТІНИ СВ</t>
  </si>
  <si>
    <t xml:space="preserve">Облицювання стін  керамогранит
AtlasConcorde,Brave Earth, 750X1500,
Matte AXAM, Matt rettificato 7 шт. </t>
  </si>
  <si>
    <t>СТІНИ СПА</t>
  </si>
  <si>
    <t>Облицювання стін  керамогранит
керамогранит AtlasConcorde Brave Pearl Matte AXAK Brave Pearl 75x1500, Matt rettificato -25 шт</t>
  </si>
  <si>
    <t>СТІНИ МАСАЖНОГО</t>
  </si>
  <si>
    <t>Виготовлення та монтаж перемички металевої (вхід в Масажний кабінет). Пробивання отворів в залізобетоні, заведення швеллера, грунтування .</t>
  </si>
  <si>
    <t xml:space="preserve"> ПІДЛОГИ</t>
  </si>
  <si>
    <t>12</t>
  </si>
  <si>
    <t>13</t>
  </si>
  <si>
    <t>14</t>
  </si>
  <si>
    <t>15</t>
  </si>
  <si>
    <t>16</t>
  </si>
  <si>
    <t>Високоякісне штукатурення відкосів дверного прорізу , шириною до 800 мм.</t>
  </si>
  <si>
    <t>17</t>
  </si>
  <si>
    <t>Укладання плитки  в санвузлі, СПА.</t>
  </si>
  <si>
    <t>18</t>
  </si>
  <si>
    <t>19</t>
  </si>
  <si>
    <t>Свердління круглих отворів в плитці</t>
  </si>
  <si>
    <t>Прирізка плитки під кутом</t>
  </si>
  <si>
    <t>Облицювання відкосів вікон , шириною 500 мм.</t>
  </si>
  <si>
    <t>20</t>
  </si>
  <si>
    <t>21</t>
  </si>
  <si>
    <t>22</t>
  </si>
  <si>
    <t>23</t>
  </si>
  <si>
    <t>24</t>
  </si>
  <si>
    <t xml:space="preserve">БАСЕЙН СТЕЛЯ </t>
  </si>
  <si>
    <t>Пофарбування стелі фарбою в колір згідно дизайн-проекту</t>
  </si>
  <si>
    <t>Підготовка стельових балок під пофарбування</t>
  </si>
  <si>
    <t>Фарбування стельових балок згідно дизайн-проекту</t>
  </si>
  <si>
    <t>Фарбування стельового відкосу згідно дизайн-проекту</t>
  </si>
  <si>
    <t>25</t>
  </si>
  <si>
    <t>26</t>
  </si>
  <si>
    <t>27</t>
  </si>
  <si>
    <t>28</t>
  </si>
  <si>
    <t>Нанесення декоративної штукатурки на дверні відкоси</t>
  </si>
  <si>
    <t>29</t>
  </si>
  <si>
    <t>ПІДГОТОВКА БАСЕЙНУ</t>
  </si>
  <si>
    <t>Пониження борту та каналу перелива басейна</t>
  </si>
  <si>
    <t>Ремонт дна басейна</t>
  </si>
  <si>
    <t>компл</t>
  </si>
  <si>
    <t>Шліфовка поверхонь, видалення пилу з поверхні
пилососом</t>
  </si>
  <si>
    <t>Тінькування бортів, каналу перелива, сходи басейну.
Установка, видалення, закладка маяків, приготування роззчину, виготовлення шаблону.</t>
  </si>
  <si>
    <t>ГІДРОІЗОЛЯЦІЯ ЧАШІ БАСЕЙНУ</t>
  </si>
  <si>
    <t>Пристрій посиленою накривочної гідроізоляції басейну в два шари, герметизація проходів обладнання. Стіни і дно басейну</t>
  </si>
  <si>
    <t>Пристрій посиленою накривочної гідроізоляції басейну в два шари, герметизація проходів обладнання. Одна площина</t>
  </si>
  <si>
    <t>Пристрій посиленою накривочної гідроізоляції каналу перелива басейну в два шари, герметизація проходів обладнання. Чотири площини</t>
  </si>
  <si>
    <t>Облицювання керамогранітом стіни і дно басейну</t>
  </si>
  <si>
    <t>Облицювання керамогранітом борту та площин</t>
  </si>
  <si>
    <t>Облицювання керамогранітом сходів</t>
  </si>
  <si>
    <t>Облицювання каналу перелива, 5 площин</t>
  </si>
  <si>
    <t>Заповнення між плиточних швів дво-компонентною сумішу, мийка чаші басейна</t>
  </si>
  <si>
    <t>Чистовий різ по керамограніту до 10мм</t>
  </si>
  <si>
    <t>Різ під 45 град. по керамограніту до 10мм</t>
  </si>
  <si>
    <t>Улаштування отворів в керамограніті</t>
  </si>
  <si>
    <t>ОБЛИЦЮВАННЯ ЧАШІ БАСЕЙНУ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</si>
  <si>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</si>
  <si>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</si>
  <si>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</si>
  <si>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</si>
  <si>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</si>
  <si>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</si>
  <si>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</si>
  <si>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</si>
  <si>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</si>
  <si>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</si>
  <si>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</si>
  <si>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</si>
  <si>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</si>
  <si>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</si>
  <si>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</si>
  <si>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за адресою :Київська область, с. Лісники КМ "Хутір Ясний"</t>
  </si>
  <si>
    <t>один. Грн . Без ПДВ</t>
  </si>
  <si>
    <t>* Ціни на роботи вказувати з урахуванням витратних матеріалів</t>
  </si>
  <si>
    <r>
      <rPr>
        <b/>
        <sz val="12"/>
        <color rgb="FFFF0000"/>
        <rFont val="Arial"/>
        <family val="2"/>
        <charset val="204"/>
      </rPr>
      <t>Примітка:</t>
    </r>
    <r>
      <rPr>
        <sz val="12"/>
        <color rgb="FFFF0000"/>
        <rFont val="Arial"/>
        <family val="2"/>
        <charset val="204"/>
      </rPr>
      <t xml:space="preserve"> Поставка матеріалів здійснюється Замовником за попередньою заявкою  від 5-7 робочих днів.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</si>
</sst>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₴_-;\-* #,##0.00\ _₴_-;_-* &quot;-&quot;??\ _₴_-;_-@_-"/>
    <numFmt numFmtId="164" formatCode="#,##0.00\ _₽"/>
    <numFmt numFmtId="165" formatCode="0.0"/>
  </numFmts>
  <fonts count="32" x14ac:knownFonts="1">
    <font>
      <sz val="11"/>
      <color theme="1"/>
      <name val="Calibri"/>
      <family val="2"/>
      <scheme val="minor"/>
    </font>
    <font>
      <sz val="12"/>
      <name val="Arial"/>
      <family val="2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1"/>
    </font>
    <font>
      <b/>
      <sz val="12"/>
      <name val="Arial"/>
      <family val="2"/>
      <charset val="204"/>
    </font>
    <font>
      <b/>
      <i/>
      <sz val="12"/>
      <name val="Arial"/>
      <family val="2"/>
      <charset val="204"/>
    </font>
    <font>
      <b/>
      <sz val="12"/>
      <color indexed="8"/>
      <name val="Arial"/>
      <family val="2"/>
      <charset val="204"/>
    </font>
    <font>
      <b/>
      <sz val="11"/>
      <color indexed="8"/>
      <name val="Calibri"/>
      <family val="2"/>
      <charset val="1"/>
    </font>
    <font>
      <b/>
      <i/>
      <sz val="12"/>
      <color indexed="8"/>
      <name val="Arial"/>
      <family val="2"/>
      <charset val="204"/>
    </font>
    <font>
      <i/>
      <sz val="12"/>
      <color indexed="8"/>
      <name val="Arial"/>
      <family val="2"/>
      <charset val="204"/>
    </font>
    <font>
      <i/>
      <sz val="12"/>
      <name val="Arial"/>
      <family val="2"/>
      <charset val="204"/>
    </font>
    <font>
      <sz val="11"/>
      <color indexed="8"/>
      <name val="Calibri"/>
      <family val="2"/>
      <charset val="204"/>
    </font>
    <font>
      <b/>
      <i/>
      <sz val="12"/>
      <name val="Arial"/>
      <family val="2"/>
    </font>
    <font>
      <i/>
      <sz val="12"/>
      <name val="Arial"/>
      <family val="2"/>
    </font>
    <font>
      <sz val="10"/>
      <color theme="1"/>
      <name val="Century Gothic"/>
      <family val="2"/>
      <charset val="204"/>
    </font>
    <font>
      <sz val="10"/>
      <color theme="1"/>
      <name val="Calibri"/>
      <family val="2"/>
      <charset val="204"/>
      <scheme val="minor"/>
    </font>
    <font>
      <u/>
      <sz val="10"/>
      <color theme="1"/>
      <name val="Century Gothic"/>
      <family val="2"/>
      <charset val="204"/>
    </font>
    <font>
      <u/>
      <sz val="11"/>
      <color theme="10"/>
      <name val="Calibri"/>
      <family val="2"/>
      <scheme val="minor"/>
    </font>
    <font>
      <sz val="12"/>
      <color indexed="8"/>
      <name val="Arial"/>
      <family val="2"/>
      <charset val="204"/>
    </font>
    <font>
      <sz val="11"/>
      <name val="Calibri"/>
      <family val="2"/>
      <charset val="1"/>
    </font>
    <font>
      <sz val="10"/>
      <name val="Century Gothic"/>
      <family val="2"/>
      <charset val="204"/>
    </font>
    <font>
      <sz val="10"/>
      <name val="Calibri"/>
      <family val="2"/>
      <charset val="204"/>
      <scheme val="minor"/>
    </font>
    <font>
      <u/>
      <sz val="10"/>
      <name val="Century Gothic"/>
      <family val="2"/>
      <charset val="204"/>
    </font>
    <font>
      <sz val="8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b/>
      <i/>
      <sz val="12"/>
      <color rgb="FFFF0000"/>
      <name val="Arial"/>
      <family val="2"/>
      <charset val="204"/>
    </font>
    <font>
      <sz val="12"/>
      <color rgb="FFFF0000"/>
      <name val="Arial"/>
      <family val="2"/>
      <charset val="204"/>
    </font>
    <font>
      <b/>
      <sz val="12"/>
      <color rgb="FFFF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2">
    <xf numFmtId="0" fontId="0" fillId="0" borderId="0"/>
    <xf numFmtId="0" fontId="21" fillId="0" borderId="0" applyNumberFormat="0" applyFill="0" applyBorder="0" applyAlignment="0" applyProtection="0"/>
  </cellStyleXfs>
  <cellXfs count="16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3" fontId="1" fillId="0" borderId="0" xfId="0" applyNumberFormat="1" applyFont="1" applyAlignment="1">
      <alignment horizontal="center"/>
    </xf>
    <xf numFmtId="0" fontId="2" fillId="2" borderId="0" xfId="0" applyFont="1" applyFill="1"/>
    <xf numFmtId="0" fontId="3" fillId="0" borderId="0" xfId="0" applyFont="1"/>
    <xf numFmtId="0" fontId="4" fillId="0" borderId="0" xfId="0" applyFont="1"/>
    <xf numFmtId="0" fontId="5" fillId="2" borderId="0" xfId="0" applyFont="1" applyFill="1"/>
    <xf numFmtId="0" fontId="6" fillId="0" borderId="0" xfId="0" applyFont="1"/>
    <xf numFmtId="0" fontId="7" fillId="0" borderId="0" xfId="0" applyFont="1"/>
    <xf numFmtId="0" fontId="8" fillId="0" borderId="0" xfId="0" applyFont="1" applyAlignment="1">
      <alignment horizontal="center"/>
    </xf>
    <xf numFmtId="49" fontId="8" fillId="0" borderId="0" xfId="0" applyNumberFormat="1" applyFont="1" applyAlignment="1">
      <alignment horizontal="left"/>
    </xf>
    <xf numFmtId="0" fontId="9" fillId="0" borderId="0" xfId="0" applyFont="1" applyAlignment="1">
      <alignment horizontal="right"/>
    </xf>
    <xf numFmtId="0" fontId="9" fillId="0" borderId="0" xfId="0" applyFont="1" applyAlignment="1">
      <alignment horizontal="center"/>
    </xf>
    <xf numFmtId="0" fontId="1" fillId="0" borderId="2" xfId="0" applyFont="1" applyBorder="1"/>
    <xf numFmtId="0" fontId="9" fillId="0" borderId="8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4" fontId="9" fillId="0" borderId="10" xfId="0" applyNumberFormat="1" applyFont="1" applyBorder="1" applyAlignment="1">
      <alignment horizontal="center"/>
    </xf>
    <xf numFmtId="3" fontId="9" fillId="0" borderId="11" xfId="0" applyNumberFormat="1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9" fillId="0" borderId="9" xfId="0" applyFont="1" applyBorder="1" applyAlignment="1">
      <alignment horizontal="center" vertical="center"/>
    </xf>
    <xf numFmtId="4" fontId="9" fillId="0" borderId="10" xfId="0" applyNumberFormat="1" applyFont="1" applyBorder="1" applyAlignment="1">
      <alignment horizontal="center" vertical="center"/>
    </xf>
    <xf numFmtId="3" fontId="9" fillId="0" borderId="16" xfId="0" applyNumberFormat="1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3" fontId="9" fillId="0" borderId="11" xfId="0" applyNumberFormat="1" applyFont="1" applyBorder="1" applyAlignment="1">
      <alignment horizontal="center" vertical="center"/>
    </xf>
    <xf numFmtId="0" fontId="11" fillId="2" borderId="0" xfId="0" applyFont="1" applyFill="1"/>
    <xf numFmtId="0" fontId="11" fillId="0" borderId="0" xfId="0" applyFont="1"/>
    <xf numFmtId="164" fontId="12" fillId="0" borderId="18" xfId="0" applyNumberFormat="1" applyFont="1" applyBorder="1" applyAlignment="1">
      <alignment horizontal="left" vertical="center" wrapText="1"/>
    </xf>
    <xf numFmtId="164" fontId="12" fillId="0" borderId="18" xfId="0" applyNumberFormat="1" applyFont="1" applyBorder="1" applyAlignment="1">
      <alignment horizontal="center" vertical="center" wrapText="1"/>
    </xf>
    <xf numFmtId="164" fontId="12" fillId="2" borderId="18" xfId="0" applyNumberFormat="1" applyFont="1" applyFill="1" applyBorder="1" applyAlignment="1">
      <alignment horizontal="center" vertical="center" wrapText="1"/>
    </xf>
    <xf numFmtId="164" fontId="9" fillId="0" borderId="18" xfId="0" applyNumberFormat="1" applyFont="1" applyBorder="1" applyAlignment="1">
      <alignment horizontal="center" vertical="center" wrapText="1"/>
    </xf>
    <xf numFmtId="43" fontId="12" fillId="2" borderId="18" xfId="0" applyNumberFormat="1" applyFont="1" applyFill="1" applyBorder="1" applyAlignment="1">
      <alignment horizontal="center" vertical="center" wrapText="1"/>
    </xf>
    <xf numFmtId="0" fontId="9" fillId="0" borderId="18" xfId="0" applyFont="1" applyBorder="1"/>
    <xf numFmtId="164" fontId="13" fillId="0" borderId="18" xfId="0" applyNumberFormat="1" applyFont="1" applyBorder="1" applyAlignment="1">
      <alignment horizontal="left" vertical="center" wrapText="1"/>
    </xf>
    <xf numFmtId="164" fontId="13" fillId="0" borderId="18" xfId="0" applyNumberFormat="1" applyFont="1" applyBorder="1" applyAlignment="1">
      <alignment horizontal="center" vertical="center" wrapText="1"/>
    </xf>
    <xf numFmtId="164" fontId="13" fillId="2" borderId="18" xfId="0" applyNumberFormat="1" applyFont="1" applyFill="1" applyBorder="1" applyAlignment="1">
      <alignment horizontal="center" vertical="center" wrapText="1"/>
    </xf>
    <xf numFmtId="164" fontId="14" fillId="0" borderId="18" xfId="0" applyNumberFormat="1" applyFont="1" applyBorder="1" applyAlignment="1">
      <alignment horizontal="center" vertical="center" wrapText="1"/>
    </xf>
    <xf numFmtId="43" fontId="13" fillId="2" borderId="18" xfId="0" applyNumberFormat="1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wrapText="1"/>
    </xf>
    <xf numFmtId="0" fontId="14" fillId="0" borderId="18" xfId="0" applyFont="1" applyBorder="1" applyAlignment="1">
      <alignment horizontal="center"/>
    </xf>
    <xf numFmtId="165" fontId="14" fillId="0" borderId="18" xfId="0" applyNumberFormat="1" applyFont="1" applyBorder="1" applyAlignment="1">
      <alignment horizontal="center"/>
    </xf>
    <xf numFmtId="0" fontId="15" fillId="0" borderId="0" xfId="0" applyFont="1"/>
    <xf numFmtId="0" fontId="9" fillId="0" borderId="18" xfId="0" applyFont="1" applyBorder="1" applyAlignment="1">
      <alignment wrapText="1"/>
    </xf>
    <xf numFmtId="0" fontId="9" fillId="0" borderId="18" xfId="0" applyFont="1" applyBorder="1" applyAlignment="1">
      <alignment horizontal="center"/>
    </xf>
    <xf numFmtId="2" fontId="14" fillId="0" borderId="18" xfId="0" applyNumberFormat="1" applyFont="1" applyBorder="1" applyAlignment="1">
      <alignment horizontal="center"/>
    </xf>
    <xf numFmtId="0" fontId="16" fillId="0" borderId="18" xfId="0" applyFont="1" applyBorder="1"/>
    <xf numFmtId="0" fontId="16" fillId="0" borderId="18" xfId="0" applyFont="1" applyBorder="1" applyAlignment="1">
      <alignment horizontal="center"/>
    </xf>
    <xf numFmtId="164" fontId="17" fillId="0" borderId="18" xfId="0" applyNumberFormat="1" applyFont="1" applyBorder="1" applyAlignment="1">
      <alignment horizontal="center" vertical="center" wrapText="1"/>
    </xf>
    <xf numFmtId="0" fontId="18" fillId="2" borderId="0" xfId="0" applyFont="1" applyFill="1" applyAlignment="1">
      <alignment horizontal="center" vertical="center" wrapText="1"/>
    </xf>
    <xf numFmtId="0" fontId="19" fillId="0" borderId="0" xfId="0" applyFont="1" applyAlignment="1">
      <alignment vertical="center" wrapText="1"/>
    </xf>
    <xf numFmtId="0" fontId="20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9" fillId="2" borderId="0" xfId="0" applyFont="1" applyFill="1" applyAlignment="1">
      <alignment vertical="center" wrapText="1"/>
    </xf>
    <xf numFmtId="0" fontId="21" fillId="0" borderId="0" xfId="1" applyAlignment="1">
      <alignment horizontal="center" vertical="center" wrapText="1"/>
    </xf>
    <xf numFmtId="0" fontId="1" fillId="0" borderId="0" xfId="0" applyFont="1" applyAlignment="1">
      <alignment horizontal="left"/>
    </xf>
    <xf numFmtId="3" fontId="1" fillId="0" borderId="0" xfId="0" applyNumberFormat="1" applyFont="1"/>
    <xf numFmtId="0" fontId="22" fillId="0" borderId="0" xfId="0" applyFont="1"/>
    <xf numFmtId="164" fontId="9" fillId="0" borderId="18" xfId="0" applyNumberFormat="1" applyFont="1" applyBorder="1" applyAlignment="1">
      <alignment horizontal="left" vertical="center" wrapText="1"/>
    </xf>
    <xf numFmtId="164" fontId="9" fillId="2" borderId="18" xfId="0" applyNumberFormat="1" applyFont="1" applyFill="1" applyBorder="1" applyAlignment="1">
      <alignment horizontal="center" vertical="center" wrapText="1"/>
    </xf>
    <xf numFmtId="43" fontId="9" fillId="2" borderId="18" xfId="0" applyNumberFormat="1" applyFont="1" applyFill="1" applyBorder="1" applyAlignment="1">
      <alignment horizontal="center" vertical="center" wrapText="1"/>
    </xf>
    <xf numFmtId="0" fontId="23" fillId="0" borderId="0" xfId="0" applyFont="1"/>
    <xf numFmtId="0" fontId="24" fillId="2" borderId="0" xfId="0" applyFont="1" applyFill="1" applyAlignment="1">
      <alignment horizontal="center" vertical="center" wrapText="1"/>
    </xf>
    <xf numFmtId="0" fontId="25" fillId="0" borderId="0" xfId="0" applyFont="1" applyAlignment="1">
      <alignment vertical="center" wrapText="1"/>
    </xf>
    <xf numFmtId="0" fontId="26" fillId="0" borderId="0" xfId="0" applyFont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49" fontId="13" fillId="0" borderId="0" xfId="0" applyNumberFormat="1" applyFont="1" applyBorder="1" applyAlignment="1">
      <alignment horizontal="center" vertical="center" wrapText="1"/>
    </xf>
    <xf numFmtId="164" fontId="13" fillId="0" borderId="0" xfId="0" applyNumberFormat="1" applyFont="1" applyBorder="1" applyAlignment="1">
      <alignment horizontal="left" vertical="center" wrapText="1"/>
    </xf>
    <xf numFmtId="164" fontId="13" fillId="0" borderId="0" xfId="0" applyNumberFormat="1" applyFont="1" applyBorder="1" applyAlignment="1">
      <alignment horizontal="center" vertical="center" wrapText="1"/>
    </xf>
    <xf numFmtId="164" fontId="13" fillId="2" borderId="0" xfId="0" applyNumberFormat="1" applyFont="1" applyFill="1" applyBorder="1" applyAlignment="1">
      <alignment horizontal="center" vertical="center" wrapText="1"/>
    </xf>
    <xf numFmtId="164" fontId="14" fillId="0" borderId="0" xfId="0" applyNumberFormat="1" applyFont="1" applyBorder="1" applyAlignment="1">
      <alignment horizontal="center" vertical="center" wrapText="1"/>
    </xf>
    <xf numFmtId="43" fontId="13" fillId="2" borderId="0" xfId="0" applyNumberFormat="1" applyFont="1" applyFill="1" applyBorder="1" applyAlignment="1">
      <alignment horizontal="center" vertical="center" wrapText="1"/>
    </xf>
    <xf numFmtId="0" fontId="14" fillId="0" borderId="0" xfId="0" applyFont="1" applyBorder="1" applyAlignment="1">
      <alignment wrapText="1"/>
    </xf>
    <xf numFmtId="0" fontId="14" fillId="0" borderId="0" xfId="0" applyFont="1" applyBorder="1" applyAlignment="1">
      <alignment horizontal="center"/>
    </xf>
    <xf numFmtId="165" fontId="14" fillId="0" borderId="0" xfId="0" applyNumberFormat="1" applyFont="1" applyBorder="1" applyAlignment="1">
      <alignment horizontal="center"/>
    </xf>
    <xf numFmtId="164" fontId="22" fillId="0" borderId="18" xfId="0" applyNumberFormat="1" applyFont="1" applyBorder="1" applyAlignment="1">
      <alignment horizontal="left" vertical="center" wrapText="1"/>
    </xf>
    <xf numFmtId="0" fontId="1" fillId="2" borderId="18" xfId="0" applyFont="1" applyFill="1" applyBorder="1" applyAlignment="1">
      <alignment horizontal="center" vertical="center" wrapText="1"/>
    </xf>
    <xf numFmtId="164" fontId="22" fillId="2" borderId="18" xfId="0" applyNumberFormat="1" applyFont="1" applyFill="1" applyBorder="1" applyAlignment="1">
      <alignment horizontal="center" vertical="center" wrapText="1"/>
    </xf>
    <xf numFmtId="164" fontId="22" fillId="0" borderId="18" xfId="0" applyNumberFormat="1" applyFont="1" applyBorder="1" applyAlignment="1">
      <alignment horizontal="center" vertical="center" wrapText="1"/>
    </xf>
    <xf numFmtId="164" fontId="17" fillId="0" borderId="18" xfId="0" applyNumberFormat="1" applyFont="1" applyBorder="1" applyAlignment="1">
      <alignment horizontal="left" vertical="center" wrapText="1"/>
    </xf>
    <xf numFmtId="0" fontId="28" fillId="4" borderId="0" xfId="0" applyFont="1" applyFill="1"/>
    <xf numFmtId="0" fontId="11" fillId="4" borderId="0" xfId="0" applyFont="1" applyFill="1"/>
    <xf numFmtId="0" fontId="1" fillId="4" borderId="0" xfId="0" applyFont="1" applyFill="1" applyAlignment="1">
      <alignment horizontal="center"/>
    </xf>
    <xf numFmtId="0" fontId="1" fillId="4" borderId="0" xfId="0" applyFont="1" applyFill="1" applyAlignment="1">
      <alignment horizontal="left"/>
    </xf>
    <xf numFmtId="0" fontId="1" fillId="4" borderId="0" xfId="0" applyFont="1" applyFill="1"/>
    <xf numFmtId="0" fontId="2" fillId="4" borderId="0" xfId="0" applyFont="1" applyFill="1"/>
    <xf numFmtId="4" fontId="3" fillId="4" borderId="0" xfId="0" applyNumberFormat="1" applyFont="1" applyFill="1"/>
    <xf numFmtId="0" fontId="3" fillId="4" borderId="0" xfId="0" applyFont="1" applyFill="1"/>
    <xf numFmtId="0" fontId="4" fillId="4" borderId="0" xfId="0" applyFont="1" applyFill="1"/>
    <xf numFmtId="3" fontId="1" fillId="4" borderId="0" xfId="0" applyNumberFormat="1" applyFont="1" applyFill="1" applyAlignment="1">
      <alignment horizontal="center"/>
    </xf>
    <xf numFmtId="4" fontId="1" fillId="4" borderId="0" xfId="0" applyNumberFormat="1" applyFont="1" applyFill="1" applyAlignment="1">
      <alignment horizontal="right"/>
    </xf>
    <xf numFmtId="3" fontId="1" fillId="4" borderId="0" xfId="0" applyNumberFormat="1" applyFont="1" applyFill="1" applyAlignment="1">
      <alignment horizontal="right"/>
    </xf>
    <xf numFmtId="0" fontId="8" fillId="3" borderId="18" xfId="0" applyFont="1" applyFill="1" applyBorder="1" applyAlignment="1">
      <alignment horizontal="center" vertical="center" wrapText="1"/>
    </xf>
    <xf numFmtId="49" fontId="8" fillId="3" borderId="18" xfId="0" applyNumberFormat="1" applyFont="1" applyFill="1" applyBorder="1" applyAlignment="1">
      <alignment horizontal="center" vertical="center" wrapText="1"/>
    </xf>
    <xf numFmtId="4" fontId="10" fillId="3" borderId="18" xfId="0" applyNumberFormat="1" applyFont="1" applyFill="1" applyBorder="1" applyAlignment="1">
      <alignment horizontal="center" vertical="center" wrapText="1"/>
    </xf>
    <xf numFmtId="0" fontId="10" fillId="3" borderId="18" xfId="0" applyFont="1" applyFill="1" applyBorder="1" applyAlignment="1">
      <alignment horizontal="left" vertical="center" wrapText="1"/>
    </xf>
    <xf numFmtId="0" fontId="10" fillId="3" borderId="18" xfId="0" applyFont="1" applyFill="1" applyBorder="1" applyAlignment="1">
      <alignment horizontal="center" vertical="center" wrapText="1"/>
    </xf>
    <xf numFmtId="3" fontId="10" fillId="3" borderId="18" xfId="0" applyNumberFormat="1" applyFont="1" applyFill="1" applyBorder="1" applyAlignment="1">
      <alignment horizontal="center" vertical="center" wrapText="1"/>
    </xf>
    <xf numFmtId="1" fontId="8" fillId="0" borderId="19" xfId="0" applyNumberFormat="1" applyFont="1" applyBorder="1" applyAlignment="1">
      <alignment horizontal="center" vertical="center"/>
    </xf>
    <xf numFmtId="1" fontId="8" fillId="0" borderId="20" xfId="0" applyNumberFormat="1" applyFont="1" applyBorder="1" applyAlignment="1">
      <alignment horizontal="center" vertical="center"/>
    </xf>
    <xf numFmtId="1" fontId="10" fillId="0" borderId="20" xfId="0" applyNumberFormat="1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8" fillId="3" borderId="22" xfId="0" applyFont="1" applyFill="1" applyBorder="1" applyAlignment="1">
      <alignment horizontal="center" vertical="center" wrapText="1"/>
    </xf>
    <xf numFmtId="4" fontId="10" fillId="3" borderId="23" xfId="0" applyNumberFormat="1" applyFont="1" applyFill="1" applyBorder="1" applyAlignment="1">
      <alignment horizontal="center" vertical="center" wrapText="1"/>
    </xf>
    <xf numFmtId="49" fontId="12" fillId="0" borderId="22" xfId="0" applyNumberFormat="1" applyFont="1" applyBorder="1" applyAlignment="1">
      <alignment horizontal="center" vertical="center" wrapText="1"/>
    </xf>
    <xf numFmtId="0" fontId="9" fillId="0" borderId="23" xfId="0" applyFont="1" applyBorder="1"/>
    <xf numFmtId="49" fontId="13" fillId="0" borderId="22" xfId="0" applyNumberFormat="1" applyFont="1" applyBorder="1" applyAlignment="1">
      <alignment horizontal="center" vertical="center" wrapText="1"/>
    </xf>
    <xf numFmtId="165" fontId="14" fillId="0" borderId="23" xfId="0" applyNumberFormat="1" applyFont="1" applyBorder="1" applyAlignment="1">
      <alignment horizontal="center"/>
    </xf>
    <xf numFmtId="2" fontId="14" fillId="0" borderId="23" xfId="0" applyNumberFormat="1" applyFont="1" applyBorder="1" applyAlignment="1">
      <alignment horizontal="center"/>
    </xf>
    <xf numFmtId="49" fontId="9" fillId="0" borderId="22" xfId="0" applyNumberFormat="1" applyFont="1" applyBorder="1" applyAlignment="1">
      <alignment horizontal="center" vertical="center" wrapText="1"/>
    </xf>
    <xf numFmtId="164" fontId="17" fillId="0" borderId="23" xfId="0" applyNumberFormat="1" applyFont="1" applyBorder="1" applyAlignment="1">
      <alignment horizontal="center" vertical="center" wrapText="1"/>
    </xf>
    <xf numFmtId="49" fontId="22" fillId="0" borderId="22" xfId="0" applyNumberFormat="1" applyFont="1" applyBorder="1" applyAlignment="1">
      <alignment horizontal="left" vertical="center" wrapText="1"/>
    </xf>
    <xf numFmtId="0" fontId="1" fillId="4" borderId="0" xfId="0" applyFont="1" applyFill="1" applyBorder="1" applyAlignment="1">
      <alignment horizontal="center" vertical="center"/>
    </xf>
    <xf numFmtId="0" fontId="22" fillId="4" borderId="0" xfId="0" applyFont="1" applyFill="1" applyBorder="1" applyAlignment="1">
      <alignment horizontal="center" vertical="center" wrapText="1"/>
    </xf>
    <xf numFmtId="4" fontId="1" fillId="4" borderId="0" xfId="0" applyNumberFormat="1" applyFont="1" applyFill="1" applyBorder="1" applyAlignment="1">
      <alignment horizontal="center" vertical="center" wrapText="1"/>
    </xf>
    <xf numFmtId="4" fontId="12" fillId="4" borderId="0" xfId="0" applyNumberFormat="1" applyFont="1" applyFill="1" applyBorder="1" applyAlignment="1">
      <alignment horizontal="center" vertical="center" wrapText="1"/>
    </xf>
    <xf numFmtId="0" fontId="22" fillId="4" borderId="0" xfId="0" applyFont="1" applyFill="1" applyBorder="1" applyAlignment="1">
      <alignment horizontal="left" vertical="center" wrapText="1"/>
    </xf>
    <xf numFmtId="164" fontId="17" fillId="4" borderId="0" xfId="0" applyNumberFormat="1" applyFont="1" applyFill="1" applyBorder="1" applyAlignment="1">
      <alignment horizontal="center" vertical="center" wrapText="1"/>
    </xf>
    <xf numFmtId="4" fontId="22" fillId="4" borderId="0" xfId="0" applyNumberFormat="1" applyFont="1" applyFill="1" applyBorder="1" applyAlignment="1">
      <alignment horizontal="center" vertical="center"/>
    </xf>
    <xf numFmtId="4" fontId="22" fillId="4" borderId="0" xfId="0" applyNumberFormat="1" applyFont="1" applyFill="1" applyBorder="1" applyAlignment="1">
      <alignment horizontal="center" vertical="center" wrapText="1"/>
    </xf>
    <xf numFmtId="165" fontId="14" fillId="4" borderId="0" xfId="0" applyNumberFormat="1" applyFont="1" applyFill="1" applyBorder="1" applyAlignment="1">
      <alignment horizontal="center"/>
    </xf>
    <xf numFmtId="0" fontId="1" fillId="4" borderId="0" xfId="0" applyFont="1" applyFill="1" applyBorder="1" applyAlignment="1">
      <alignment horizontal="center"/>
    </xf>
    <xf numFmtId="0" fontId="1" fillId="4" borderId="0" xfId="0" applyFont="1" applyFill="1" applyBorder="1" applyAlignment="1">
      <alignment horizontal="left"/>
    </xf>
    <xf numFmtId="0" fontId="1" fillId="4" borderId="0" xfId="0" applyFont="1" applyFill="1" applyBorder="1"/>
    <xf numFmtId="4" fontId="1" fillId="4" borderId="0" xfId="0" applyNumberFormat="1" applyFont="1" applyFill="1" applyBorder="1"/>
    <xf numFmtId="3" fontId="1" fillId="4" borderId="0" xfId="0" applyNumberFormat="1" applyFont="1" applyFill="1" applyBorder="1" applyAlignment="1">
      <alignment horizontal="center"/>
    </xf>
    <xf numFmtId="4" fontId="1" fillId="4" borderId="0" xfId="0" applyNumberFormat="1" applyFont="1" applyFill="1" applyBorder="1" applyAlignment="1">
      <alignment horizontal="right"/>
    </xf>
    <xf numFmtId="3" fontId="1" fillId="4" borderId="0" xfId="0" applyNumberFormat="1" applyFont="1" applyFill="1" applyBorder="1" applyAlignment="1">
      <alignment horizontal="right"/>
    </xf>
    <xf numFmtId="0" fontId="9" fillId="0" borderId="0" xfId="0" applyFont="1" applyBorder="1" applyAlignment="1">
      <alignment horizontal="center" vertical="center"/>
    </xf>
    <xf numFmtId="49" fontId="12" fillId="0" borderId="24" xfId="0" applyNumberFormat="1" applyFont="1" applyBorder="1" applyAlignment="1">
      <alignment horizontal="center" vertical="center" wrapText="1"/>
    </xf>
    <xf numFmtId="164" fontId="12" fillId="0" borderId="25" xfId="0" applyNumberFormat="1" applyFont="1" applyBorder="1" applyAlignment="1">
      <alignment horizontal="left" vertical="center" wrapText="1"/>
    </xf>
    <xf numFmtId="164" fontId="12" fillId="0" borderId="25" xfId="0" applyNumberFormat="1" applyFont="1" applyBorder="1" applyAlignment="1">
      <alignment horizontal="center" vertical="center" wrapText="1"/>
    </xf>
    <xf numFmtId="164" fontId="12" fillId="2" borderId="25" xfId="0" applyNumberFormat="1" applyFont="1" applyFill="1" applyBorder="1" applyAlignment="1">
      <alignment horizontal="center" vertical="center" wrapText="1"/>
    </xf>
    <xf numFmtId="43" fontId="12" fillId="2" borderId="25" xfId="0" applyNumberFormat="1" applyFont="1" applyFill="1" applyBorder="1" applyAlignment="1">
      <alignment horizontal="center" vertical="center" wrapText="1"/>
    </xf>
    <xf numFmtId="0" fontId="16" fillId="0" borderId="25" xfId="0" applyFont="1" applyBorder="1"/>
    <xf numFmtId="0" fontId="16" fillId="0" borderId="25" xfId="0" applyFont="1" applyBorder="1" applyAlignment="1">
      <alignment horizontal="center"/>
    </xf>
    <xf numFmtId="164" fontId="17" fillId="0" borderId="26" xfId="0" applyNumberFormat="1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center" vertical="center" wrapText="1"/>
    </xf>
    <xf numFmtId="0" fontId="1" fillId="4" borderId="0" xfId="0" applyFont="1" applyFill="1" applyBorder="1" applyAlignment="1">
      <alignment horizontal="left"/>
    </xf>
    <xf numFmtId="1" fontId="1" fillId="0" borderId="0" xfId="0" applyNumberFormat="1" applyFont="1" applyAlignment="1">
      <alignment horizontal="center"/>
    </xf>
    <xf numFmtId="0" fontId="1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justify"/>
    </xf>
    <xf numFmtId="0" fontId="9" fillId="0" borderId="7" xfId="0" applyFont="1" applyBorder="1" applyAlignment="1">
      <alignment horizontal="center" vertical="justify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/>
    </xf>
    <xf numFmtId="0" fontId="9" fillId="0" borderId="15" xfId="0" applyFont="1" applyBorder="1" applyAlignment="1">
      <alignment horizontal="center"/>
    </xf>
    <xf numFmtId="49" fontId="12" fillId="0" borderId="0" xfId="0" applyNumberFormat="1" applyFont="1" applyBorder="1" applyAlignment="1">
      <alignment horizontal="center" vertical="center" wrapText="1"/>
    </xf>
    <xf numFmtId="164" fontId="12" fillId="0" borderId="0" xfId="0" applyNumberFormat="1" applyFont="1" applyBorder="1" applyAlignment="1">
      <alignment horizontal="center" vertical="center" wrapText="1"/>
    </xf>
    <xf numFmtId="164" fontId="12" fillId="2" borderId="0" xfId="0" applyNumberFormat="1" applyFont="1" applyFill="1" applyBorder="1" applyAlignment="1">
      <alignment horizontal="center" vertical="center" wrapText="1"/>
    </xf>
    <xf numFmtId="43" fontId="12" fillId="2" borderId="0" xfId="0" applyNumberFormat="1" applyFont="1" applyFill="1" applyBorder="1" applyAlignment="1">
      <alignment horizontal="center" vertical="center" wrapText="1"/>
    </xf>
    <xf numFmtId="0" fontId="16" fillId="0" borderId="0" xfId="0" applyFont="1" applyBorder="1"/>
    <xf numFmtId="0" fontId="16" fillId="0" borderId="0" xfId="0" applyFont="1" applyBorder="1" applyAlignment="1">
      <alignment horizontal="center"/>
    </xf>
    <xf numFmtId="164" fontId="17" fillId="0" borderId="0" xfId="0" applyNumberFormat="1" applyFont="1" applyBorder="1" applyAlignment="1">
      <alignment horizontal="center" vertical="center" wrapText="1"/>
    </xf>
    <xf numFmtId="164" fontId="29" fillId="0" borderId="0" xfId="0" applyNumberFormat="1" applyFont="1" applyBorder="1" applyAlignment="1">
      <alignment horizontal="left" vertical="center" wrapText="1"/>
    </xf>
    <xf numFmtId="0" fontId="30" fillId="4" borderId="0" xfId="0" applyFont="1" applyFill="1" applyBorder="1" applyAlignment="1">
      <alignment horizontal="left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94"/>
  <sheetViews>
    <sheetView tabSelected="1" view="pageBreakPreview" topLeftCell="A67" zoomScale="60" zoomScaleNormal="50" workbookViewId="0">
      <selection activeCell="F85" sqref="F85"/>
    </sheetView>
  </sheetViews>
  <sheetFormatPr defaultColWidth="9" defaultRowHeight="15.75" x14ac:dyDescent="0.25"/>
  <cols>
    <col min="1" max="1" width="9" style="1"/>
    <col min="2" max="2" width="55.140625" style="58" customWidth="1"/>
    <col min="3" max="3" width="14.28515625" style="58" customWidth="1"/>
    <col min="4" max="4" width="13.42578125" style="58" customWidth="1"/>
    <col min="5" max="5" width="16.7109375" style="58" customWidth="1"/>
    <col min="6" max="6" width="16" style="58" customWidth="1"/>
    <col min="7" max="7" width="44.85546875" style="58" customWidth="1"/>
    <col min="8" max="8" width="16.7109375" style="58" customWidth="1"/>
    <col min="9" max="9" width="13.85546875" style="58" customWidth="1"/>
    <col min="10" max="10" width="15.42578125" style="58" customWidth="1"/>
    <col min="11" max="11" width="15.140625" style="58" customWidth="1"/>
    <col min="12" max="12" width="9" style="7"/>
    <col min="13" max="13" width="43.28515625" style="8" customWidth="1"/>
    <col min="14" max="14" width="9" style="8"/>
    <col min="15" max="15" width="29" style="8" customWidth="1"/>
    <col min="16" max="16" width="17.42578125" style="8" customWidth="1"/>
    <col min="17" max="16384" width="9" style="9"/>
  </cols>
  <sheetData>
    <row r="1" spans="1:16" customFormat="1" ht="15" x14ac:dyDescent="0.25"/>
    <row r="2" spans="1:16" customFormat="1" ht="15" x14ac:dyDescent="0.25"/>
    <row r="3" spans="1:16" x14ac:dyDescent="0.25">
      <c r="A3" s="142" t="s">
        <v>37</v>
      </c>
      <c r="B3" s="142"/>
      <c r="C3" s="142"/>
      <c r="D3" s="142"/>
      <c r="E3" s="142"/>
      <c r="F3" s="142"/>
      <c r="G3" s="142"/>
      <c r="H3" s="142"/>
      <c r="I3" s="142"/>
      <c r="J3" s="142"/>
      <c r="K3" s="142"/>
    </row>
    <row r="4" spans="1:16" x14ac:dyDescent="0.25">
      <c r="A4" s="142" t="s">
        <v>38</v>
      </c>
      <c r="B4" s="142"/>
      <c r="C4" s="142"/>
      <c r="D4" s="142"/>
      <c r="E4" s="142"/>
      <c r="F4" s="142"/>
      <c r="G4" s="142"/>
      <c r="H4" s="142"/>
      <c r="I4" s="142"/>
      <c r="J4" s="142"/>
      <c r="K4" s="142"/>
    </row>
    <row r="5" spans="1:16" x14ac:dyDescent="0.25">
      <c r="A5" s="142" t="s">
        <v>115</v>
      </c>
      <c r="B5" s="142"/>
      <c r="C5" s="142"/>
      <c r="D5" s="142"/>
      <c r="E5" s="142"/>
      <c r="F5" s="142"/>
      <c r="G5" s="142"/>
      <c r="H5" s="142"/>
      <c r="I5" s="142"/>
      <c r="J5" s="142"/>
      <c r="K5" s="142"/>
    </row>
    <row r="6" spans="1:16" ht="16.5" thickBot="1" x14ac:dyDescent="0.3">
      <c r="A6" s="10"/>
      <c r="B6" s="11"/>
      <c r="C6" s="12"/>
      <c r="D6" s="12"/>
      <c r="E6" s="12"/>
      <c r="F6" s="12"/>
      <c r="G6" s="10"/>
      <c r="H6" s="10"/>
      <c r="I6" s="10"/>
      <c r="J6" s="10"/>
      <c r="K6" s="13" t="s">
        <v>0</v>
      </c>
    </row>
    <row r="7" spans="1:16" ht="16.5" thickBot="1" x14ac:dyDescent="0.3">
      <c r="A7" s="143" t="s">
        <v>1</v>
      </c>
      <c r="B7" s="14"/>
      <c r="C7" s="145" t="s">
        <v>2</v>
      </c>
      <c r="D7" s="146"/>
      <c r="E7" s="146"/>
      <c r="F7" s="147"/>
      <c r="G7" s="148" t="s">
        <v>3</v>
      </c>
      <c r="H7" s="146"/>
      <c r="I7" s="146"/>
      <c r="J7" s="146"/>
      <c r="K7" s="147"/>
    </row>
    <row r="8" spans="1:16" ht="40.5" customHeight="1" x14ac:dyDescent="0.25">
      <c r="A8" s="144"/>
      <c r="B8" s="15" t="s">
        <v>4</v>
      </c>
      <c r="C8" s="16" t="s">
        <v>5</v>
      </c>
      <c r="D8" s="17" t="s">
        <v>6</v>
      </c>
      <c r="E8" s="17" t="s">
        <v>7</v>
      </c>
      <c r="F8" s="18" t="s">
        <v>8</v>
      </c>
      <c r="G8" s="149" t="s">
        <v>9</v>
      </c>
      <c r="H8" s="19" t="s">
        <v>5</v>
      </c>
      <c r="I8" s="20" t="s">
        <v>6</v>
      </c>
      <c r="J8" s="151" t="s">
        <v>10</v>
      </c>
      <c r="K8" s="152"/>
    </row>
    <row r="9" spans="1:16" ht="40.5" customHeight="1" thickBot="1" x14ac:dyDescent="0.3">
      <c r="A9" s="144"/>
      <c r="B9" s="15"/>
      <c r="C9" s="21" t="s">
        <v>11</v>
      </c>
      <c r="D9" s="22" t="s">
        <v>12</v>
      </c>
      <c r="E9" s="138" t="s">
        <v>116</v>
      </c>
      <c r="F9" s="23" t="s">
        <v>13</v>
      </c>
      <c r="G9" s="150"/>
      <c r="H9" s="129" t="s">
        <v>11</v>
      </c>
      <c r="I9" s="24" t="s">
        <v>12</v>
      </c>
      <c r="J9" s="25" t="s">
        <v>14</v>
      </c>
      <c r="K9" s="26" t="s">
        <v>15</v>
      </c>
    </row>
    <row r="10" spans="1:16" s="28" customFormat="1" x14ac:dyDescent="0.25">
      <c r="A10" s="99">
        <v>1</v>
      </c>
      <c r="B10" s="100">
        <v>2</v>
      </c>
      <c r="C10" s="100">
        <v>3</v>
      </c>
      <c r="D10" s="100">
        <v>4</v>
      </c>
      <c r="E10" s="100">
        <v>5</v>
      </c>
      <c r="F10" s="100">
        <v>6</v>
      </c>
      <c r="G10" s="101">
        <v>7</v>
      </c>
      <c r="H10" s="100">
        <v>8</v>
      </c>
      <c r="I10" s="100">
        <v>9</v>
      </c>
      <c r="J10" s="100">
        <v>10</v>
      </c>
      <c r="K10" s="102">
        <v>11</v>
      </c>
      <c r="L10" s="27"/>
    </row>
    <row r="11" spans="1:16" s="28" customFormat="1" x14ac:dyDescent="0.25">
      <c r="A11" s="103"/>
      <c r="B11" s="94" t="s">
        <v>16</v>
      </c>
      <c r="C11" s="94"/>
      <c r="D11" s="93"/>
      <c r="E11" s="95"/>
      <c r="F11" s="95"/>
      <c r="G11" s="96"/>
      <c r="H11" s="97"/>
      <c r="I11" s="98"/>
      <c r="J11" s="95"/>
      <c r="K11" s="104"/>
      <c r="L11" s="27"/>
    </row>
    <row r="12" spans="1:16" ht="45" x14ac:dyDescent="0.25">
      <c r="A12" s="105" t="s">
        <v>17</v>
      </c>
      <c r="B12" s="29" t="s">
        <v>39</v>
      </c>
      <c r="C12" s="30" t="s">
        <v>18</v>
      </c>
      <c r="D12" s="31">
        <f>12*0.75*1.5</f>
        <v>13.5</v>
      </c>
      <c r="E12" s="32"/>
      <c r="F12" s="33">
        <f>E12*D12</f>
        <v>0</v>
      </c>
      <c r="G12" s="34"/>
      <c r="H12" s="34"/>
      <c r="I12" s="34"/>
      <c r="J12" s="34"/>
      <c r="K12" s="106"/>
      <c r="L12" s="9"/>
      <c r="M12" s="9"/>
      <c r="N12" s="9"/>
      <c r="O12" s="9"/>
      <c r="P12" s="9"/>
    </row>
    <row r="13" spans="1:16" x14ac:dyDescent="0.25">
      <c r="A13" s="105" t="s">
        <v>20</v>
      </c>
      <c r="B13" s="29" t="s">
        <v>21</v>
      </c>
      <c r="C13" s="30" t="s">
        <v>22</v>
      </c>
      <c r="D13" s="31">
        <f>1.1+5.9</f>
        <v>7</v>
      </c>
      <c r="E13" s="32"/>
      <c r="F13" s="33">
        <f>E13*D13</f>
        <v>0</v>
      </c>
      <c r="G13" s="34"/>
      <c r="H13" s="34"/>
      <c r="I13" s="34"/>
      <c r="J13" s="34"/>
      <c r="K13" s="106"/>
      <c r="L13" s="9"/>
      <c r="M13" s="9"/>
      <c r="N13" s="9"/>
      <c r="O13" s="9"/>
      <c r="P13" s="9"/>
    </row>
    <row r="14" spans="1:16" ht="71.25" customHeight="1" x14ac:dyDescent="0.25">
      <c r="A14" s="105" t="s">
        <v>23</v>
      </c>
      <c r="B14" s="29" t="s">
        <v>43</v>
      </c>
      <c r="C14" s="30" t="s">
        <v>18</v>
      </c>
      <c r="D14" s="31">
        <f>0.75*1.5*38</f>
        <v>42.75</v>
      </c>
      <c r="E14" s="32"/>
      <c r="F14" s="33">
        <f>E14*D14</f>
        <v>0</v>
      </c>
      <c r="G14" s="34"/>
      <c r="H14" s="34"/>
      <c r="I14" s="34"/>
      <c r="J14" s="34"/>
      <c r="K14" s="106"/>
      <c r="L14" s="9"/>
      <c r="M14" s="9"/>
      <c r="N14" s="9"/>
      <c r="O14" s="9"/>
      <c r="P14" s="9"/>
    </row>
    <row r="15" spans="1:16" s="43" customFormat="1" x14ac:dyDescent="0.25">
      <c r="A15" s="107"/>
      <c r="B15" s="35"/>
      <c r="C15" s="36"/>
      <c r="D15" s="37"/>
      <c r="E15" s="38"/>
      <c r="F15" s="39"/>
      <c r="G15" s="40"/>
      <c r="H15" s="41"/>
      <c r="I15" s="42"/>
      <c r="J15" s="42"/>
      <c r="K15" s="108"/>
    </row>
    <row r="16" spans="1:16" ht="81" customHeight="1" x14ac:dyDescent="0.25">
      <c r="A16" s="105" t="s">
        <v>24</v>
      </c>
      <c r="B16" s="29" t="s">
        <v>40</v>
      </c>
      <c r="C16" s="30" t="s">
        <v>18</v>
      </c>
      <c r="D16" s="31">
        <f>25.29-2</f>
        <v>23.29</v>
      </c>
      <c r="E16" s="32"/>
      <c r="F16" s="33">
        <f>E16*D16</f>
        <v>0</v>
      </c>
      <c r="G16" s="44"/>
      <c r="H16" s="45"/>
      <c r="I16" s="34"/>
      <c r="J16" s="34"/>
      <c r="K16" s="106"/>
      <c r="L16" s="9"/>
      <c r="M16" s="9"/>
      <c r="N16" s="9"/>
      <c r="O16" s="9"/>
      <c r="P16" s="9"/>
    </row>
    <row r="17" spans="1:17" ht="82.5" customHeight="1" x14ac:dyDescent="0.25">
      <c r="A17" s="105" t="s">
        <v>25</v>
      </c>
      <c r="B17" s="29" t="s">
        <v>41</v>
      </c>
      <c r="C17" s="30" t="s">
        <v>18</v>
      </c>
      <c r="D17" s="31">
        <v>2</v>
      </c>
      <c r="E17" s="32"/>
      <c r="F17" s="33">
        <f>E17*D17</f>
        <v>0</v>
      </c>
      <c r="G17" s="44"/>
      <c r="H17" s="45"/>
      <c r="I17" s="34"/>
      <c r="J17" s="34"/>
      <c r="K17" s="106"/>
      <c r="L17" s="9"/>
      <c r="M17" s="9"/>
      <c r="N17" s="9"/>
      <c r="O17" s="9"/>
      <c r="P17" s="9"/>
    </row>
    <row r="18" spans="1:17" ht="22.9" customHeight="1" x14ac:dyDescent="0.25">
      <c r="A18" s="105" t="s">
        <v>26</v>
      </c>
      <c r="B18" s="29" t="s">
        <v>27</v>
      </c>
      <c r="C18" s="30" t="s">
        <v>18</v>
      </c>
      <c r="D18" s="31">
        <f>D16+D17</f>
        <v>25.29</v>
      </c>
      <c r="E18" s="32"/>
      <c r="F18" s="33">
        <f>E18*D18</f>
        <v>0</v>
      </c>
      <c r="G18" s="44"/>
      <c r="H18" s="45"/>
      <c r="I18" s="34"/>
      <c r="J18" s="34"/>
      <c r="K18" s="106"/>
      <c r="L18" s="9"/>
      <c r="M18" s="9"/>
      <c r="N18" s="9"/>
      <c r="O18" s="9"/>
      <c r="P18" s="9"/>
    </row>
    <row r="19" spans="1:17" ht="30" x14ac:dyDescent="0.25">
      <c r="A19" s="105" t="s">
        <v>28</v>
      </c>
      <c r="B19" s="29" t="s">
        <v>29</v>
      </c>
      <c r="C19" s="30" t="s">
        <v>30</v>
      </c>
      <c r="D19" s="31">
        <v>1</v>
      </c>
      <c r="E19" s="32"/>
      <c r="F19" s="33">
        <f>D19*E19</f>
        <v>0</v>
      </c>
      <c r="G19" s="44"/>
      <c r="H19" s="45"/>
      <c r="I19" s="34"/>
      <c r="J19" s="34"/>
      <c r="K19" s="106"/>
      <c r="L19" s="9"/>
      <c r="M19" s="9"/>
      <c r="N19" s="9"/>
      <c r="O19" s="9"/>
      <c r="P19" s="9"/>
    </row>
    <row r="20" spans="1:17" s="43" customFormat="1" x14ac:dyDescent="0.25">
      <c r="A20" s="107"/>
      <c r="B20" s="35"/>
      <c r="C20" s="36"/>
      <c r="D20" s="37"/>
      <c r="E20" s="38"/>
      <c r="F20" s="39"/>
      <c r="G20" s="40"/>
      <c r="H20" s="41"/>
      <c r="I20" s="46"/>
      <c r="J20" s="46"/>
      <c r="K20" s="109"/>
    </row>
    <row r="21" spans="1:17" ht="30" x14ac:dyDescent="0.25">
      <c r="A21" s="105" t="s">
        <v>31</v>
      </c>
      <c r="B21" s="29" t="s">
        <v>42</v>
      </c>
      <c r="C21" s="30" t="s">
        <v>22</v>
      </c>
      <c r="D21" s="31">
        <f>2.3+2.3+0.97</f>
        <v>5.5699999999999994</v>
      </c>
      <c r="E21" s="32"/>
      <c r="F21" s="33">
        <f>D21*E21</f>
        <v>0</v>
      </c>
      <c r="G21" s="44"/>
      <c r="H21" s="34"/>
      <c r="I21" s="34"/>
      <c r="J21" s="34"/>
      <c r="K21" s="106"/>
      <c r="L21" s="9"/>
      <c r="M21" s="9"/>
      <c r="N21" s="9"/>
      <c r="O21" s="9"/>
      <c r="P21" s="9"/>
    </row>
    <row r="22" spans="1:17" x14ac:dyDescent="0.25">
      <c r="A22" s="105" t="s">
        <v>32</v>
      </c>
      <c r="B22" s="29" t="s">
        <v>63</v>
      </c>
      <c r="C22" s="30" t="s">
        <v>22</v>
      </c>
      <c r="D22" s="31">
        <v>10</v>
      </c>
      <c r="E22" s="32"/>
      <c r="F22" s="33">
        <f>D22*E22</f>
        <v>0</v>
      </c>
      <c r="G22" s="44"/>
      <c r="H22" s="34"/>
      <c r="I22" s="34"/>
      <c r="J22" s="34"/>
      <c r="K22" s="106"/>
      <c r="L22" s="9"/>
      <c r="M22" s="9"/>
      <c r="N22" s="9"/>
      <c r="O22" s="9"/>
      <c r="P22" s="9"/>
    </row>
    <row r="23" spans="1:17" s="28" customFormat="1" x14ac:dyDescent="0.25">
      <c r="A23" s="103"/>
      <c r="B23" s="94" t="s">
        <v>33</v>
      </c>
      <c r="C23" s="94"/>
      <c r="D23" s="93"/>
      <c r="E23" s="95"/>
      <c r="F23" s="95"/>
      <c r="G23" s="96"/>
      <c r="H23" s="97"/>
      <c r="I23" s="98"/>
      <c r="J23" s="95"/>
      <c r="K23" s="104"/>
      <c r="L23" s="27"/>
    </row>
    <row r="24" spans="1:17" s="62" customFormat="1" ht="71.25" customHeight="1" x14ac:dyDescent="0.25">
      <c r="A24" s="110" t="s">
        <v>34</v>
      </c>
      <c r="B24" s="59" t="s">
        <v>44</v>
      </c>
      <c r="C24" s="32" t="s">
        <v>18</v>
      </c>
      <c r="D24" s="60">
        <f>95*0.75*1.5</f>
        <v>106.875</v>
      </c>
      <c r="E24" s="32"/>
      <c r="F24" s="61"/>
      <c r="G24" s="47"/>
      <c r="H24" s="47"/>
      <c r="I24" s="48"/>
      <c r="J24" s="48"/>
      <c r="K24" s="111"/>
      <c r="M24" s="63"/>
      <c r="N24" s="64"/>
      <c r="O24" s="65"/>
      <c r="P24" s="66"/>
      <c r="Q24" s="66"/>
    </row>
    <row r="25" spans="1:17" ht="61.5" customHeight="1" x14ac:dyDescent="0.25">
      <c r="A25" s="105" t="s">
        <v>35</v>
      </c>
      <c r="B25" s="29" t="s">
        <v>36</v>
      </c>
      <c r="C25" s="30" t="s">
        <v>18</v>
      </c>
      <c r="D25" s="31">
        <f>95*0.75*1.5</f>
        <v>106.875</v>
      </c>
      <c r="E25" s="32"/>
      <c r="F25" s="33">
        <f>E25*D25</f>
        <v>0</v>
      </c>
      <c r="G25" s="47"/>
      <c r="H25" s="47"/>
      <c r="I25" s="48"/>
      <c r="J25" s="48"/>
      <c r="K25" s="111"/>
      <c r="L25" s="9"/>
      <c r="M25" s="50"/>
      <c r="N25" s="51"/>
      <c r="O25" s="52"/>
      <c r="P25" s="53"/>
      <c r="Q25" s="53"/>
    </row>
    <row r="26" spans="1:17" s="43" customFormat="1" ht="45" customHeight="1" x14ac:dyDescent="0.25">
      <c r="A26" s="107"/>
      <c r="B26" s="35"/>
      <c r="C26" s="36"/>
      <c r="D26" s="37"/>
      <c r="E26" s="38"/>
      <c r="F26" s="39"/>
      <c r="G26" s="40"/>
      <c r="H26" s="41"/>
      <c r="I26" s="42"/>
      <c r="J26" s="42"/>
      <c r="K26" s="108"/>
      <c r="M26" s="50"/>
      <c r="N26" s="54"/>
      <c r="O26" s="55"/>
      <c r="P26" s="53"/>
      <c r="Q26" s="53"/>
    </row>
    <row r="27" spans="1:17" s="28" customFormat="1" x14ac:dyDescent="0.25">
      <c r="A27" s="103"/>
      <c r="B27" s="94" t="s">
        <v>70</v>
      </c>
      <c r="C27" s="94"/>
      <c r="D27" s="93"/>
      <c r="E27" s="95"/>
      <c r="F27" s="95"/>
      <c r="G27" s="96"/>
      <c r="H27" s="97"/>
      <c r="I27" s="98"/>
      <c r="J27" s="95"/>
      <c r="K27" s="104"/>
      <c r="L27" s="27"/>
    </row>
    <row r="28" spans="1:17" ht="30" x14ac:dyDescent="0.25">
      <c r="A28" s="105" t="s">
        <v>52</v>
      </c>
      <c r="B28" s="29" t="s">
        <v>71</v>
      </c>
      <c r="C28" s="30" t="s">
        <v>18</v>
      </c>
      <c r="D28" s="31">
        <f>8.51*2</f>
        <v>17.02</v>
      </c>
      <c r="E28" s="32"/>
      <c r="F28" s="33">
        <f>E28*D28</f>
        <v>0</v>
      </c>
      <c r="G28" s="34"/>
      <c r="H28" s="34"/>
      <c r="I28" s="34"/>
      <c r="J28" s="34"/>
      <c r="K28" s="106"/>
      <c r="L28" s="9"/>
      <c r="M28" s="9"/>
      <c r="N28" s="9"/>
      <c r="O28" s="9"/>
      <c r="P28" s="9"/>
    </row>
    <row r="29" spans="1:17" ht="30" x14ac:dyDescent="0.25">
      <c r="A29" s="105" t="s">
        <v>53</v>
      </c>
      <c r="B29" s="29" t="s">
        <v>72</v>
      </c>
      <c r="C29" s="30" t="s">
        <v>22</v>
      </c>
      <c r="D29" s="31">
        <f>14.6+14.6</f>
        <v>29.2</v>
      </c>
      <c r="E29" s="32"/>
      <c r="F29" s="33"/>
      <c r="G29" s="34"/>
      <c r="H29" s="34"/>
      <c r="I29" s="34"/>
      <c r="J29" s="34"/>
      <c r="K29" s="106"/>
      <c r="L29" s="9"/>
      <c r="M29" s="9"/>
      <c r="N29" s="9"/>
      <c r="O29" s="9"/>
      <c r="P29" s="9"/>
    </row>
    <row r="30" spans="1:17" ht="30" x14ac:dyDescent="0.25">
      <c r="A30" s="105" t="s">
        <v>54</v>
      </c>
      <c r="B30" s="29" t="s">
        <v>73</v>
      </c>
      <c r="C30" s="30" t="s">
        <v>22</v>
      </c>
      <c r="D30" s="31">
        <f>14.6+14.6</f>
        <v>29.2</v>
      </c>
      <c r="E30" s="32"/>
      <c r="F30" s="33"/>
      <c r="G30" s="34"/>
      <c r="H30" s="34"/>
      <c r="I30" s="34"/>
      <c r="J30" s="34"/>
      <c r="K30" s="106"/>
      <c r="L30" s="9"/>
      <c r="M30" s="9"/>
      <c r="N30" s="9"/>
      <c r="O30" s="9"/>
      <c r="P30" s="9"/>
    </row>
    <row r="31" spans="1:17" ht="30" x14ac:dyDescent="0.25">
      <c r="A31" s="105" t="s">
        <v>55</v>
      </c>
      <c r="B31" s="29" t="s">
        <v>74</v>
      </c>
      <c r="C31" s="30" t="s">
        <v>22</v>
      </c>
      <c r="D31" s="31">
        <v>8.51</v>
      </c>
      <c r="E31" s="32"/>
      <c r="F31" s="33"/>
      <c r="G31" s="34"/>
      <c r="H31" s="34"/>
      <c r="I31" s="34"/>
      <c r="J31" s="34"/>
      <c r="K31" s="106"/>
      <c r="L31" s="9"/>
      <c r="M31" s="9"/>
      <c r="N31" s="9"/>
      <c r="O31" s="9"/>
      <c r="P31" s="9"/>
    </row>
    <row r="32" spans="1:17" s="28" customFormat="1" x14ac:dyDescent="0.25">
      <c r="A32" s="103"/>
      <c r="B32" s="94" t="s">
        <v>81</v>
      </c>
      <c r="C32" s="94"/>
      <c r="D32" s="93"/>
      <c r="E32" s="95"/>
      <c r="F32" s="95"/>
      <c r="G32" s="96"/>
      <c r="H32" s="97"/>
      <c r="I32" s="98"/>
      <c r="J32" s="95"/>
      <c r="K32" s="104"/>
      <c r="L32" s="27"/>
    </row>
    <row r="33" spans="1:16" ht="29.65" customHeight="1" x14ac:dyDescent="0.25">
      <c r="A33" s="105" t="s">
        <v>56</v>
      </c>
      <c r="B33" s="29" t="s">
        <v>82</v>
      </c>
      <c r="C33" s="30" t="s">
        <v>22</v>
      </c>
      <c r="D33" s="31">
        <v>36</v>
      </c>
      <c r="E33" s="32"/>
      <c r="F33" s="33">
        <f>E33*D33</f>
        <v>0</v>
      </c>
      <c r="G33" s="34"/>
      <c r="H33" s="34"/>
      <c r="I33" s="34"/>
      <c r="J33" s="34"/>
      <c r="K33" s="106"/>
      <c r="L33" s="9"/>
      <c r="M33" s="9"/>
      <c r="N33" s="9"/>
      <c r="O33" s="9"/>
      <c r="P33" s="9"/>
    </row>
    <row r="34" spans="1:16" s="43" customFormat="1" x14ac:dyDescent="0.25">
      <c r="A34" s="107"/>
      <c r="B34" s="35"/>
      <c r="C34" s="36"/>
      <c r="D34" s="37"/>
      <c r="E34" s="38"/>
      <c r="F34" s="39"/>
      <c r="G34" s="40"/>
      <c r="H34" s="41"/>
      <c r="I34" s="42"/>
      <c r="J34" s="42"/>
      <c r="K34" s="108"/>
    </row>
    <row r="35" spans="1:16" x14ac:dyDescent="0.25">
      <c r="A35" s="105" t="s">
        <v>58</v>
      </c>
      <c r="B35" s="29" t="s">
        <v>83</v>
      </c>
      <c r="C35" s="30" t="s">
        <v>84</v>
      </c>
      <c r="D35" s="31">
        <v>1</v>
      </c>
      <c r="E35" s="32"/>
      <c r="F35" s="33">
        <f>E35*D35</f>
        <v>0</v>
      </c>
      <c r="G35" s="44"/>
      <c r="H35" s="45"/>
      <c r="I35" s="34"/>
      <c r="J35" s="34"/>
      <c r="K35" s="106"/>
      <c r="L35" s="9"/>
      <c r="M35" s="9"/>
      <c r="N35" s="9"/>
      <c r="O35" s="9"/>
      <c r="P35" s="9"/>
    </row>
    <row r="36" spans="1:16" s="43" customFormat="1" x14ac:dyDescent="0.25">
      <c r="A36" s="107"/>
      <c r="B36" s="35"/>
      <c r="C36" s="36"/>
      <c r="D36" s="37"/>
      <c r="E36" s="38"/>
      <c r="F36" s="39"/>
      <c r="G36" s="40"/>
      <c r="H36" s="41"/>
      <c r="I36" s="42"/>
      <c r="J36" s="42"/>
      <c r="K36" s="108"/>
    </row>
    <row r="37" spans="1:16" ht="45" x14ac:dyDescent="0.25">
      <c r="A37" s="105" t="s">
        <v>60</v>
      </c>
      <c r="B37" s="29" t="s">
        <v>85</v>
      </c>
      <c r="C37" s="30" t="s">
        <v>22</v>
      </c>
      <c r="D37" s="31">
        <v>86</v>
      </c>
      <c r="E37" s="32"/>
      <c r="F37" s="33">
        <f>E37*D37</f>
        <v>0</v>
      </c>
      <c r="G37" s="44"/>
      <c r="H37" s="45"/>
      <c r="I37" s="34"/>
      <c r="J37" s="34"/>
      <c r="K37" s="106"/>
      <c r="L37" s="9"/>
      <c r="M37" s="9"/>
      <c r="N37" s="9"/>
      <c r="O37" s="9"/>
      <c r="P37" s="9"/>
    </row>
    <row r="38" spans="1:16" s="43" customFormat="1" x14ac:dyDescent="0.25">
      <c r="A38" s="107"/>
      <c r="B38" s="35"/>
      <c r="C38" s="36"/>
      <c r="D38" s="37"/>
      <c r="E38" s="38"/>
      <c r="F38" s="39"/>
      <c r="G38" s="40"/>
      <c r="H38" s="41"/>
      <c r="I38" s="42"/>
      <c r="J38" s="42"/>
      <c r="K38" s="108"/>
    </row>
    <row r="39" spans="1:16" ht="75" x14ac:dyDescent="0.25">
      <c r="A39" s="105" t="s">
        <v>61</v>
      </c>
      <c r="B39" s="29" t="s">
        <v>86</v>
      </c>
      <c r="C39" s="30" t="s">
        <v>22</v>
      </c>
      <c r="D39" s="31">
        <v>77</v>
      </c>
      <c r="E39" s="32"/>
      <c r="F39" s="33">
        <f>E39*D39</f>
        <v>0</v>
      </c>
      <c r="G39" s="44"/>
      <c r="H39" s="34"/>
      <c r="I39" s="34"/>
      <c r="J39" s="34"/>
      <c r="K39" s="106"/>
      <c r="L39" s="9"/>
      <c r="M39" s="9"/>
      <c r="N39" s="9"/>
      <c r="O39" s="9"/>
      <c r="P39" s="9"/>
    </row>
    <row r="40" spans="1:16" s="28" customFormat="1" x14ac:dyDescent="0.25">
      <c r="A40" s="103"/>
      <c r="B40" s="94" t="s">
        <v>87</v>
      </c>
      <c r="C40" s="94"/>
      <c r="D40" s="93"/>
      <c r="E40" s="95"/>
      <c r="F40" s="95"/>
      <c r="G40" s="96"/>
      <c r="H40" s="97"/>
      <c r="I40" s="98"/>
      <c r="J40" s="95"/>
      <c r="K40" s="104"/>
      <c r="L40" s="27"/>
    </row>
    <row r="41" spans="1:16" ht="60" x14ac:dyDescent="0.25">
      <c r="A41" s="105" t="s">
        <v>65</v>
      </c>
      <c r="B41" s="29" t="s">
        <v>88</v>
      </c>
      <c r="C41" s="30" t="s">
        <v>18</v>
      </c>
      <c r="D41" s="31">
        <v>86</v>
      </c>
      <c r="E41" s="32"/>
      <c r="F41" s="33">
        <f>E41*D41</f>
        <v>0</v>
      </c>
      <c r="G41" s="44"/>
      <c r="H41" s="34"/>
      <c r="I41" s="34"/>
      <c r="J41" s="34"/>
      <c r="K41" s="106"/>
      <c r="L41" s="9"/>
      <c r="M41" s="9"/>
      <c r="N41" s="9"/>
      <c r="O41" s="9"/>
      <c r="P41" s="9"/>
    </row>
    <row r="42" spans="1:16" s="43" customFormat="1" x14ac:dyDescent="0.25">
      <c r="A42" s="107"/>
      <c r="B42" s="35"/>
      <c r="C42" s="36"/>
      <c r="D42" s="37"/>
      <c r="E42" s="38"/>
      <c r="F42" s="39"/>
      <c r="G42" s="40"/>
      <c r="H42" s="41"/>
      <c r="I42" s="42"/>
      <c r="J42" s="42"/>
      <c r="K42" s="108"/>
    </row>
    <row r="43" spans="1:16" ht="60" x14ac:dyDescent="0.25">
      <c r="A43" s="105" t="s">
        <v>66</v>
      </c>
      <c r="B43" s="29" t="s">
        <v>89</v>
      </c>
      <c r="C43" s="30" t="s">
        <v>22</v>
      </c>
      <c r="D43" s="31">
        <v>56</v>
      </c>
      <c r="E43" s="30"/>
      <c r="F43" s="33">
        <f>E43*D43</f>
        <v>0</v>
      </c>
      <c r="G43" s="47"/>
      <c r="H43" s="47"/>
      <c r="I43" s="48"/>
      <c r="J43" s="48"/>
      <c r="K43" s="111"/>
      <c r="L43" s="9"/>
      <c r="M43" s="9"/>
      <c r="N43" s="9"/>
      <c r="O43" s="9"/>
      <c r="P43" s="9"/>
    </row>
    <row r="44" spans="1:16" s="43" customFormat="1" x14ac:dyDescent="0.25">
      <c r="A44" s="107"/>
      <c r="B44" s="35"/>
      <c r="C44" s="36"/>
      <c r="D44" s="37"/>
      <c r="E44" s="38"/>
      <c r="F44" s="39"/>
      <c r="G44" s="40"/>
      <c r="H44" s="41"/>
      <c r="I44" s="42"/>
      <c r="J44" s="42"/>
      <c r="K44" s="108"/>
    </row>
    <row r="45" spans="1:16" ht="60" x14ac:dyDescent="0.25">
      <c r="A45" s="105" t="s">
        <v>67</v>
      </c>
      <c r="B45" s="29" t="s">
        <v>90</v>
      </c>
      <c r="C45" s="30" t="s">
        <v>22</v>
      </c>
      <c r="D45" s="31">
        <v>36</v>
      </c>
      <c r="E45" s="30"/>
      <c r="F45" s="33">
        <f>E45*D45</f>
        <v>0</v>
      </c>
      <c r="G45" s="47"/>
      <c r="H45" s="47"/>
      <c r="I45" s="48"/>
      <c r="J45" s="48"/>
      <c r="K45" s="111"/>
      <c r="L45" s="9"/>
      <c r="M45" s="9"/>
      <c r="N45" s="9"/>
      <c r="O45" s="9"/>
      <c r="P45" s="9"/>
    </row>
    <row r="46" spans="1:16" s="28" customFormat="1" x14ac:dyDescent="0.25">
      <c r="A46" s="103"/>
      <c r="B46" s="94" t="s">
        <v>99</v>
      </c>
      <c r="C46" s="94"/>
      <c r="D46" s="93"/>
      <c r="E46" s="95"/>
      <c r="F46" s="95"/>
      <c r="G46" s="96"/>
      <c r="H46" s="97"/>
      <c r="I46" s="98"/>
      <c r="J46" s="95"/>
      <c r="K46" s="104"/>
      <c r="L46" s="27"/>
    </row>
    <row r="47" spans="1:16" ht="30" x14ac:dyDescent="0.25">
      <c r="A47" s="105" t="s">
        <v>68</v>
      </c>
      <c r="B47" s="29" t="s">
        <v>91</v>
      </c>
      <c r="C47" s="30" t="s">
        <v>18</v>
      </c>
      <c r="D47" s="31">
        <v>86</v>
      </c>
      <c r="E47" s="30"/>
      <c r="F47" s="33">
        <f>E47*D47</f>
        <v>0</v>
      </c>
      <c r="G47" s="47"/>
      <c r="H47" s="47"/>
      <c r="I47" s="48"/>
      <c r="J47" s="48"/>
      <c r="K47" s="111"/>
      <c r="L47" s="9"/>
      <c r="M47" s="9"/>
      <c r="N47" s="9"/>
      <c r="O47" s="9"/>
      <c r="P47" s="9"/>
    </row>
    <row r="48" spans="1:16" s="43" customFormat="1" x14ac:dyDescent="0.25">
      <c r="A48" s="107"/>
      <c r="B48" s="35"/>
      <c r="C48" s="36"/>
      <c r="D48" s="37"/>
      <c r="E48" s="38"/>
      <c r="F48" s="39"/>
      <c r="G48" s="40"/>
      <c r="H48" s="41"/>
      <c r="I48" s="42"/>
      <c r="J48" s="42"/>
      <c r="K48" s="108"/>
    </row>
    <row r="49" spans="1:16" ht="39" customHeight="1" x14ac:dyDescent="0.25">
      <c r="A49" s="105" t="s">
        <v>69</v>
      </c>
      <c r="B49" s="29" t="s">
        <v>92</v>
      </c>
      <c r="C49" s="30" t="s">
        <v>22</v>
      </c>
      <c r="D49" s="31">
        <v>49</v>
      </c>
      <c r="E49" s="30"/>
      <c r="F49" s="33">
        <f>E49*D49</f>
        <v>0</v>
      </c>
      <c r="G49" s="47"/>
      <c r="H49" s="47"/>
      <c r="I49" s="48"/>
      <c r="J49" s="48"/>
      <c r="K49" s="111"/>
      <c r="L49" s="9"/>
      <c r="M49" s="9"/>
      <c r="N49" s="9"/>
      <c r="O49" s="9"/>
      <c r="P49" s="9"/>
    </row>
    <row r="50" spans="1:16" s="43" customFormat="1" x14ac:dyDescent="0.25">
      <c r="A50" s="107"/>
      <c r="B50" s="35"/>
      <c r="C50" s="36"/>
      <c r="D50" s="37"/>
      <c r="E50" s="38"/>
      <c r="F50" s="39"/>
      <c r="G50" s="40"/>
      <c r="H50" s="41"/>
      <c r="I50" s="42"/>
      <c r="J50" s="42"/>
      <c r="K50" s="108"/>
    </row>
    <row r="51" spans="1:16" ht="39" customHeight="1" x14ac:dyDescent="0.25">
      <c r="A51" s="105" t="s">
        <v>75</v>
      </c>
      <c r="B51" s="29" t="s">
        <v>93</v>
      </c>
      <c r="C51" s="30" t="s">
        <v>22</v>
      </c>
      <c r="D51" s="31">
        <v>7</v>
      </c>
      <c r="E51" s="30"/>
      <c r="F51" s="33">
        <f>E51*D51</f>
        <v>0</v>
      </c>
      <c r="G51" s="47"/>
      <c r="H51" s="47"/>
      <c r="I51" s="48"/>
      <c r="J51" s="48"/>
      <c r="K51" s="111"/>
      <c r="L51" s="9"/>
      <c r="M51" s="9"/>
      <c r="N51" s="9"/>
      <c r="O51" s="9"/>
      <c r="P51" s="9"/>
    </row>
    <row r="52" spans="1:16" s="43" customFormat="1" x14ac:dyDescent="0.25">
      <c r="A52" s="107"/>
      <c r="B52" s="35"/>
      <c r="C52" s="36"/>
      <c r="D52" s="37"/>
      <c r="E52" s="38"/>
      <c r="F52" s="39"/>
      <c r="G52" s="40"/>
      <c r="H52" s="41"/>
      <c r="I52" s="42"/>
      <c r="J52" s="42"/>
      <c r="K52" s="108"/>
    </row>
    <row r="53" spans="1:16" ht="39" customHeight="1" x14ac:dyDescent="0.25">
      <c r="A53" s="105" t="s">
        <v>76</v>
      </c>
      <c r="B53" s="29" t="s">
        <v>94</v>
      </c>
      <c r="C53" s="30" t="s">
        <v>22</v>
      </c>
      <c r="D53" s="31">
        <v>36</v>
      </c>
      <c r="E53" s="30"/>
      <c r="F53" s="33">
        <f>E53*D53</f>
        <v>0</v>
      </c>
      <c r="G53" s="47"/>
      <c r="H53" s="47"/>
      <c r="I53" s="48"/>
      <c r="J53" s="48"/>
      <c r="K53" s="111"/>
      <c r="L53" s="9"/>
      <c r="M53" s="9"/>
      <c r="N53" s="9"/>
      <c r="O53" s="9"/>
      <c r="P53" s="9"/>
    </row>
    <row r="54" spans="1:16" s="43" customFormat="1" x14ac:dyDescent="0.25">
      <c r="A54" s="107"/>
      <c r="B54" s="35"/>
      <c r="C54" s="36"/>
      <c r="D54" s="37"/>
      <c r="E54" s="38"/>
      <c r="F54" s="39"/>
      <c r="G54" s="40"/>
      <c r="H54" s="41"/>
      <c r="I54" s="42"/>
      <c r="J54" s="42"/>
      <c r="K54" s="108"/>
    </row>
    <row r="55" spans="1:16" ht="63.4" customHeight="1" x14ac:dyDescent="0.25">
      <c r="A55" s="105" t="s">
        <v>77</v>
      </c>
      <c r="B55" s="29" t="s">
        <v>95</v>
      </c>
      <c r="C55" s="30" t="s">
        <v>22</v>
      </c>
      <c r="D55" s="31">
        <v>178</v>
      </c>
      <c r="E55" s="30"/>
      <c r="F55" s="33">
        <f>E55*D55</f>
        <v>0</v>
      </c>
      <c r="G55" s="47"/>
      <c r="H55" s="47"/>
      <c r="I55" s="48"/>
      <c r="J55" s="48"/>
      <c r="K55" s="111"/>
      <c r="L55" s="9"/>
      <c r="M55" s="9"/>
      <c r="N55" s="9"/>
      <c r="O55" s="9"/>
      <c r="P55" s="9"/>
    </row>
    <row r="56" spans="1:16" s="43" customFormat="1" x14ac:dyDescent="0.25">
      <c r="A56" s="107"/>
      <c r="B56" s="35"/>
      <c r="C56" s="36"/>
      <c r="D56" s="37"/>
      <c r="E56" s="38"/>
      <c r="F56" s="39"/>
      <c r="G56" s="40"/>
      <c r="H56" s="41"/>
      <c r="I56" s="42"/>
      <c r="J56" s="42"/>
      <c r="K56" s="108"/>
    </row>
    <row r="57" spans="1:16" ht="39" customHeight="1" x14ac:dyDescent="0.25">
      <c r="A57" s="105" t="s">
        <v>78</v>
      </c>
      <c r="B57" s="29" t="s">
        <v>96</v>
      </c>
      <c r="C57" s="30" t="s">
        <v>22</v>
      </c>
      <c r="D57" s="31">
        <v>15</v>
      </c>
      <c r="E57" s="30"/>
      <c r="F57" s="33">
        <f>E57*D57</f>
        <v>0</v>
      </c>
      <c r="G57" s="47"/>
      <c r="H57" s="47"/>
      <c r="I57" s="48"/>
      <c r="J57" s="48"/>
      <c r="K57" s="111"/>
      <c r="L57" s="9"/>
      <c r="M57" s="9"/>
      <c r="N57" s="9"/>
      <c r="O57" s="9"/>
      <c r="P57" s="9"/>
    </row>
    <row r="58" spans="1:16" s="43" customFormat="1" x14ac:dyDescent="0.25">
      <c r="A58" s="107"/>
      <c r="B58" s="35"/>
      <c r="C58" s="36"/>
      <c r="D58" s="37"/>
      <c r="E58" s="38"/>
      <c r="F58" s="39"/>
      <c r="G58" s="40"/>
      <c r="H58" s="41"/>
      <c r="I58" s="42"/>
      <c r="J58" s="42"/>
      <c r="K58" s="108"/>
    </row>
    <row r="59" spans="1:16" ht="39" customHeight="1" x14ac:dyDescent="0.25">
      <c r="A59" s="105" t="s">
        <v>80</v>
      </c>
      <c r="B59" s="29" t="s">
        <v>97</v>
      </c>
      <c r="C59" s="30" t="s">
        <v>22</v>
      </c>
      <c r="D59" s="31">
        <v>36</v>
      </c>
      <c r="E59" s="30"/>
      <c r="F59" s="33">
        <f>E59*D59</f>
        <v>0</v>
      </c>
      <c r="G59" s="47"/>
      <c r="H59" s="47"/>
      <c r="I59" s="48"/>
      <c r="J59" s="48"/>
      <c r="K59" s="111"/>
      <c r="L59" s="9"/>
      <c r="M59" s="9"/>
      <c r="N59" s="9"/>
      <c r="O59" s="9"/>
      <c r="P59" s="9"/>
    </row>
    <row r="60" spans="1:16" s="43" customFormat="1" x14ac:dyDescent="0.25">
      <c r="A60" s="107"/>
      <c r="B60" s="35"/>
      <c r="C60" s="36"/>
      <c r="D60" s="37"/>
      <c r="E60" s="38"/>
      <c r="F60" s="39"/>
      <c r="G60" s="40"/>
      <c r="H60" s="41"/>
      <c r="I60" s="42"/>
      <c r="J60" s="42"/>
      <c r="K60" s="108"/>
    </row>
    <row r="61" spans="1:16" x14ac:dyDescent="0.25">
      <c r="A61" s="105" t="s">
        <v>100</v>
      </c>
      <c r="B61" s="29" t="s">
        <v>98</v>
      </c>
      <c r="C61" s="30" t="s">
        <v>19</v>
      </c>
      <c r="D61" s="31">
        <v>44</v>
      </c>
      <c r="E61" s="30"/>
      <c r="F61" s="33">
        <f>E61*D61</f>
        <v>0</v>
      </c>
      <c r="G61" s="47"/>
      <c r="H61" s="47"/>
      <c r="I61" s="47"/>
      <c r="J61" s="47"/>
      <c r="K61" s="111"/>
      <c r="L61" s="9"/>
      <c r="M61" s="9"/>
      <c r="N61" s="9"/>
      <c r="O61" s="9"/>
      <c r="P61" s="9"/>
    </row>
    <row r="62" spans="1:16" x14ac:dyDescent="0.25">
      <c r="A62" s="112"/>
      <c r="B62" s="76"/>
      <c r="C62" s="77"/>
      <c r="D62" s="78"/>
      <c r="E62" s="79"/>
      <c r="F62" s="33"/>
      <c r="G62" s="80"/>
      <c r="H62" s="49"/>
      <c r="I62" s="49"/>
      <c r="J62" s="49"/>
      <c r="K62" s="108"/>
      <c r="L62" s="9"/>
      <c r="M62" s="9"/>
      <c r="N62" s="9"/>
      <c r="O62" s="9"/>
      <c r="P62" s="9"/>
    </row>
    <row r="63" spans="1:16" s="28" customFormat="1" x14ac:dyDescent="0.25">
      <c r="A63" s="103"/>
      <c r="B63" s="94" t="s">
        <v>45</v>
      </c>
      <c r="C63" s="94"/>
      <c r="D63" s="93"/>
      <c r="E63" s="95"/>
      <c r="F63" s="95"/>
      <c r="G63" s="96"/>
      <c r="H63" s="97"/>
      <c r="I63" s="98"/>
      <c r="J63" s="95"/>
      <c r="K63" s="104"/>
      <c r="L63" s="27"/>
    </row>
    <row r="64" spans="1:16" ht="45" x14ac:dyDescent="0.25">
      <c r="A64" s="105" t="s">
        <v>101</v>
      </c>
      <c r="B64" s="29" t="s">
        <v>46</v>
      </c>
      <c r="C64" s="30" t="s">
        <v>18</v>
      </c>
      <c r="D64" s="31">
        <f>0.75*1.5*7</f>
        <v>7.875</v>
      </c>
      <c r="E64" s="32"/>
      <c r="F64" s="33">
        <f>E64*D64</f>
        <v>0</v>
      </c>
      <c r="G64" s="34"/>
      <c r="H64" s="34"/>
      <c r="I64" s="34"/>
      <c r="J64" s="34"/>
      <c r="K64" s="106"/>
      <c r="L64" s="9"/>
      <c r="M64" s="9"/>
      <c r="N64" s="9"/>
      <c r="O64" s="9"/>
      <c r="P64" s="9"/>
    </row>
    <row r="65" spans="1:16" s="43" customFormat="1" x14ac:dyDescent="0.25">
      <c r="A65" s="107"/>
      <c r="B65" s="35"/>
      <c r="C65" s="36"/>
      <c r="D65" s="37"/>
      <c r="E65" s="38"/>
      <c r="F65" s="39"/>
      <c r="G65" s="40"/>
      <c r="H65" s="41"/>
      <c r="I65" s="42"/>
      <c r="J65" s="42"/>
      <c r="K65" s="108"/>
    </row>
    <row r="66" spans="1:16" ht="30" x14ac:dyDescent="0.25">
      <c r="A66" s="105" t="s">
        <v>102</v>
      </c>
      <c r="B66" s="29" t="s">
        <v>42</v>
      </c>
      <c r="C66" s="30" t="s">
        <v>22</v>
      </c>
      <c r="D66" s="31">
        <v>5</v>
      </c>
      <c r="E66" s="32"/>
      <c r="F66" s="33">
        <f>D66*E66</f>
        <v>0</v>
      </c>
      <c r="G66" s="44"/>
      <c r="H66" s="34"/>
      <c r="I66" s="34"/>
      <c r="J66" s="34"/>
      <c r="K66" s="106"/>
      <c r="L66" s="9"/>
      <c r="M66" s="9"/>
      <c r="N66" s="9"/>
      <c r="O66" s="9"/>
      <c r="P66" s="9"/>
    </row>
    <row r="67" spans="1:16" s="28" customFormat="1" x14ac:dyDescent="0.25">
      <c r="A67" s="103"/>
      <c r="B67" s="94" t="s">
        <v>47</v>
      </c>
      <c r="C67" s="94"/>
      <c r="D67" s="93"/>
      <c r="E67" s="95"/>
      <c r="F67" s="95"/>
      <c r="G67" s="96"/>
      <c r="H67" s="97"/>
      <c r="I67" s="98"/>
      <c r="J67" s="95"/>
      <c r="K67" s="104"/>
      <c r="L67" s="27"/>
    </row>
    <row r="68" spans="1:16" ht="61.5" customHeight="1" x14ac:dyDescent="0.25">
      <c r="A68" s="105" t="s">
        <v>103</v>
      </c>
      <c r="B68" s="29" t="s">
        <v>48</v>
      </c>
      <c r="C68" s="30" t="s">
        <v>18</v>
      </c>
      <c r="D68" s="31">
        <f>0.75*1.5*25</f>
        <v>28.125</v>
      </c>
      <c r="E68" s="32"/>
      <c r="F68" s="33">
        <f>E68*D68</f>
        <v>0</v>
      </c>
      <c r="G68" s="34"/>
      <c r="H68" s="34"/>
      <c r="I68" s="34"/>
      <c r="J68" s="34"/>
      <c r="K68" s="106"/>
      <c r="L68" s="9"/>
      <c r="M68" s="9"/>
      <c r="N68" s="9"/>
      <c r="O68" s="9"/>
      <c r="P68" s="9"/>
    </row>
    <row r="69" spans="1:16" s="43" customFormat="1" x14ac:dyDescent="0.25">
      <c r="A69" s="107"/>
      <c r="B69" s="35"/>
      <c r="C69" s="36"/>
      <c r="D69" s="37"/>
      <c r="E69" s="38"/>
      <c r="F69" s="39"/>
      <c r="G69" s="40"/>
      <c r="H69" s="41"/>
      <c r="I69" s="42"/>
      <c r="J69" s="42"/>
      <c r="K69" s="108"/>
    </row>
    <row r="70" spans="1:16" x14ac:dyDescent="0.25">
      <c r="A70" s="105" t="s">
        <v>104</v>
      </c>
      <c r="B70" s="29" t="s">
        <v>63</v>
      </c>
      <c r="C70" s="30" t="s">
        <v>22</v>
      </c>
      <c r="D70" s="31">
        <v>10</v>
      </c>
      <c r="E70" s="32"/>
      <c r="F70" s="33">
        <f>D70*E70</f>
        <v>0</v>
      </c>
      <c r="G70" s="44"/>
      <c r="H70" s="34"/>
      <c r="I70" s="34"/>
      <c r="J70" s="34"/>
      <c r="K70" s="106"/>
      <c r="L70" s="9"/>
      <c r="M70" s="9"/>
      <c r="N70" s="9"/>
      <c r="O70" s="9"/>
      <c r="P70" s="9"/>
    </row>
    <row r="71" spans="1:16" x14ac:dyDescent="0.25">
      <c r="A71" s="105" t="s">
        <v>105</v>
      </c>
      <c r="B71" s="29" t="s">
        <v>62</v>
      </c>
      <c r="C71" s="30" t="s">
        <v>19</v>
      </c>
      <c r="D71" s="31">
        <v>6</v>
      </c>
      <c r="E71" s="32"/>
      <c r="F71" s="33"/>
      <c r="G71" s="44"/>
      <c r="H71" s="34"/>
      <c r="I71" s="34"/>
      <c r="J71" s="34"/>
      <c r="K71" s="106"/>
      <c r="L71" s="9"/>
      <c r="M71" s="9"/>
      <c r="N71" s="9"/>
      <c r="O71" s="9"/>
      <c r="P71" s="9"/>
    </row>
    <row r="72" spans="1:16" ht="48.75" customHeight="1" x14ac:dyDescent="0.25">
      <c r="A72" s="105" t="s">
        <v>106</v>
      </c>
      <c r="B72" s="29" t="s">
        <v>64</v>
      </c>
      <c r="C72" s="30" t="s">
        <v>22</v>
      </c>
      <c r="D72" s="31">
        <f>(1.2+1.2+0.8+0.8)*2</f>
        <v>8</v>
      </c>
      <c r="E72" s="32"/>
      <c r="F72" s="33">
        <f>E72*D72</f>
        <v>0</v>
      </c>
      <c r="G72" s="34"/>
      <c r="H72" s="34"/>
      <c r="I72" s="34"/>
      <c r="J72" s="34"/>
      <c r="K72" s="106"/>
      <c r="L72" s="9"/>
      <c r="M72" s="9"/>
      <c r="N72" s="9"/>
      <c r="O72" s="9"/>
      <c r="P72" s="9"/>
    </row>
    <row r="73" spans="1:16" ht="30" x14ac:dyDescent="0.25">
      <c r="A73" s="105" t="s">
        <v>107</v>
      </c>
      <c r="B73" s="29" t="s">
        <v>42</v>
      </c>
      <c r="C73" s="30" t="s">
        <v>22</v>
      </c>
      <c r="D73" s="31">
        <v>5</v>
      </c>
      <c r="E73" s="32"/>
      <c r="F73" s="33">
        <f>D73*E73</f>
        <v>0</v>
      </c>
      <c r="G73" s="44"/>
      <c r="H73" s="34"/>
      <c r="I73" s="34"/>
      <c r="J73" s="34"/>
      <c r="K73" s="106"/>
      <c r="L73" s="9"/>
      <c r="M73" s="9"/>
      <c r="N73" s="9"/>
      <c r="O73" s="9"/>
      <c r="P73" s="9"/>
    </row>
    <row r="74" spans="1:16" x14ac:dyDescent="0.25">
      <c r="A74" s="105" t="s">
        <v>108</v>
      </c>
      <c r="B74" s="29" t="s">
        <v>63</v>
      </c>
      <c r="C74" s="30" t="s">
        <v>22</v>
      </c>
      <c r="D74" s="31">
        <v>15</v>
      </c>
      <c r="E74" s="32"/>
      <c r="F74" s="33">
        <f>D74*E74</f>
        <v>0</v>
      </c>
      <c r="G74" s="44"/>
      <c r="H74" s="34"/>
      <c r="I74" s="34"/>
      <c r="J74" s="34"/>
      <c r="K74" s="106"/>
      <c r="L74" s="9"/>
      <c r="M74" s="9"/>
      <c r="N74" s="9"/>
      <c r="O74" s="9"/>
      <c r="P74" s="9"/>
    </row>
    <row r="75" spans="1:16" x14ac:dyDescent="0.25">
      <c r="A75" s="105" t="s">
        <v>109</v>
      </c>
      <c r="B75" s="29" t="s">
        <v>62</v>
      </c>
      <c r="C75" s="30" t="s">
        <v>19</v>
      </c>
      <c r="D75" s="31">
        <v>4</v>
      </c>
      <c r="E75" s="32"/>
      <c r="F75" s="33"/>
      <c r="G75" s="44"/>
      <c r="H75" s="34"/>
      <c r="I75" s="34"/>
      <c r="J75" s="34"/>
      <c r="K75" s="106"/>
      <c r="L75" s="9"/>
      <c r="M75" s="9"/>
      <c r="N75" s="9"/>
      <c r="O75" s="9"/>
      <c r="P75" s="9"/>
    </row>
    <row r="76" spans="1:16" s="28" customFormat="1" x14ac:dyDescent="0.25">
      <c r="A76" s="103"/>
      <c r="B76" s="94" t="s">
        <v>49</v>
      </c>
      <c r="C76" s="94"/>
      <c r="D76" s="93"/>
      <c r="E76" s="95"/>
      <c r="F76" s="95"/>
      <c r="G76" s="96"/>
      <c r="H76" s="97"/>
      <c r="I76" s="98"/>
      <c r="J76" s="95"/>
      <c r="K76" s="104"/>
      <c r="L76" s="27"/>
    </row>
    <row r="77" spans="1:16" ht="71.25" customHeight="1" x14ac:dyDescent="0.25">
      <c r="A77" s="105" t="s">
        <v>110</v>
      </c>
      <c r="B77" s="29" t="s">
        <v>50</v>
      </c>
      <c r="C77" s="30" t="s">
        <v>19</v>
      </c>
      <c r="D77" s="31">
        <v>1</v>
      </c>
      <c r="E77" s="32"/>
      <c r="F77" s="33">
        <f>E77*D77</f>
        <v>0</v>
      </c>
      <c r="G77" s="34"/>
      <c r="H77" s="34"/>
      <c r="I77" s="34"/>
      <c r="J77" s="34"/>
      <c r="K77" s="106"/>
      <c r="L77" s="9"/>
      <c r="M77" s="9"/>
      <c r="N77" s="9"/>
      <c r="O77" s="9"/>
      <c r="P77" s="9"/>
    </row>
    <row r="78" spans="1:16" ht="71.25" customHeight="1" x14ac:dyDescent="0.25">
      <c r="A78" s="105" t="s">
        <v>111</v>
      </c>
      <c r="B78" s="29" t="s">
        <v>57</v>
      </c>
      <c r="C78" s="30" t="s">
        <v>22</v>
      </c>
      <c r="D78" s="31">
        <v>6</v>
      </c>
      <c r="E78" s="32"/>
      <c r="F78" s="33"/>
      <c r="G78" s="34"/>
      <c r="H78" s="34"/>
      <c r="I78" s="34"/>
      <c r="J78" s="34"/>
      <c r="K78" s="106"/>
      <c r="L78" s="9"/>
      <c r="M78" s="9"/>
      <c r="N78" s="9"/>
      <c r="O78" s="9"/>
      <c r="P78" s="9"/>
    </row>
    <row r="79" spans="1:16" ht="30" x14ac:dyDescent="0.25">
      <c r="A79" s="105" t="s">
        <v>112</v>
      </c>
      <c r="B79" s="29" t="s">
        <v>79</v>
      </c>
      <c r="C79" s="30" t="s">
        <v>30</v>
      </c>
      <c r="D79" s="31">
        <v>1</v>
      </c>
      <c r="E79" s="32"/>
      <c r="F79" s="33">
        <f>D79*E79</f>
        <v>0</v>
      </c>
      <c r="G79" s="44"/>
      <c r="H79" s="45"/>
      <c r="I79" s="34"/>
      <c r="J79" s="34"/>
      <c r="K79" s="106"/>
      <c r="L79" s="9"/>
      <c r="M79" s="9"/>
      <c r="N79" s="9"/>
      <c r="O79" s="9"/>
      <c r="P79" s="9"/>
    </row>
    <row r="80" spans="1:16" s="43" customFormat="1" x14ac:dyDescent="0.25">
      <c r="A80" s="107"/>
      <c r="B80" s="35"/>
      <c r="C80" s="36"/>
      <c r="D80" s="37"/>
      <c r="E80" s="38"/>
      <c r="F80" s="39"/>
      <c r="G80" s="40"/>
      <c r="H80" s="41"/>
      <c r="I80" s="46"/>
      <c r="J80" s="46"/>
      <c r="K80" s="109"/>
    </row>
    <row r="81" spans="1:17" s="28" customFormat="1" x14ac:dyDescent="0.25">
      <c r="A81" s="103"/>
      <c r="B81" s="94" t="s">
        <v>51</v>
      </c>
      <c r="C81" s="94"/>
      <c r="D81" s="93"/>
      <c r="E81" s="95"/>
      <c r="F81" s="95"/>
      <c r="G81" s="96"/>
      <c r="H81" s="97"/>
      <c r="I81" s="98"/>
      <c r="J81" s="95"/>
      <c r="K81" s="104"/>
      <c r="L81" s="27"/>
    </row>
    <row r="82" spans="1:17" ht="66.75" customHeight="1" x14ac:dyDescent="0.25">
      <c r="A82" s="105" t="s">
        <v>113</v>
      </c>
      <c r="B82" s="59" t="s">
        <v>44</v>
      </c>
      <c r="C82" s="30" t="s">
        <v>18</v>
      </c>
      <c r="D82" s="31">
        <v>15.75</v>
      </c>
      <c r="E82" s="30"/>
      <c r="F82" s="33">
        <f>E82*D82</f>
        <v>0</v>
      </c>
      <c r="G82" s="47"/>
      <c r="H82" s="47"/>
      <c r="I82" s="48"/>
      <c r="J82" s="48"/>
      <c r="K82" s="111"/>
      <c r="L82" s="9"/>
      <c r="M82" s="50"/>
      <c r="N82" s="51"/>
      <c r="O82" s="52"/>
      <c r="P82" s="53"/>
      <c r="Q82" s="53"/>
    </row>
    <row r="83" spans="1:17" ht="40.5" customHeight="1" thickBot="1" x14ac:dyDescent="0.3">
      <c r="A83" s="130" t="s">
        <v>114</v>
      </c>
      <c r="B83" s="131" t="s">
        <v>59</v>
      </c>
      <c r="C83" s="132" t="s">
        <v>18</v>
      </c>
      <c r="D83" s="133">
        <f>14*0.75*1.5</f>
        <v>15.75</v>
      </c>
      <c r="E83" s="132"/>
      <c r="F83" s="134">
        <f>E83*D83</f>
        <v>0</v>
      </c>
      <c r="G83" s="135"/>
      <c r="H83" s="135"/>
      <c r="I83" s="136"/>
      <c r="J83" s="136"/>
      <c r="K83" s="137"/>
      <c r="L83" s="9"/>
      <c r="M83" s="50"/>
      <c r="N83" s="51"/>
      <c r="O83" s="52"/>
      <c r="P83" s="53"/>
      <c r="Q83" s="53"/>
    </row>
    <row r="84" spans="1:17" ht="40.5" customHeight="1" x14ac:dyDescent="0.25">
      <c r="A84" s="153"/>
      <c r="B84" s="160" t="s">
        <v>117</v>
      </c>
      <c r="C84" s="154"/>
      <c r="D84" s="155"/>
      <c r="E84" s="154"/>
      <c r="F84" s="156"/>
      <c r="G84" s="157"/>
      <c r="H84" s="157"/>
      <c r="I84" s="158"/>
      <c r="J84" s="158"/>
      <c r="K84" s="159"/>
      <c r="L84" s="9"/>
      <c r="M84" s="50"/>
      <c r="N84" s="51"/>
      <c r="O84" s="52"/>
      <c r="P84" s="53"/>
      <c r="Q84" s="53"/>
    </row>
    <row r="85" spans="1:17" s="43" customFormat="1" x14ac:dyDescent="0.25">
      <c r="A85" s="67"/>
      <c r="B85" s="68"/>
      <c r="C85" s="69"/>
      <c r="D85" s="70"/>
      <c r="E85" s="71"/>
      <c r="F85" s="72"/>
      <c r="G85" s="73"/>
      <c r="H85" s="74"/>
      <c r="I85" s="75"/>
      <c r="J85" s="75"/>
      <c r="K85" s="75"/>
      <c r="M85" s="50"/>
      <c r="N85" s="54"/>
      <c r="O85" s="55"/>
      <c r="P85" s="53"/>
      <c r="Q85" s="53"/>
    </row>
    <row r="86" spans="1:17" s="82" customFormat="1" ht="45.75" x14ac:dyDescent="0.25">
      <c r="A86" s="113"/>
      <c r="B86" s="161" t="s">
        <v>118</v>
      </c>
      <c r="C86" s="114"/>
      <c r="D86" s="115"/>
      <c r="E86" s="115"/>
      <c r="F86" s="116"/>
      <c r="G86" s="117"/>
      <c r="H86" s="118"/>
      <c r="I86" s="119"/>
      <c r="J86" s="120"/>
      <c r="K86" s="121"/>
      <c r="L86" s="81"/>
    </row>
    <row r="87" spans="1:17" s="89" customFormat="1" x14ac:dyDescent="0.25">
      <c r="A87" s="122"/>
      <c r="B87" s="123"/>
      <c r="C87" s="124"/>
      <c r="D87" s="124"/>
      <c r="E87" s="124"/>
      <c r="F87" s="124"/>
      <c r="G87" s="124"/>
      <c r="H87" s="122"/>
      <c r="I87" s="124"/>
      <c r="J87" s="122"/>
      <c r="K87" s="122"/>
      <c r="L87" s="86"/>
      <c r="M87" s="87"/>
      <c r="N87" s="88"/>
      <c r="O87" s="88"/>
      <c r="P87" s="88"/>
      <c r="Q87" s="88"/>
    </row>
    <row r="88" spans="1:17" s="89" customFormat="1" x14ac:dyDescent="0.25">
      <c r="A88" s="122"/>
      <c r="B88" s="123"/>
      <c r="C88" s="124"/>
      <c r="D88" s="125"/>
      <c r="E88" s="124"/>
      <c r="F88" s="124"/>
      <c r="G88" s="124"/>
      <c r="H88" s="122"/>
      <c r="I88" s="124"/>
      <c r="J88" s="122"/>
      <c r="K88" s="122"/>
      <c r="L88" s="86"/>
      <c r="M88" s="87"/>
      <c r="N88" s="88"/>
      <c r="O88" s="88"/>
      <c r="P88" s="88"/>
      <c r="Q88" s="88"/>
    </row>
    <row r="89" spans="1:17" s="89" customFormat="1" x14ac:dyDescent="0.25">
      <c r="A89" s="124"/>
      <c r="B89" s="124"/>
      <c r="C89" s="124"/>
      <c r="D89" s="125"/>
      <c r="E89" s="124"/>
      <c r="F89" s="125"/>
      <c r="G89" s="124"/>
      <c r="H89" s="139"/>
      <c r="I89" s="139"/>
      <c r="J89" s="139"/>
      <c r="K89" s="126"/>
      <c r="L89" s="86"/>
      <c r="M89" s="87"/>
      <c r="N89" s="88"/>
      <c r="O89" s="88"/>
      <c r="P89" s="88"/>
      <c r="Q89" s="88"/>
    </row>
    <row r="90" spans="1:17" s="89" customFormat="1" x14ac:dyDescent="0.25">
      <c r="A90" s="124"/>
      <c r="B90" s="124"/>
      <c r="C90" s="122"/>
      <c r="D90" s="127"/>
      <c r="E90" s="127"/>
      <c r="F90" s="128"/>
      <c r="G90" s="124"/>
      <c r="H90" s="123"/>
      <c r="I90" s="123"/>
      <c r="J90" s="123"/>
      <c r="K90" s="126"/>
      <c r="L90" s="86"/>
      <c r="M90" s="87"/>
      <c r="N90" s="88"/>
      <c r="O90" s="88"/>
      <c r="P90" s="88"/>
      <c r="Q90" s="88"/>
    </row>
    <row r="91" spans="1:17" s="89" customFormat="1" x14ac:dyDescent="0.25">
      <c r="A91" s="85"/>
      <c r="B91" s="85"/>
      <c r="C91" s="83"/>
      <c r="D91" s="91"/>
      <c r="E91" s="91"/>
      <c r="F91" s="92"/>
      <c r="G91" s="85"/>
      <c r="H91" s="84"/>
      <c r="I91" s="84"/>
      <c r="J91" s="84"/>
      <c r="K91" s="90"/>
      <c r="L91" s="86"/>
      <c r="M91" s="87"/>
      <c r="N91" s="88"/>
      <c r="O91" s="88"/>
      <c r="P91" s="88"/>
      <c r="Q91" s="88"/>
    </row>
    <row r="92" spans="1:17" s="6" customFormat="1" x14ac:dyDescent="0.25">
      <c r="A92" s="2"/>
      <c r="B92" s="57"/>
      <c r="C92" s="1"/>
      <c r="D92" s="1"/>
      <c r="E92" s="1"/>
      <c r="F92" s="1"/>
      <c r="G92" s="1"/>
      <c r="H92" s="56"/>
      <c r="I92" s="56"/>
      <c r="J92" s="56"/>
      <c r="K92" s="3"/>
      <c r="L92" s="4"/>
      <c r="M92" s="5"/>
      <c r="N92" s="5"/>
      <c r="O92" s="5"/>
      <c r="P92" s="5"/>
      <c r="Q92" s="5"/>
    </row>
    <row r="93" spans="1:17" s="6" customFormat="1" x14ac:dyDescent="0.25">
      <c r="A93" s="2"/>
      <c r="B93" s="56"/>
      <c r="C93" s="1"/>
      <c r="D93" s="1"/>
      <c r="E93" s="1"/>
      <c r="F93" s="1"/>
      <c r="G93" s="1"/>
      <c r="H93" s="56"/>
      <c r="I93" s="56"/>
      <c r="J93" s="56"/>
      <c r="K93" s="3"/>
      <c r="L93" s="4"/>
      <c r="M93" s="5"/>
      <c r="N93" s="5"/>
      <c r="O93" s="5"/>
      <c r="P93" s="5"/>
      <c r="Q93" s="5"/>
    </row>
    <row r="94" spans="1:17" s="6" customFormat="1" x14ac:dyDescent="0.25">
      <c r="A94" s="2"/>
      <c r="B94" s="1"/>
      <c r="C94" s="140"/>
      <c r="D94" s="140"/>
      <c r="E94" s="140"/>
      <c r="F94" s="140"/>
      <c r="G94" s="1"/>
      <c r="H94" s="141"/>
      <c r="I94" s="141"/>
      <c r="J94" s="141"/>
      <c r="K94" s="3"/>
      <c r="L94" s="4"/>
      <c r="M94" s="5"/>
      <c r="N94" s="5"/>
      <c r="O94" s="5"/>
      <c r="P94" s="5"/>
      <c r="Q94" s="5"/>
    </row>
  </sheetData>
  <mergeCells count="11">
    <mergeCell ref="H89:J89"/>
    <mergeCell ref="C94:F94"/>
    <mergeCell ref="H94:J94"/>
    <mergeCell ref="A3:K3"/>
    <mergeCell ref="A4:K4"/>
    <mergeCell ref="A7:A9"/>
    <mergeCell ref="C7:F7"/>
    <mergeCell ref="G7:K7"/>
    <mergeCell ref="G8:G9"/>
    <mergeCell ref="J8:K8"/>
    <mergeCell ref="A5:K5"/>
  </mergeCells>
  <phoneticPr fontId="27" type="noConversion"/>
  <pageMargins left="0.7" right="0.7" top="0.75" bottom="0.75" header="0.3" footer="0.3"/>
  <pageSetup paperSize="9" scale="3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2024-10-03T10:21:39Z</cp:lastPrinted>
  <dcterms:created xsi:type="dcterms:W3CDTF">2015-06-05T18:19:34Z</dcterms:created>
  <dcterms:modified xsi:type="dcterms:W3CDTF">2024-10-10T08:14:57Z</dcterms:modified>
</cp:coreProperties>
</file>