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Позняки Жилбуд вул Іонна Павла 2\"/>
    </mc:Choice>
  </mc:AlternateContent>
  <bookViews>
    <workbookView xWindow="0" yWindow="0" windowWidth="28800" windowHeight="11265" tabRatio="680"/>
  </bookViews>
  <sheets>
    <sheet name="Лист1" sheetId="24" r:id="rId1"/>
  </sheet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5" i="24" l="1"/>
  <c r="H59" i="24" l="1"/>
  <c r="G59" i="24"/>
  <c r="H125" i="24" l="1"/>
  <c r="G125" i="24"/>
  <c r="H124" i="24"/>
  <c r="G124" i="24"/>
  <c r="H123" i="24"/>
  <c r="G123" i="24"/>
  <c r="H122" i="24"/>
  <c r="G122" i="24"/>
  <c r="H121" i="24"/>
  <c r="G121" i="24"/>
  <c r="H120" i="24"/>
  <c r="G120" i="24"/>
  <c r="H119" i="24"/>
  <c r="G119" i="24"/>
  <c r="H118" i="24"/>
  <c r="G118" i="24"/>
  <c r="H117" i="24"/>
  <c r="G117" i="24"/>
  <c r="H115" i="24"/>
  <c r="G115" i="24"/>
  <c r="H114" i="24"/>
  <c r="G114" i="24"/>
  <c r="H113" i="24"/>
  <c r="G113" i="24"/>
  <c r="H112" i="24"/>
  <c r="G112" i="24"/>
  <c r="H111" i="24"/>
  <c r="G111" i="24"/>
  <c r="H110" i="24"/>
  <c r="G110" i="24"/>
  <c r="H109" i="24"/>
  <c r="G109" i="24"/>
  <c r="H108" i="24"/>
  <c r="G108" i="24"/>
  <c r="H107" i="24"/>
  <c r="G107" i="24"/>
  <c r="H106" i="24"/>
  <c r="G106" i="24"/>
  <c r="D105" i="24"/>
  <c r="G105" i="24" s="1"/>
  <c r="H104" i="24"/>
  <c r="G104" i="24"/>
  <c r="H103" i="24"/>
  <c r="G103" i="24"/>
  <c r="H102" i="24"/>
  <c r="G102" i="24"/>
  <c r="D101" i="24"/>
  <c r="H101" i="24" s="1"/>
  <c r="D100" i="24"/>
  <c r="H100" i="24" s="1"/>
  <c r="H99" i="24"/>
  <c r="G99" i="24"/>
  <c r="H98" i="24"/>
  <c r="G98" i="24"/>
  <c r="H97" i="24"/>
  <c r="G97" i="24"/>
  <c r="H96" i="24"/>
  <c r="G96" i="24"/>
  <c r="H95" i="24"/>
  <c r="H94" i="24"/>
  <c r="G94" i="24"/>
  <c r="H93" i="24"/>
  <c r="G93" i="24"/>
  <c r="H92" i="24"/>
  <c r="G92" i="24"/>
  <c r="D91" i="24"/>
  <c r="H91" i="24" s="1"/>
  <c r="H90" i="24"/>
  <c r="G90" i="24"/>
  <c r="H89" i="24"/>
  <c r="G89" i="24"/>
  <c r="D88" i="24"/>
  <c r="H88" i="24" s="1"/>
  <c r="H87" i="24"/>
  <c r="G87" i="24"/>
  <c r="H86" i="24"/>
  <c r="G86" i="24"/>
  <c r="H85" i="24"/>
  <c r="G85" i="24"/>
  <c r="H84" i="24"/>
  <c r="G84" i="24"/>
  <c r="D83" i="24"/>
  <c r="H83" i="24" s="1"/>
  <c r="H81" i="24"/>
  <c r="G81" i="24"/>
  <c r="H80" i="24"/>
  <c r="G80" i="24"/>
  <c r="H79" i="24"/>
  <c r="G79" i="24"/>
  <c r="H78" i="24"/>
  <c r="G78" i="24"/>
  <c r="H77" i="24"/>
  <c r="G77" i="24"/>
  <c r="H76" i="24"/>
  <c r="G76" i="24"/>
  <c r="H75" i="24"/>
  <c r="G75" i="24"/>
  <c r="H74" i="24"/>
  <c r="G74" i="24"/>
  <c r="H73" i="24"/>
  <c r="G73" i="24"/>
  <c r="H72" i="24"/>
  <c r="G72" i="24"/>
  <c r="H71" i="24"/>
  <c r="G71" i="24"/>
  <c r="H70" i="24"/>
  <c r="G70" i="24"/>
  <c r="H68" i="24"/>
  <c r="G68" i="24"/>
  <c r="H67" i="24"/>
  <c r="G67" i="24"/>
  <c r="H66" i="24"/>
  <c r="G66" i="24"/>
  <c r="H65" i="24"/>
  <c r="G65" i="24"/>
  <c r="H64" i="24"/>
  <c r="G64" i="24"/>
  <c r="D63" i="24"/>
  <c r="H63" i="24" s="1"/>
  <c r="D62" i="24"/>
  <c r="H62" i="24" s="1"/>
  <c r="H61" i="24"/>
  <c r="G61" i="24"/>
  <c r="H58" i="24"/>
  <c r="G58" i="24"/>
  <c r="H57" i="24"/>
  <c r="G57" i="24"/>
  <c r="H55" i="24"/>
  <c r="G55" i="24"/>
  <c r="H54" i="24"/>
  <c r="G54" i="24"/>
  <c r="H53" i="24"/>
  <c r="G53" i="24"/>
  <c r="H51" i="24"/>
  <c r="G51" i="24"/>
  <c r="H50" i="24"/>
  <c r="G50" i="24"/>
  <c r="H49" i="24"/>
  <c r="G49" i="24"/>
  <c r="H48" i="24"/>
  <c r="G48" i="24"/>
  <c r="H47" i="24"/>
  <c r="G47" i="24"/>
  <c r="H46" i="24"/>
  <c r="G46" i="24"/>
  <c r="H45" i="24"/>
  <c r="G45" i="24"/>
  <c r="H42" i="24"/>
  <c r="G42" i="24"/>
  <c r="H41" i="24"/>
  <c r="G41" i="24"/>
  <c r="H40" i="24"/>
  <c r="G40" i="24"/>
  <c r="H39" i="24"/>
  <c r="G39" i="24"/>
  <c r="H38" i="24"/>
  <c r="G38" i="24"/>
  <c r="H37" i="24"/>
  <c r="G37" i="24"/>
  <c r="H35" i="24"/>
  <c r="G35" i="24"/>
  <c r="H34" i="24"/>
  <c r="G34" i="24"/>
  <c r="H33" i="24"/>
  <c r="G33" i="24"/>
  <c r="H32" i="24"/>
  <c r="G32" i="24"/>
  <c r="H31" i="24"/>
  <c r="G31" i="24"/>
  <c r="H30" i="24"/>
  <c r="G30" i="24"/>
  <c r="D29" i="24"/>
  <c r="H29" i="24" s="1"/>
  <c r="H28" i="24"/>
  <c r="G28" i="24"/>
  <c r="H27" i="24"/>
  <c r="G27" i="24"/>
  <c r="H26" i="24"/>
  <c r="G26" i="24"/>
  <c r="H24" i="24"/>
  <c r="G24" i="24"/>
  <c r="H23" i="24"/>
  <c r="G23" i="24"/>
  <c r="H22" i="24"/>
  <c r="G22" i="24"/>
  <c r="H21" i="24"/>
  <c r="G21" i="24"/>
  <c r="H20" i="24"/>
  <c r="G20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I13" i="24" l="1"/>
  <c r="I15" i="24"/>
  <c r="I17" i="24"/>
  <c r="I20" i="24"/>
  <c r="I22" i="24"/>
  <c r="I24" i="24"/>
  <c r="I27" i="24"/>
  <c r="G29" i="24"/>
  <c r="I29" i="24" s="1"/>
  <c r="I30" i="24"/>
  <c r="I32" i="24"/>
  <c r="I34" i="24"/>
  <c r="I37" i="24"/>
  <c r="I39" i="24"/>
  <c r="I41" i="24"/>
  <c r="I45" i="24"/>
  <c r="I47" i="24"/>
  <c r="I49" i="24"/>
  <c r="I51" i="24"/>
  <c r="I54" i="24"/>
  <c r="I57" i="24"/>
  <c r="I59" i="24"/>
  <c r="G62" i="24"/>
  <c r="I62" i="24" s="1"/>
  <c r="G63" i="24"/>
  <c r="I63" i="24" s="1"/>
  <c r="I64" i="24"/>
  <c r="I66" i="24"/>
  <c r="I68" i="24"/>
  <c r="I71" i="24"/>
  <c r="I73" i="24"/>
  <c r="I75" i="24"/>
  <c r="I77" i="24"/>
  <c r="I79" i="24"/>
  <c r="I81" i="24"/>
  <c r="G83" i="24"/>
  <c r="I83" i="24" s="1"/>
  <c r="I84" i="24"/>
  <c r="I86" i="24"/>
  <c r="G88" i="24"/>
  <c r="I88" i="24" s="1"/>
  <c r="I89" i="24"/>
  <c r="G91" i="24"/>
  <c r="I91" i="24" s="1"/>
  <c r="I92" i="24"/>
  <c r="I94" i="24"/>
  <c r="I96" i="24"/>
  <c r="I98" i="24"/>
  <c r="G100" i="24"/>
  <c r="I100" i="24" s="1"/>
  <c r="G101" i="24"/>
  <c r="I101" i="24" s="1"/>
  <c r="I102" i="24"/>
  <c r="I104" i="24"/>
  <c r="I106" i="24"/>
  <c r="I108" i="24"/>
  <c r="I110" i="24"/>
  <c r="I112" i="24"/>
  <c r="I114" i="24"/>
  <c r="I117" i="24"/>
  <c r="I118" i="24"/>
  <c r="I119" i="24"/>
  <c r="I120" i="24"/>
  <c r="I121" i="24"/>
  <c r="I122" i="24"/>
  <c r="I123" i="24"/>
  <c r="I124" i="24"/>
  <c r="I14" i="24"/>
  <c r="I16" i="24"/>
  <c r="I18" i="24"/>
  <c r="I21" i="24"/>
  <c r="I23" i="24"/>
  <c r="I26" i="24"/>
  <c r="I28" i="24"/>
  <c r="I31" i="24"/>
  <c r="I33" i="24"/>
  <c r="I35" i="24"/>
  <c r="I38" i="24"/>
  <c r="I40" i="24"/>
  <c r="I42" i="24"/>
  <c r="I46" i="24"/>
  <c r="I48" i="24"/>
  <c r="I50" i="24"/>
  <c r="I53" i="24"/>
  <c r="I55" i="24"/>
  <c r="I61" i="24"/>
  <c r="I65" i="24"/>
  <c r="I67" i="24"/>
  <c r="I70" i="24"/>
  <c r="I72" i="24"/>
  <c r="I74" i="24"/>
  <c r="I78" i="24"/>
  <c r="I80" i="24"/>
  <c r="I85" i="24"/>
  <c r="I87" i="24"/>
  <c r="I90" i="24"/>
  <c r="I93" i="24"/>
  <c r="I95" i="24"/>
  <c r="I97" i="24"/>
  <c r="I99" i="24"/>
  <c r="I103" i="24"/>
  <c r="I107" i="24"/>
  <c r="I109" i="24"/>
  <c r="I111" i="24"/>
  <c r="I113" i="24"/>
  <c r="I115" i="24"/>
  <c r="I125" i="24"/>
  <c r="I76" i="24"/>
  <c r="I58" i="24"/>
  <c r="H105" i="24"/>
  <c r="I105" i="24" s="1"/>
  <c r="I12" i="24"/>
</calcChain>
</file>

<file path=xl/sharedStrings.xml><?xml version="1.0" encoding="utf-8"?>
<sst xmlns="http://schemas.openxmlformats.org/spreadsheetml/2006/main" count="233" uniqueCount="124">
  <si>
    <t>Ціна матеріалу, од., грн  без ПДВ</t>
  </si>
  <si>
    <t>Ціна роботи, грн, без ПДВ</t>
  </si>
  <si>
    <t>Вартість матеріалів всього, грн без ПДВ</t>
  </si>
  <si>
    <t>Вартість роботи всього, грн, без ПДВ</t>
  </si>
  <si>
    <t>Всього  без ПДВ</t>
  </si>
  <si>
    <t>№ п/п</t>
  </si>
  <si>
    <t>Од.</t>
  </si>
  <si>
    <t>грн.</t>
  </si>
  <si>
    <t xml:space="preserve">Податок на додану вартiсть (20 %) </t>
  </si>
  <si>
    <t>Всього з ПДВ, грн.</t>
  </si>
  <si>
    <t>Найменування</t>
  </si>
  <si>
    <t>шт</t>
  </si>
  <si>
    <t>м</t>
  </si>
  <si>
    <t>Разом за всіма розділами без ПДВ, грн.</t>
  </si>
  <si>
    <t>Кількість</t>
  </si>
  <si>
    <t>Автоматичний вимикач, однополюсний, 16 А, х-ка В, 6 кА</t>
  </si>
  <si>
    <t>Автоматичний вимикач, однополюсний, 16 А, х-ка С, 6 кА</t>
  </si>
  <si>
    <t>Автоматичний вимикач, трьохполюсний, 25 А, х-ка С, 6 кА</t>
  </si>
  <si>
    <t>Автоматичний вимикач, трьохполюсний, 80 А, х-ка С, 6 кА</t>
  </si>
  <si>
    <r>
      <t>Щит управління двигуном 1,5 кВт, однофідерний, діапазон уставок теплового розчіплювача 2.4-4 А, струм силовго розчіплювача 4А (</t>
    </r>
    <r>
      <rPr>
        <b/>
        <sz val="12"/>
        <rFont val="Arial"/>
        <family val="2"/>
        <charset val="204"/>
      </rPr>
      <t>ПП-7, ПП-8, ПП-9, ПП-10</t>
    </r>
    <r>
      <rPr>
        <sz val="12"/>
        <rFont val="Arial"/>
        <family val="2"/>
        <charset val="204"/>
      </rPr>
      <t>)</t>
    </r>
  </si>
  <si>
    <r>
      <t>Щит управління двигуном 4 кВт, однофідерний, діапазон уставок теплового розчіплювача 7-10 А, струм силовго розчіплювача 16А (</t>
    </r>
    <r>
      <rPr>
        <b/>
        <sz val="12"/>
        <rFont val="Arial"/>
        <family val="2"/>
        <charset val="204"/>
      </rPr>
      <t>ПП-4</t>
    </r>
    <r>
      <rPr>
        <sz val="12"/>
        <rFont val="Arial"/>
        <family val="2"/>
        <charset val="204"/>
      </rPr>
      <t>)</t>
    </r>
  </si>
  <si>
    <r>
      <t>Щит управління двигуном 7,5 кВт, однофідерний, діапазон уставок теплового розчіплювача 13-19 А, струм силовго розчіплювача 25А (</t>
    </r>
    <r>
      <rPr>
        <b/>
        <sz val="12"/>
        <rFont val="Arial"/>
        <family val="2"/>
        <charset val="204"/>
      </rPr>
      <t>ПП-2.1, ПП-2.2</t>
    </r>
    <r>
      <rPr>
        <sz val="12"/>
        <rFont val="Arial"/>
        <family val="2"/>
        <charset val="204"/>
      </rPr>
      <t>)</t>
    </r>
  </si>
  <si>
    <r>
      <t>Щит управління двигуном 11 кВт, однофідерний, діапазон уставок теплового розчіплювача 18-25 А, струм силовго розчіплювача 25А (</t>
    </r>
    <r>
      <rPr>
        <b/>
        <sz val="12"/>
        <rFont val="Arial"/>
        <family val="2"/>
        <charset val="204"/>
      </rPr>
      <t>ВД-1, ВД-2, ПП-1.1, ПП-1.2, ПП-3.1, ПП-3.2, ПП-11, ПП-12, ПП-13, ПП-14</t>
    </r>
    <r>
      <rPr>
        <sz val="12"/>
        <rFont val="Arial"/>
        <family val="2"/>
        <charset val="204"/>
      </rPr>
      <t>)</t>
    </r>
  </si>
  <si>
    <r>
      <t>Щит управління двигуном 15 кВт, однофідерний, діапазон уставок теплового розчіплювача 25-32 А, струм силовго розчіплювача 40А (</t>
    </r>
    <r>
      <rPr>
        <b/>
        <sz val="12"/>
        <rFont val="Arial"/>
        <family val="2"/>
        <charset val="204"/>
      </rPr>
      <t>ВД-3, ВД-4</t>
    </r>
    <r>
      <rPr>
        <sz val="12"/>
        <rFont val="Arial"/>
        <family val="2"/>
        <charset val="204"/>
      </rPr>
      <t>)</t>
    </r>
  </si>
  <si>
    <t xml:space="preserve"> 1. Нестандартні комплектні пристрої напругою до 1000 В</t>
  </si>
  <si>
    <t xml:space="preserve"> 2. Комплектні розподільні пристрої напругою до 1000 В</t>
  </si>
  <si>
    <t xml:space="preserve"> 3. Обладнання світлотехнічне</t>
  </si>
  <si>
    <t xml:space="preserve"> 4. Установочні вироби</t>
  </si>
  <si>
    <t xml:space="preserve"> 5. Провода та кабелі</t>
  </si>
  <si>
    <t xml:space="preserve"> Кабель силовий з мідними жилами в ізоляції та оболонці із ПВХ пластикату, що не поширює горіння, з низьким димо- та  газовиділенням:</t>
  </si>
  <si>
    <t>ВВГ нгд 2х1,5</t>
  </si>
  <si>
    <t>ВВГ нгд 3х1,5</t>
  </si>
  <si>
    <t>ВВГ нгд 3х2,5</t>
  </si>
  <si>
    <t>ВВГ нгд 5х4</t>
  </si>
  <si>
    <t>ВВГ нгд 5х6</t>
  </si>
  <si>
    <t>ВВГ нгд 5х16</t>
  </si>
  <si>
    <t>ВВГ нгд 5х35</t>
  </si>
  <si>
    <t>Кабель силовий, вогнестійкий, з ізоляцією та оболонкою із безгалогенових речовин FLAME-X 950 FE180/E30:</t>
  </si>
  <si>
    <t>(N)HXH-J 2x1,5</t>
  </si>
  <si>
    <t>(N)HXH-J 3x1,5</t>
  </si>
  <si>
    <t>(N)HXH-J 3x2,5</t>
  </si>
  <si>
    <t>Провід гнучкий з мідними жилами в ізоляції та оболонці із ПВХ пластикату, що не поширює горіння, з низьким димо- та газовиділенням:</t>
  </si>
  <si>
    <t>ПВЗ нгд 6</t>
  </si>
  <si>
    <t xml:space="preserve"> 6. Труби та металовироби</t>
  </si>
  <si>
    <t>кг</t>
  </si>
  <si>
    <r>
      <t xml:space="preserve">Труба сталева водогазопровідна, </t>
    </r>
    <r>
      <rPr>
        <i/>
        <sz val="12"/>
        <rFont val="Arial"/>
        <family val="2"/>
        <charset val="204"/>
      </rPr>
      <t>ф</t>
    </r>
    <r>
      <rPr>
        <sz val="12"/>
        <rFont val="Arial"/>
        <family val="2"/>
        <charset val="204"/>
      </rPr>
      <t>20 мм</t>
    </r>
  </si>
  <si>
    <r>
      <t xml:space="preserve">Труба сталева водогазопровідна, </t>
    </r>
    <r>
      <rPr>
        <i/>
        <sz val="12"/>
        <rFont val="Arial"/>
        <family val="2"/>
        <charset val="204"/>
      </rPr>
      <t>ф</t>
    </r>
    <r>
      <rPr>
        <sz val="12"/>
        <rFont val="Arial"/>
        <family val="2"/>
        <charset val="204"/>
      </rPr>
      <t>25 мм</t>
    </r>
  </si>
  <si>
    <t>Металовироби</t>
  </si>
  <si>
    <t>Тримач шини заземлення 30x4 мм</t>
  </si>
  <si>
    <t>Стандартний анкер з болтом М6</t>
  </si>
  <si>
    <r>
      <t xml:space="preserve">Труба сталева водогазопровідна, </t>
    </r>
    <r>
      <rPr>
        <i/>
        <sz val="12"/>
        <rFont val="Arial"/>
        <family val="2"/>
        <charset val="204"/>
      </rPr>
      <t>ф</t>
    </r>
    <r>
      <rPr>
        <sz val="12"/>
        <rFont val="Arial"/>
        <family val="2"/>
        <charset val="204"/>
      </rPr>
      <t>32 мм</t>
    </r>
  </si>
  <si>
    <r>
      <t xml:space="preserve">Труба сталева водогазопровідна, </t>
    </r>
    <r>
      <rPr>
        <i/>
        <sz val="12"/>
        <rFont val="Arial"/>
        <family val="2"/>
        <charset val="204"/>
      </rPr>
      <t>ф</t>
    </r>
    <r>
      <rPr>
        <sz val="12"/>
        <rFont val="Arial"/>
        <family val="2"/>
        <charset val="204"/>
      </rPr>
      <t>40 мм</t>
    </r>
  </si>
  <si>
    <r>
      <t xml:space="preserve">Труба сталева водогазопровідна, </t>
    </r>
    <r>
      <rPr>
        <i/>
        <sz val="12"/>
        <rFont val="Arial"/>
        <family val="2"/>
        <charset val="204"/>
      </rPr>
      <t>ф</t>
    </r>
    <r>
      <rPr>
        <sz val="12"/>
        <rFont val="Arial"/>
        <family val="2"/>
        <charset val="204"/>
      </rPr>
      <t>50 мм</t>
    </r>
  </si>
  <si>
    <t>Гайка з насічкою, що перешкоджає відкручування М6</t>
  </si>
  <si>
    <t>Стандартний анкер з болтом М8</t>
  </si>
  <si>
    <t>Кут горизонтальний 90°, для лотків 300x80(h)</t>
  </si>
  <si>
    <t>Т-подібний відгалуджувач, для лотків 300x80(h)</t>
  </si>
  <si>
    <t>Шпилька різьбова М10x1000</t>
  </si>
  <si>
    <t>Гайка шестигранна М10</t>
  </si>
  <si>
    <t>Анкер сталевий забивний М10</t>
  </si>
  <si>
    <t>Кришка для кабельного лотка 200x80(h)x3000</t>
  </si>
  <si>
    <t>Кут горизонтальний 90°, для лотків 200x80(h)</t>
  </si>
  <si>
    <t>Т-подібний відгалуджувач, для лотків 200x80(h)</t>
  </si>
  <si>
    <t>Кришка для кута горизонтального 90°, для лотків 200x80(h)</t>
  </si>
  <si>
    <t>Стандартний анкер з болтом М12</t>
  </si>
  <si>
    <t xml:space="preserve"> 7. Конструкції для прокладки кабелів</t>
  </si>
  <si>
    <t xml:space="preserve"> 8. Комплект по техніці безпеки й засоби індивідуального захисту</t>
  </si>
  <si>
    <t>Покажчик напруги 1кв УН-1</t>
  </si>
  <si>
    <t>Ізолюючі кліщі</t>
  </si>
  <si>
    <t>Діелектричні рукавички</t>
  </si>
  <si>
    <t>Діелектричні калоші Г0СТ13385-78</t>
  </si>
  <si>
    <t>пар</t>
  </si>
  <si>
    <t>Діелектричний килим ГОСТ 49.97-75</t>
  </si>
  <si>
    <t>к-т</t>
  </si>
  <si>
    <t>Попереджувальні плакати</t>
  </si>
  <si>
    <t>Захисні окуляри</t>
  </si>
  <si>
    <t>Переносні заземлення (при відсутності стаціонарних заземл. ножів)</t>
  </si>
  <si>
    <t>Світильник накладний, світлодіодний, білого кольору, 18 Вт, 5500 К, IP65 LED-NLR-18/55(P)</t>
  </si>
  <si>
    <t>Світильник накладний лінійний, світлодіодний, 40 Вт, 4000 К, L=1200 мм, IP65 ДПП07В-40-313</t>
  </si>
  <si>
    <t>Світильник накладний лінійний, світлодіодний, 20 Вт, 4000 К, L=600 мм, IP65 ДПП07В-20-313</t>
  </si>
  <si>
    <t>Закладення кінцеве для 3-4 жильного кабеля напругою до 1 кВ, переріз однієї жили до 35 мм2</t>
  </si>
  <si>
    <t>Наконечники мідні DT-16</t>
  </si>
  <si>
    <t>Закладення кінцеве для 3-4 жильного кабеля напругою до 1 кВ, переріз однієї жили до 10 мм3</t>
  </si>
  <si>
    <t>Наконечники мідні DT-35</t>
  </si>
  <si>
    <t>Наконечники мідні DT-6</t>
  </si>
  <si>
    <t>Наконечники мідні НМ-4</t>
  </si>
  <si>
    <r>
      <t>Ящик з понижуючим трансформатором потужністю 250 Вт 220/36, ІР54 (</t>
    </r>
    <r>
      <rPr>
        <b/>
        <sz val="12"/>
        <rFont val="Arial"/>
        <family val="2"/>
        <charset val="204"/>
      </rPr>
      <t>ЯТП</t>
    </r>
    <r>
      <rPr>
        <sz val="12"/>
        <rFont val="Arial"/>
        <family val="2"/>
        <charset val="204"/>
      </rPr>
      <t>)</t>
    </r>
  </si>
  <si>
    <t>посл.</t>
  </si>
  <si>
    <r>
      <t>Демонтаж автоматичного вимикача, трьохполюсного, 32 А, х-ка С, 6 кА (</t>
    </r>
    <r>
      <rPr>
        <u/>
        <sz val="12"/>
        <rFont val="Arial"/>
        <family val="2"/>
        <charset val="204"/>
      </rPr>
      <t>для подальшого монтажу</t>
    </r>
    <r>
      <rPr>
        <sz val="12"/>
        <rFont val="Arial"/>
        <family val="2"/>
        <charset val="204"/>
      </rPr>
      <t>)</t>
    </r>
  </si>
  <si>
    <r>
      <t>Монтаж автоматичного вимикача, трьохполюсного, 32 А, х-ка С, 6 кА (</t>
    </r>
    <r>
      <rPr>
        <u/>
        <sz val="12"/>
        <rFont val="Arial"/>
        <family val="2"/>
        <charset val="204"/>
      </rPr>
      <t>раніше демонтованого</t>
    </r>
    <r>
      <rPr>
        <sz val="12"/>
        <rFont val="Arial"/>
        <family val="2"/>
        <charset val="204"/>
      </rPr>
      <t>)</t>
    </r>
  </si>
  <si>
    <t>Контактор імпульсний RВS 220-20 230V AC (20A, 2NO)</t>
  </si>
  <si>
    <t>Світильник аварійний e.emerg.500L.led.M.3h.IP65, постійний, 3 години, E.NEXT</t>
  </si>
  <si>
    <t>Піктограма "ВИХІД" для аварійних світильників 500 e.pict.exit.310.100</t>
  </si>
  <si>
    <t>Піктограма "ПК" для аварійних світильників 500 e.pict.pk.310.100</t>
  </si>
  <si>
    <t>Світильник підвісний, аварійний ONTEC S M1 301 M ST/W 3h IP65 (2 режими)</t>
  </si>
  <si>
    <t>Скло ETE/PLX</t>
  </si>
  <si>
    <t>Піктограма PS1 125х250 Вихід</t>
  </si>
  <si>
    <t xml:space="preserve">Вимикач одноклавішний однополюсний, для зовнішньої установки, 16 А, 220 В, ІР44 MULTIMA </t>
  </si>
  <si>
    <t xml:space="preserve">Вимикач одноклавішний на два напрямки однополюсний, для зовнішньої установки, 16 А, 220 В, ІР44  MULTIMA </t>
  </si>
  <si>
    <t xml:space="preserve">Вимикач імпульсний однополюсний, для зовнішньої установки, установки, 16 А, 220 В, ІР44  MULTIMA </t>
  </si>
  <si>
    <t>Датчик руху накладний, ДР-09, ІРЗЗ</t>
  </si>
  <si>
    <t>Коробка розподільча (100х100x50) квадратна зовнішня IP54</t>
  </si>
  <si>
    <t>Коробка стальна відгалужувальна 150х110x65, IP54, вогнестійкість Р90</t>
  </si>
  <si>
    <t>Кабель силовий, вогнестійкий, з ізоляцією та оболонкою із безгалогенових речовин FLAME-X 950 FE180/E90:</t>
  </si>
  <si>
    <t>(N)HXH-J 5х4</t>
  </si>
  <si>
    <t>(N)HXH-J 5х6</t>
  </si>
  <si>
    <t>(N)HXH-J 5х25</t>
  </si>
  <si>
    <t>Наконечники мідні DT-25</t>
  </si>
  <si>
    <t>Смуга сталева 25x4 мм, оцинкована</t>
  </si>
  <si>
    <t>Тримач оцинкований СMM-08 d9-10мм</t>
  </si>
  <si>
    <t>Тримач оцинкований СMM-10 d11-12мм</t>
  </si>
  <si>
    <t>Тримач оцинкований СMM-12 d15-17мм</t>
  </si>
  <si>
    <t>Стiнове крiплення лотка (кронштейн)</t>
  </si>
  <si>
    <t>Гвинт метричний М6х10</t>
  </si>
  <si>
    <t>Лоток перфорований 300х80, довжина 3000 мм</t>
  </si>
  <si>
    <t>Лоток драбинного типу 300х80, довжина 3000 мм</t>
  </si>
  <si>
    <t>П-подібний профіль, L=3000 мм</t>
  </si>
  <si>
    <t>З'єднувач горизонтальний H80</t>
  </si>
  <si>
    <t>Пластина для з'єднання основ лотка 300</t>
  </si>
  <si>
    <t>Шайба збільшена М10</t>
  </si>
  <si>
    <t>Лоток перфорований 200х80, довжина 3000 мм</t>
  </si>
  <si>
    <t>Пластина для з'єднання основ лотка 200</t>
  </si>
  <si>
    <t>Консоль настінно-підлогова основа 200 мм</t>
  </si>
  <si>
    <t>Пусконалагоджувальні роботи (без налагодження ШМУ)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</si>
</sst>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0;[Red]0.00"/>
    <numFmt numFmtId="166" formatCode="#,##0.0"/>
    <numFmt numFmtId="167" formatCode="0.0"/>
    <numFmt numFmtId="168" formatCode="0;[Red]0"/>
  </numFmts>
  <fonts count="18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2"/>
      <name val="Arial"/>
      <family val="2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i/>
      <sz val="14"/>
      <name val="Arial"/>
      <family val="2"/>
      <charset val="204"/>
    </font>
    <font>
      <u/>
      <sz val="12"/>
      <name val="Arial"/>
      <family val="2"/>
      <charset val="204"/>
    </font>
    <font>
      <b/>
      <i/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>
      <alignment horizontal="left"/>
    </xf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/>
    </xf>
    <xf numFmtId="4" fontId="12" fillId="4" borderId="15" xfId="2" applyNumberFormat="1" applyFont="1" applyFill="1" applyBorder="1" applyAlignment="1">
      <alignment horizontal="center" vertical="center"/>
    </xf>
    <xf numFmtId="4" fontId="8" fillId="4" borderId="3" xfId="2" applyNumberFormat="1" applyFont="1" applyFill="1" applyBorder="1" applyAlignment="1">
      <alignment horizontal="center" vertical="center"/>
    </xf>
    <xf numFmtId="4" fontId="8" fillId="4" borderId="17" xfId="2" applyNumberFormat="1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4" fontId="12" fillId="4" borderId="2" xfId="2" applyNumberFormat="1" applyFont="1" applyFill="1" applyBorder="1" applyAlignment="1">
      <alignment horizontal="center" vertical="center"/>
    </xf>
    <xf numFmtId="4" fontId="8" fillId="4" borderId="4" xfId="2" applyNumberFormat="1" applyFont="1" applyFill="1" applyBorder="1" applyAlignment="1">
      <alignment horizontal="center" vertical="center"/>
    </xf>
    <xf numFmtId="4" fontId="8" fillId="4" borderId="7" xfId="2" applyNumberFormat="1" applyFont="1" applyFill="1" applyBorder="1" applyAlignment="1">
      <alignment horizontal="center" vertical="center"/>
    </xf>
    <xf numFmtId="0" fontId="8" fillId="4" borderId="18" xfId="2" applyFont="1" applyFill="1" applyBorder="1" applyAlignment="1">
      <alignment horizontal="center" vertical="center"/>
    </xf>
    <xf numFmtId="4" fontId="8" fillId="4" borderId="18" xfId="2" applyNumberFormat="1" applyFont="1" applyFill="1" applyBorder="1" applyAlignment="1">
      <alignment horizontal="center" vertical="center"/>
    </xf>
    <xf numFmtId="4" fontId="8" fillId="4" borderId="5" xfId="2" applyNumberFormat="1" applyFont="1" applyFill="1" applyBorder="1" applyAlignment="1">
      <alignment horizontal="center" vertical="center"/>
    </xf>
    <xf numFmtId="4" fontId="8" fillId="4" borderId="19" xfId="2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8" fontId="6" fillId="5" borderId="8" xfId="0" applyNumberFormat="1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/>
    </xf>
    <xf numFmtId="4" fontId="6" fillId="0" borderId="2" xfId="14" applyNumberFormat="1" applyFont="1" applyFill="1" applyBorder="1" applyAlignment="1">
      <alignment horizontal="center" vertical="center"/>
    </xf>
    <xf numFmtId="166" fontId="13" fillId="0" borderId="20" xfId="0" applyNumberFormat="1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8" fillId="4" borderId="14" xfId="2" applyFont="1" applyFill="1" applyBorder="1" applyAlignment="1">
      <alignment vertical="center"/>
    </xf>
    <xf numFmtId="0" fontId="8" fillId="4" borderId="2" xfId="2" applyFont="1" applyFill="1" applyBorder="1" applyAlignment="1">
      <alignment vertical="center"/>
    </xf>
    <xf numFmtId="0" fontId="8" fillId="4" borderId="18" xfId="2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7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7" fillId="5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/>
    </xf>
    <xf numFmtId="4" fontId="8" fillId="6" borderId="16" xfId="2" applyNumberFormat="1" applyFont="1" applyFill="1" applyBorder="1" applyAlignment="1">
      <alignment horizontal="center" vertical="center"/>
    </xf>
    <xf numFmtId="4" fontId="8" fillId="6" borderId="2" xfId="2" applyNumberFormat="1" applyFont="1" applyFill="1" applyBorder="1" applyAlignment="1">
      <alignment horizontal="center" vertical="center"/>
    </xf>
    <xf numFmtId="4" fontId="8" fillId="6" borderId="18" xfId="2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2" fontId="8" fillId="6" borderId="8" xfId="0" applyNumberFormat="1" applyFont="1" applyFill="1" applyBorder="1" applyAlignment="1">
      <alignment horizontal="center" vertical="center"/>
    </xf>
    <xf numFmtId="4" fontId="13" fillId="6" borderId="2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6" borderId="15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4" fontId="3" fillId="6" borderId="18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19" xfId="0" applyNumberFormat="1" applyFont="1" applyFill="1" applyBorder="1" applyAlignment="1">
      <alignment horizontal="center" vertical="center" wrapText="1"/>
    </xf>
  </cellXfs>
  <cellStyles count="51">
    <cellStyle name="Excel Built-in Normal_Реестр_Декабрь_АК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8" xfId="7"/>
    <cellStyle name="Примечание 2" xfId="8"/>
    <cellStyle name="Примечание 2 2" xfId="9"/>
    <cellStyle name="Примечание 2 2 2" xfId="10"/>
    <cellStyle name="Примечание 3" xfId="11"/>
    <cellStyle name="Примечание 3 2" xfId="12"/>
    <cellStyle name="Примечание 4" xfId="13"/>
    <cellStyle name="Финансовый 2" xfId="14"/>
    <cellStyle name="Финансовый 2 2" xfId="15"/>
    <cellStyle name="Финансовый 2 2 2" xfId="16"/>
    <cellStyle name="Финансовый 2 2 2 2" xfId="17"/>
    <cellStyle name="Финансовый 2 2 2 2 2" xfId="18"/>
    <cellStyle name="Финансовый 2 2 2 2 2 2" xfId="19"/>
    <cellStyle name="Финансовый 2 2 2 2 3" xfId="20"/>
    <cellStyle name="Финансовый 2 2 3" xfId="21"/>
    <cellStyle name="Финансовый 2 2 3 2" xfId="22"/>
    <cellStyle name="Финансовый 2 2 3 2 2" xfId="23"/>
    <cellStyle name="Финансовый 2 2 3 3" xfId="24"/>
    <cellStyle name="Финансовый 2 3" xfId="25"/>
    <cellStyle name="Финансовый 2 3 2" xfId="26"/>
    <cellStyle name="Финансовый 2 3 2 2" xfId="27"/>
    <cellStyle name="Финансовый 2 3 2 2 2" xfId="28"/>
    <cellStyle name="Финансовый 2 3 2 3" xfId="29"/>
    <cellStyle name="Финансовый 2 4" xfId="30"/>
    <cellStyle name="Финансовый 2 4 2" xfId="31"/>
    <cellStyle name="Финансовый 2 4 2 2" xfId="32"/>
    <cellStyle name="Финансовый 2 4 3" xfId="33"/>
    <cellStyle name="Финансовый 3" xfId="34"/>
    <cellStyle name="Финансовый 3 2" xfId="35"/>
    <cellStyle name="Финансовый 3 2 2" xfId="36"/>
    <cellStyle name="Финансовый 3 2 2 2" xfId="37"/>
    <cellStyle name="Финансовый 3 2 2 2 2" xfId="38"/>
    <cellStyle name="Финансовый 3 2 2 3" xfId="39"/>
    <cellStyle name="Финансовый 3 3" xfId="40"/>
    <cellStyle name="Финансовый 3 3 2" xfId="41"/>
    <cellStyle name="Финансовый 3 3 2 2" xfId="42"/>
    <cellStyle name="Финансовый 3 3 3" xfId="43"/>
    <cellStyle name="Финансовый 4" xfId="44"/>
    <cellStyle name="Финансовый 4 2" xfId="45"/>
    <cellStyle name="Финансовый 4 2 2" xfId="46"/>
    <cellStyle name="Финансовый 4 2 2 2" xfId="47"/>
    <cellStyle name="Финансовый 4 2 3" xfId="48"/>
    <cellStyle name="Финансовый 5" xfId="49"/>
    <cellStyle name="Финансовый 5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zoomScale="90" zoomScaleNormal="90" workbookViewId="0">
      <pane ySplit="10" topLeftCell="A11" activePane="bottomLeft" state="frozen"/>
      <selection pane="bottomLeft" activeCell="L6" sqref="L6"/>
    </sheetView>
  </sheetViews>
  <sheetFormatPr defaultRowHeight="15.75" x14ac:dyDescent="0.2"/>
  <cols>
    <col min="1" max="1" width="11" style="58" customWidth="1"/>
    <col min="2" max="2" width="89.140625" style="2" customWidth="1"/>
    <col min="3" max="3" width="13.28515625" style="58" customWidth="1"/>
    <col min="4" max="4" width="12.5703125" style="58" customWidth="1"/>
    <col min="5" max="5" width="18.7109375" style="58" customWidth="1"/>
    <col min="6" max="6" width="18.5703125" style="82" customWidth="1"/>
    <col min="7" max="7" width="19" style="1" customWidth="1"/>
    <col min="8" max="8" width="21.140625" style="78" customWidth="1"/>
    <col min="9" max="9" width="23.140625" style="58" customWidth="1"/>
    <col min="10" max="10" width="9.140625" style="52" customWidth="1"/>
    <col min="11" max="16384" width="9.140625" style="52"/>
  </cols>
  <sheetData>
    <row r="1" spans="1:9" ht="18.75" x14ac:dyDescent="0.2">
      <c r="A1" s="6"/>
      <c r="B1" s="7"/>
      <c r="C1" s="7"/>
      <c r="D1" s="7"/>
      <c r="E1" s="7"/>
      <c r="F1" s="69"/>
      <c r="G1" s="7"/>
      <c r="H1" s="69"/>
      <c r="I1" s="7"/>
    </row>
    <row r="2" spans="1:9" ht="18.75" x14ac:dyDescent="0.2">
      <c r="A2" s="83"/>
      <c r="B2" s="83"/>
      <c r="C2" s="83"/>
      <c r="D2" s="83"/>
      <c r="E2" s="83"/>
      <c r="F2" s="83"/>
      <c r="G2" s="83"/>
      <c r="H2" s="83"/>
      <c r="I2" s="83"/>
    </row>
    <row r="3" spans="1:9" ht="18.75" x14ac:dyDescent="0.2">
      <c r="A3" s="84"/>
      <c r="B3" s="84"/>
      <c r="C3" s="84"/>
      <c r="D3" s="84"/>
      <c r="E3" s="84"/>
      <c r="F3" s="84"/>
      <c r="G3" s="84"/>
      <c r="H3" s="84"/>
      <c r="I3" s="84"/>
    </row>
    <row r="4" spans="1:9" s="53" customFormat="1" ht="21" customHeight="1" x14ac:dyDescent="0.2">
      <c r="A4" s="85"/>
      <c r="B4" s="86"/>
      <c r="C4" s="86"/>
      <c r="D4" s="86"/>
      <c r="E4" s="86"/>
      <c r="F4" s="86"/>
      <c r="G4" s="86"/>
      <c r="H4" s="86"/>
      <c r="I4" s="86"/>
    </row>
    <row r="5" spans="1:9" ht="12" customHeight="1" thickBot="1" x14ac:dyDescent="0.25">
      <c r="A5" s="57"/>
      <c r="B5" s="59"/>
      <c r="C5" s="59"/>
      <c r="D5" s="59"/>
      <c r="E5" s="59"/>
      <c r="F5" s="70"/>
      <c r="G5" s="59"/>
      <c r="H5" s="70"/>
      <c r="I5" s="59"/>
    </row>
    <row r="6" spans="1:9" s="60" customFormat="1" ht="12.75" customHeight="1" x14ac:dyDescent="0.2">
      <c r="A6" s="87" t="s">
        <v>5</v>
      </c>
      <c r="B6" s="90" t="s">
        <v>10</v>
      </c>
      <c r="C6" s="90" t="s">
        <v>6</v>
      </c>
      <c r="D6" s="90" t="s">
        <v>14</v>
      </c>
      <c r="E6" s="95" t="s">
        <v>0</v>
      </c>
      <c r="F6" s="98" t="s">
        <v>1</v>
      </c>
      <c r="G6" s="101" t="s">
        <v>2</v>
      </c>
      <c r="H6" s="104" t="s">
        <v>3</v>
      </c>
      <c r="I6" s="107" t="s">
        <v>4</v>
      </c>
    </row>
    <row r="7" spans="1:9" s="60" customFormat="1" ht="12.75" customHeight="1" x14ac:dyDescent="0.2">
      <c r="A7" s="88"/>
      <c r="B7" s="91"/>
      <c r="C7" s="93"/>
      <c r="D7" s="91"/>
      <c r="E7" s="96"/>
      <c r="F7" s="99"/>
      <c r="G7" s="102"/>
      <c r="H7" s="105"/>
      <c r="I7" s="108"/>
    </row>
    <row r="8" spans="1:9" s="60" customFormat="1" ht="12.75" customHeight="1" x14ac:dyDescent="0.2">
      <c r="A8" s="88"/>
      <c r="B8" s="91"/>
      <c r="C8" s="93"/>
      <c r="D8" s="91"/>
      <c r="E8" s="96"/>
      <c r="F8" s="99"/>
      <c r="G8" s="102"/>
      <c r="H8" s="105"/>
      <c r="I8" s="108"/>
    </row>
    <row r="9" spans="1:9" s="60" customFormat="1" ht="20.45" customHeight="1" thickBot="1" x14ac:dyDescent="0.25">
      <c r="A9" s="89"/>
      <c r="B9" s="92"/>
      <c r="C9" s="94"/>
      <c r="D9" s="92"/>
      <c r="E9" s="97"/>
      <c r="F9" s="100"/>
      <c r="G9" s="103"/>
      <c r="H9" s="106"/>
      <c r="I9" s="109"/>
    </row>
    <row r="10" spans="1:9" s="60" customFormat="1" ht="16.5" customHeight="1" thickBot="1" x14ac:dyDescent="0.25">
      <c r="A10" s="8">
        <v>1</v>
      </c>
      <c r="B10" s="9">
        <v>2</v>
      </c>
      <c r="C10" s="10">
        <v>3</v>
      </c>
      <c r="D10" s="9">
        <v>4</v>
      </c>
      <c r="E10" s="11">
        <v>5</v>
      </c>
      <c r="F10" s="79">
        <v>6</v>
      </c>
      <c r="G10" s="12">
        <v>7</v>
      </c>
      <c r="H10" s="71">
        <v>8</v>
      </c>
      <c r="I10" s="13">
        <v>9</v>
      </c>
    </row>
    <row r="11" spans="1:9" ht="23.25" customHeight="1" x14ac:dyDescent="0.2">
      <c r="A11" s="43"/>
      <c r="B11" s="61" t="s">
        <v>24</v>
      </c>
      <c r="C11" s="62"/>
      <c r="D11" s="63"/>
      <c r="E11" s="64"/>
      <c r="F11" s="80"/>
      <c r="G11" s="65"/>
      <c r="H11" s="72"/>
      <c r="I11" s="66"/>
    </row>
    <row r="12" spans="1:9" ht="23.1" customHeight="1" x14ac:dyDescent="0.2">
      <c r="A12" s="26">
        <v>1</v>
      </c>
      <c r="B12" s="27" t="s">
        <v>15</v>
      </c>
      <c r="C12" s="28" t="s">
        <v>11</v>
      </c>
      <c r="D12" s="29">
        <v>6</v>
      </c>
      <c r="E12" s="33"/>
      <c r="F12" s="81"/>
      <c r="G12" s="30">
        <f t="shared" ref="G12:G18" si="0">ROUND(E12*D12,2)</f>
        <v>0</v>
      </c>
      <c r="H12" s="73">
        <f t="shared" ref="H12:H18" si="1">ROUND(D12*F12,2)</f>
        <v>0</v>
      </c>
      <c r="I12" s="31">
        <f>H12+G12</f>
        <v>0</v>
      </c>
    </row>
    <row r="13" spans="1:9" ht="23.1" customHeight="1" x14ac:dyDescent="0.2">
      <c r="A13" s="26">
        <v>2</v>
      </c>
      <c r="B13" s="27" t="s">
        <v>16</v>
      </c>
      <c r="C13" s="28" t="s">
        <v>11</v>
      </c>
      <c r="D13" s="29">
        <v>1</v>
      </c>
      <c r="E13" s="33"/>
      <c r="F13" s="81"/>
      <c r="G13" s="30">
        <f t="shared" si="0"/>
        <v>0</v>
      </c>
      <c r="H13" s="73">
        <f t="shared" si="1"/>
        <v>0</v>
      </c>
      <c r="I13" s="31">
        <f t="shared" ref="I13:I18" si="2">H13+G13</f>
        <v>0</v>
      </c>
    </row>
    <row r="14" spans="1:9" ht="23.1" customHeight="1" x14ac:dyDescent="0.2">
      <c r="A14" s="26">
        <v>3</v>
      </c>
      <c r="B14" s="27" t="s">
        <v>17</v>
      </c>
      <c r="C14" s="28" t="s">
        <v>11</v>
      </c>
      <c r="D14" s="29">
        <v>1</v>
      </c>
      <c r="E14" s="33"/>
      <c r="F14" s="81"/>
      <c r="G14" s="30">
        <f t="shared" si="0"/>
        <v>0</v>
      </c>
      <c r="H14" s="73">
        <f t="shared" si="1"/>
        <v>0</v>
      </c>
      <c r="I14" s="31">
        <f t="shared" si="2"/>
        <v>0</v>
      </c>
    </row>
    <row r="15" spans="1:9" ht="23.1" customHeight="1" x14ac:dyDescent="0.2">
      <c r="A15" s="26">
        <v>4</v>
      </c>
      <c r="B15" s="27" t="s">
        <v>18</v>
      </c>
      <c r="C15" s="28" t="s">
        <v>11</v>
      </c>
      <c r="D15" s="29">
        <v>1</v>
      </c>
      <c r="E15" s="33"/>
      <c r="F15" s="81"/>
      <c r="G15" s="30">
        <f t="shared" si="0"/>
        <v>0</v>
      </c>
      <c r="H15" s="73">
        <f t="shared" si="1"/>
        <v>0</v>
      </c>
      <c r="I15" s="31">
        <f t="shared" si="2"/>
        <v>0</v>
      </c>
    </row>
    <row r="16" spans="1:9" ht="23.1" customHeight="1" x14ac:dyDescent="0.2">
      <c r="A16" s="26">
        <v>5</v>
      </c>
      <c r="B16" s="27" t="s">
        <v>90</v>
      </c>
      <c r="C16" s="28" t="s">
        <v>11</v>
      </c>
      <c r="D16" s="29">
        <v>2</v>
      </c>
      <c r="E16" s="33"/>
      <c r="F16" s="81"/>
      <c r="G16" s="30">
        <f t="shared" si="0"/>
        <v>0</v>
      </c>
      <c r="H16" s="73">
        <f t="shared" si="1"/>
        <v>0</v>
      </c>
      <c r="I16" s="31">
        <f t="shared" si="2"/>
        <v>0</v>
      </c>
    </row>
    <row r="17" spans="1:9" ht="34.5" customHeight="1" x14ac:dyDescent="0.2">
      <c r="A17" s="26">
        <v>6</v>
      </c>
      <c r="B17" s="32" t="s">
        <v>88</v>
      </c>
      <c r="C17" s="28" t="s">
        <v>11</v>
      </c>
      <c r="D17" s="29">
        <v>1</v>
      </c>
      <c r="E17" s="36"/>
      <c r="F17" s="81"/>
      <c r="G17" s="37">
        <f t="shared" si="0"/>
        <v>0</v>
      </c>
      <c r="H17" s="73">
        <f t="shared" si="1"/>
        <v>0</v>
      </c>
      <c r="I17" s="31">
        <f t="shared" si="2"/>
        <v>0</v>
      </c>
    </row>
    <row r="18" spans="1:9" ht="33.75" customHeight="1" x14ac:dyDescent="0.2">
      <c r="A18" s="26">
        <v>7</v>
      </c>
      <c r="B18" s="32" t="s">
        <v>89</v>
      </c>
      <c r="C18" s="28" t="s">
        <v>11</v>
      </c>
      <c r="D18" s="29">
        <v>1</v>
      </c>
      <c r="E18" s="36"/>
      <c r="F18" s="81"/>
      <c r="G18" s="37">
        <f t="shared" si="0"/>
        <v>0</v>
      </c>
      <c r="H18" s="73">
        <f t="shared" si="1"/>
        <v>0</v>
      </c>
      <c r="I18" s="31">
        <f t="shared" si="2"/>
        <v>0</v>
      </c>
    </row>
    <row r="19" spans="1:9" ht="23.25" customHeight="1" x14ac:dyDescent="0.2">
      <c r="A19" s="43"/>
      <c r="B19" s="61" t="s">
        <v>25</v>
      </c>
      <c r="C19" s="62"/>
      <c r="D19" s="63"/>
      <c r="E19" s="51"/>
      <c r="F19" s="81"/>
      <c r="G19" s="65"/>
      <c r="H19" s="72"/>
      <c r="I19" s="66"/>
    </row>
    <row r="20" spans="1:9" ht="30.75" x14ac:dyDescent="0.2">
      <c r="A20" s="26">
        <v>9</v>
      </c>
      <c r="B20" s="32" t="s">
        <v>19</v>
      </c>
      <c r="C20" s="28" t="s">
        <v>11</v>
      </c>
      <c r="D20" s="29">
        <v>4</v>
      </c>
      <c r="E20" s="33"/>
      <c r="F20" s="81"/>
      <c r="G20" s="30">
        <f>ROUND(E20*D20,2)</f>
        <v>0</v>
      </c>
      <c r="H20" s="73">
        <f>ROUND(D20*F20,2)</f>
        <v>0</v>
      </c>
      <c r="I20" s="31">
        <f t="shared" ref="I20:I24" si="3">H20+G20</f>
        <v>0</v>
      </c>
    </row>
    <row r="21" spans="1:9" ht="30.75" x14ac:dyDescent="0.2">
      <c r="A21" s="26">
        <v>10</v>
      </c>
      <c r="B21" s="32" t="s">
        <v>20</v>
      </c>
      <c r="C21" s="28" t="s">
        <v>11</v>
      </c>
      <c r="D21" s="29">
        <v>1</v>
      </c>
      <c r="E21" s="33"/>
      <c r="F21" s="81"/>
      <c r="G21" s="30">
        <f>ROUND(E21*D21,2)</f>
        <v>0</v>
      </c>
      <c r="H21" s="73">
        <f>ROUND(D21*F21,2)</f>
        <v>0</v>
      </c>
      <c r="I21" s="31">
        <f t="shared" si="3"/>
        <v>0</v>
      </c>
    </row>
    <row r="22" spans="1:9" ht="30.75" x14ac:dyDescent="0.2">
      <c r="A22" s="26">
        <v>11</v>
      </c>
      <c r="B22" s="32" t="s">
        <v>21</v>
      </c>
      <c r="C22" s="28" t="s">
        <v>11</v>
      </c>
      <c r="D22" s="29">
        <v>2</v>
      </c>
      <c r="E22" s="33"/>
      <c r="F22" s="81"/>
      <c r="G22" s="30">
        <f>ROUND(E22*D22,2)</f>
        <v>0</v>
      </c>
      <c r="H22" s="73">
        <f>ROUND(D22*F22,2)</f>
        <v>0</v>
      </c>
      <c r="I22" s="31">
        <f t="shared" si="3"/>
        <v>0</v>
      </c>
    </row>
    <row r="23" spans="1:9" ht="46.5" x14ac:dyDescent="0.2">
      <c r="A23" s="26">
        <v>12</v>
      </c>
      <c r="B23" s="32" t="s">
        <v>22</v>
      </c>
      <c r="C23" s="28" t="s">
        <v>11</v>
      </c>
      <c r="D23" s="29">
        <v>10</v>
      </c>
      <c r="E23" s="33"/>
      <c r="F23" s="81"/>
      <c r="G23" s="30">
        <f>ROUND(E23*D23,2)</f>
        <v>0</v>
      </c>
      <c r="H23" s="73">
        <f>ROUND(D23*F23,2)</f>
        <v>0</v>
      </c>
      <c r="I23" s="31">
        <f t="shared" si="3"/>
        <v>0</v>
      </c>
    </row>
    <row r="24" spans="1:9" ht="30.75" x14ac:dyDescent="0.2">
      <c r="A24" s="26">
        <v>13</v>
      </c>
      <c r="B24" s="32" t="s">
        <v>23</v>
      </c>
      <c r="C24" s="28" t="s">
        <v>11</v>
      </c>
      <c r="D24" s="29">
        <v>2</v>
      </c>
      <c r="E24" s="33"/>
      <c r="F24" s="81"/>
      <c r="G24" s="30">
        <f>ROUND(E24*D24,2)</f>
        <v>0</v>
      </c>
      <c r="H24" s="73">
        <f>ROUND(D24*F24,2)</f>
        <v>0</v>
      </c>
      <c r="I24" s="31">
        <f t="shared" si="3"/>
        <v>0</v>
      </c>
    </row>
    <row r="25" spans="1:9" ht="23.25" customHeight="1" x14ac:dyDescent="0.2">
      <c r="A25" s="43"/>
      <c r="B25" s="61" t="s">
        <v>26</v>
      </c>
      <c r="C25" s="62"/>
      <c r="D25" s="63"/>
      <c r="E25" s="51"/>
      <c r="F25" s="81"/>
      <c r="G25" s="65"/>
      <c r="H25" s="72"/>
      <c r="I25" s="66"/>
    </row>
    <row r="26" spans="1:9" ht="32.25" customHeight="1" x14ac:dyDescent="0.2">
      <c r="A26" s="26">
        <v>14</v>
      </c>
      <c r="B26" s="32" t="s">
        <v>77</v>
      </c>
      <c r="C26" s="28" t="s">
        <v>11</v>
      </c>
      <c r="D26" s="29">
        <v>24</v>
      </c>
      <c r="E26" s="33"/>
      <c r="F26" s="81"/>
      <c r="G26" s="30">
        <f t="shared" ref="G26:G35" si="4">ROUND(E26*D26,2)</f>
        <v>0</v>
      </c>
      <c r="H26" s="73">
        <f t="shared" ref="H26:H35" si="5">ROUND(D26*F26,2)</f>
        <v>0</v>
      </c>
      <c r="I26" s="31">
        <f t="shared" ref="I26:I35" si="6">H26+G26</f>
        <v>0</v>
      </c>
    </row>
    <row r="27" spans="1:9" ht="33" customHeight="1" x14ac:dyDescent="0.2">
      <c r="A27" s="26">
        <v>15</v>
      </c>
      <c r="B27" s="32" t="s">
        <v>78</v>
      </c>
      <c r="C27" s="28" t="s">
        <v>11</v>
      </c>
      <c r="D27" s="29">
        <v>47</v>
      </c>
      <c r="E27" s="33"/>
      <c r="F27" s="81"/>
      <c r="G27" s="30">
        <f t="shared" si="4"/>
        <v>0</v>
      </c>
      <c r="H27" s="73">
        <f t="shared" si="5"/>
        <v>0</v>
      </c>
      <c r="I27" s="31">
        <f t="shared" si="6"/>
        <v>0</v>
      </c>
    </row>
    <row r="28" spans="1:9" ht="33.75" customHeight="1" x14ac:dyDescent="0.2">
      <c r="A28" s="26">
        <v>16</v>
      </c>
      <c r="B28" s="32" t="s">
        <v>79</v>
      </c>
      <c r="C28" s="28" t="s">
        <v>11</v>
      </c>
      <c r="D28" s="29">
        <v>77</v>
      </c>
      <c r="E28" s="33"/>
      <c r="F28" s="81"/>
      <c r="G28" s="30">
        <f t="shared" si="4"/>
        <v>0</v>
      </c>
      <c r="H28" s="73">
        <f t="shared" si="5"/>
        <v>0</v>
      </c>
      <c r="I28" s="31">
        <f t="shared" si="6"/>
        <v>0</v>
      </c>
    </row>
    <row r="29" spans="1:9" ht="23.1" customHeight="1" x14ac:dyDescent="0.2">
      <c r="A29" s="26">
        <v>17</v>
      </c>
      <c r="B29" s="32" t="s">
        <v>91</v>
      </c>
      <c r="C29" s="28" t="s">
        <v>11</v>
      </c>
      <c r="D29" s="29">
        <f>11+12</f>
        <v>23</v>
      </c>
      <c r="E29" s="33"/>
      <c r="F29" s="81"/>
      <c r="G29" s="30">
        <f t="shared" si="4"/>
        <v>0</v>
      </c>
      <c r="H29" s="73">
        <f t="shared" si="5"/>
        <v>0</v>
      </c>
      <c r="I29" s="31">
        <f t="shared" si="6"/>
        <v>0</v>
      </c>
    </row>
    <row r="30" spans="1:9" ht="23.1" customHeight="1" x14ac:dyDescent="0.2">
      <c r="A30" s="26">
        <v>18</v>
      </c>
      <c r="B30" s="32" t="s">
        <v>92</v>
      </c>
      <c r="C30" s="28" t="s">
        <v>11</v>
      </c>
      <c r="D30" s="29">
        <v>12</v>
      </c>
      <c r="E30" s="33"/>
      <c r="F30" s="81"/>
      <c r="G30" s="30">
        <f t="shared" si="4"/>
        <v>0</v>
      </c>
      <c r="H30" s="74">
        <f t="shared" si="5"/>
        <v>0</v>
      </c>
      <c r="I30" s="31">
        <f t="shared" si="6"/>
        <v>0</v>
      </c>
    </row>
    <row r="31" spans="1:9" ht="23.1" customHeight="1" x14ac:dyDescent="0.2">
      <c r="A31" s="26">
        <v>19</v>
      </c>
      <c r="B31" s="32" t="s">
        <v>93</v>
      </c>
      <c r="C31" s="28" t="s">
        <v>11</v>
      </c>
      <c r="D31" s="29">
        <v>11</v>
      </c>
      <c r="E31" s="33"/>
      <c r="F31" s="81"/>
      <c r="G31" s="30">
        <f t="shared" si="4"/>
        <v>0</v>
      </c>
      <c r="H31" s="74">
        <f t="shared" si="5"/>
        <v>0</v>
      </c>
      <c r="I31" s="31">
        <f t="shared" si="6"/>
        <v>0</v>
      </c>
    </row>
    <row r="32" spans="1:9" ht="23.1" customHeight="1" x14ac:dyDescent="0.2">
      <c r="A32" s="26">
        <v>20</v>
      </c>
      <c r="B32" s="32" t="s">
        <v>94</v>
      </c>
      <c r="C32" s="28" t="s">
        <v>11</v>
      </c>
      <c r="D32" s="29">
        <v>4</v>
      </c>
      <c r="E32" s="33"/>
      <c r="F32" s="81"/>
      <c r="G32" s="30">
        <f t="shared" si="4"/>
        <v>0</v>
      </c>
      <c r="H32" s="73">
        <f t="shared" si="5"/>
        <v>0</v>
      </c>
      <c r="I32" s="31">
        <f t="shared" si="6"/>
        <v>0</v>
      </c>
    </row>
    <row r="33" spans="1:9" ht="23.1" customHeight="1" x14ac:dyDescent="0.2">
      <c r="A33" s="26">
        <v>21</v>
      </c>
      <c r="B33" s="32" t="s">
        <v>95</v>
      </c>
      <c r="C33" s="28" t="s">
        <v>11</v>
      </c>
      <c r="D33" s="29">
        <v>4</v>
      </c>
      <c r="E33" s="33"/>
      <c r="F33" s="81"/>
      <c r="G33" s="30">
        <f t="shared" si="4"/>
        <v>0</v>
      </c>
      <c r="H33" s="74">
        <f t="shared" si="5"/>
        <v>0</v>
      </c>
      <c r="I33" s="31">
        <f t="shared" si="6"/>
        <v>0</v>
      </c>
    </row>
    <row r="34" spans="1:9" ht="23.1" customHeight="1" x14ac:dyDescent="0.2">
      <c r="A34" s="26">
        <v>22</v>
      </c>
      <c r="B34" s="32" t="s">
        <v>96</v>
      </c>
      <c r="C34" s="28" t="s">
        <v>11</v>
      </c>
      <c r="D34" s="29">
        <v>4</v>
      </c>
      <c r="E34" s="33"/>
      <c r="F34" s="81"/>
      <c r="G34" s="30">
        <f t="shared" si="4"/>
        <v>0</v>
      </c>
      <c r="H34" s="74">
        <f t="shared" si="5"/>
        <v>0</v>
      </c>
      <c r="I34" s="31">
        <f t="shared" si="6"/>
        <v>0</v>
      </c>
    </row>
    <row r="35" spans="1:9" ht="23.1" customHeight="1" x14ac:dyDescent="0.2">
      <c r="A35" s="26">
        <v>23</v>
      </c>
      <c r="B35" s="32" t="s">
        <v>86</v>
      </c>
      <c r="C35" s="28" t="s">
        <v>11</v>
      </c>
      <c r="D35" s="29">
        <v>8</v>
      </c>
      <c r="E35" s="33"/>
      <c r="F35" s="81"/>
      <c r="G35" s="30">
        <f t="shared" si="4"/>
        <v>0</v>
      </c>
      <c r="H35" s="73">
        <f t="shared" si="5"/>
        <v>0</v>
      </c>
      <c r="I35" s="31">
        <f t="shared" si="6"/>
        <v>0</v>
      </c>
    </row>
    <row r="36" spans="1:9" ht="21.75" customHeight="1" x14ac:dyDescent="0.2">
      <c r="A36" s="43"/>
      <c r="B36" s="61" t="s">
        <v>27</v>
      </c>
      <c r="C36" s="62"/>
      <c r="D36" s="63"/>
      <c r="E36" s="51"/>
      <c r="F36" s="81"/>
      <c r="G36" s="65"/>
      <c r="H36" s="72"/>
      <c r="I36" s="66"/>
    </row>
    <row r="37" spans="1:9" ht="29.25" customHeight="1" x14ac:dyDescent="0.2">
      <c r="A37" s="26">
        <v>24</v>
      </c>
      <c r="B37" s="32" t="s">
        <v>97</v>
      </c>
      <c r="C37" s="28" t="s">
        <v>11</v>
      </c>
      <c r="D37" s="29">
        <v>15</v>
      </c>
      <c r="E37" s="33"/>
      <c r="F37" s="81"/>
      <c r="G37" s="30">
        <f t="shared" ref="G37:G42" si="7">ROUND(E37*D37,2)</f>
        <v>0</v>
      </c>
      <c r="H37" s="73">
        <f t="shared" ref="H37:H42" si="8">ROUND(D37*F37,2)</f>
        <v>0</v>
      </c>
      <c r="I37" s="31">
        <f t="shared" ref="I37:I42" si="9">H37+G37</f>
        <v>0</v>
      </c>
    </row>
    <row r="38" spans="1:9" ht="30" x14ac:dyDescent="0.2">
      <c r="A38" s="26">
        <v>25</v>
      </c>
      <c r="B38" s="32" t="s">
        <v>98</v>
      </c>
      <c r="C38" s="28" t="s">
        <v>11</v>
      </c>
      <c r="D38" s="29">
        <v>14</v>
      </c>
      <c r="E38" s="33"/>
      <c r="F38" s="81"/>
      <c r="G38" s="30">
        <f t="shared" si="7"/>
        <v>0</v>
      </c>
      <c r="H38" s="73">
        <f t="shared" si="8"/>
        <v>0</v>
      </c>
      <c r="I38" s="31">
        <f t="shared" si="9"/>
        <v>0</v>
      </c>
    </row>
    <row r="39" spans="1:9" ht="30" x14ac:dyDescent="0.2">
      <c r="A39" s="26">
        <v>26</v>
      </c>
      <c r="B39" s="32" t="s">
        <v>99</v>
      </c>
      <c r="C39" s="28" t="s">
        <v>11</v>
      </c>
      <c r="D39" s="29">
        <v>10</v>
      </c>
      <c r="E39" s="33"/>
      <c r="F39" s="81"/>
      <c r="G39" s="30">
        <f t="shared" si="7"/>
        <v>0</v>
      </c>
      <c r="H39" s="73">
        <f t="shared" si="8"/>
        <v>0</v>
      </c>
      <c r="I39" s="31">
        <f t="shared" si="9"/>
        <v>0</v>
      </c>
    </row>
    <row r="40" spans="1:9" ht="23.1" customHeight="1" x14ac:dyDescent="0.2">
      <c r="A40" s="26">
        <v>27</v>
      </c>
      <c r="B40" s="32" t="s">
        <v>100</v>
      </c>
      <c r="C40" s="28" t="s">
        <v>11</v>
      </c>
      <c r="D40" s="29">
        <v>5</v>
      </c>
      <c r="E40" s="33"/>
      <c r="F40" s="81"/>
      <c r="G40" s="30">
        <f t="shared" si="7"/>
        <v>0</v>
      </c>
      <c r="H40" s="73">
        <f t="shared" si="8"/>
        <v>0</v>
      </c>
      <c r="I40" s="31">
        <f t="shared" si="9"/>
        <v>0</v>
      </c>
    </row>
    <row r="41" spans="1:9" ht="23.1" customHeight="1" x14ac:dyDescent="0.2">
      <c r="A41" s="26">
        <v>28</v>
      </c>
      <c r="B41" s="32" t="s">
        <v>101</v>
      </c>
      <c r="C41" s="28" t="s">
        <v>11</v>
      </c>
      <c r="D41" s="29">
        <v>55</v>
      </c>
      <c r="E41" s="33"/>
      <c r="F41" s="81"/>
      <c r="G41" s="30">
        <f t="shared" si="7"/>
        <v>0</v>
      </c>
      <c r="H41" s="73">
        <f t="shared" si="8"/>
        <v>0</v>
      </c>
      <c r="I41" s="31">
        <f t="shared" si="9"/>
        <v>0</v>
      </c>
    </row>
    <row r="42" spans="1:9" ht="23.1" customHeight="1" x14ac:dyDescent="0.2">
      <c r="A42" s="26">
        <v>29</v>
      </c>
      <c r="B42" s="32" t="s">
        <v>102</v>
      </c>
      <c r="C42" s="28" t="s">
        <v>11</v>
      </c>
      <c r="D42" s="29">
        <v>60</v>
      </c>
      <c r="E42" s="33"/>
      <c r="F42" s="81"/>
      <c r="G42" s="30">
        <f t="shared" si="7"/>
        <v>0</v>
      </c>
      <c r="H42" s="73">
        <f t="shared" si="8"/>
        <v>0</v>
      </c>
      <c r="I42" s="31">
        <f t="shared" si="9"/>
        <v>0</v>
      </c>
    </row>
    <row r="43" spans="1:9" ht="22.5" customHeight="1" x14ac:dyDescent="0.2">
      <c r="A43" s="43"/>
      <c r="B43" s="61" t="s">
        <v>28</v>
      </c>
      <c r="C43" s="62"/>
      <c r="D43" s="63"/>
      <c r="E43" s="51"/>
      <c r="F43" s="81"/>
      <c r="G43" s="65"/>
      <c r="H43" s="72"/>
      <c r="I43" s="66"/>
    </row>
    <row r="44" spans="1:9" ht="34.5" customHeight="1" x14ac:dyDescent="0.2">
      <c r="A44" s="26">
        <v>30</v>
      </c>
      <c r="B44" s="32" t="s">
        <v>29</v>
      </c>
      <c r="C44" s="28"/>
      <c r="D44" s="29"/>
      <c r="E44" s="33"/>
      <c r="F44" s="81"/>
      <c r="G44" s="30"/>
      <c r="H44" s="73"/>
      <c r="I44" s="31"/>
    </row>
    <row r="45" spans="1:9" ht="23.1" customHeight="1" x14ac:dyDescent="0.2">
      <c r="A45" s="26">
        <v>31</v>
      </c>
      <c r="B45" s="34" t="s">
        <v>30</v>
      </c>
      <c r="C45" s="28" t="s">
        <v>12</v>
      </c>
      <c r="D45" s="29">
        <v>150</v>
      </c>
      <c r="E45" s="33"/>
      <c r="F45" s="81"/>
      <c r="G45" s="30">
        <f t="shared" ref="G45:G51" si="10">ROUND(E45*D45,2)</f>
        <v>0</v>
      </c>
      <c r="H45" s="73">
        <f t="shared" ref="H45:H51" si="11">ROUND(D45*F45,2)</f>
        <v>0</v>
      </c>
      <c r="I45" s="31">
        <f t="shared" ref="I45:I51" si="12">H45+G45</f>
        <v>0</v>
      </c>
    </row>
    <row r="46" spans="1:9" ht="23.1" customHeight="1" x14ac:dyDescent="0.2">
      <c r="A46" s="26">
        <v>32</v>
      </c>
      <c r="B46" s="34" t="s">
        <v>31</v>
      </c>
      <c r="C46" s="28" t="s">
        <v>12</v>
      </c>
      <c r="D46" s="29">
        <v>362</v>
      </c>
      <c r="E46" s="33"/>
      <c r="F46" s="81"/>
      <c r="G46" s="30">
        <f t="shared" si="10"/>
        <v>0</v>
      </c>
      <c r="H46" s="73">
        <f t="shared" si="11"/>
        <v>0</v>
      </c>
      <c r="I46" s="31">
        <f t="shared" si="12"/>
        <v>0</v>
      </c>
    </row>
    <row r="47" spans="1:9" ht="23.1" customHeight="1" x14ac:dyDescent="0.2">
      <c r="A47" s="26">
        <v>33</v>
      </c>
      <c r="B47" s="34" t="s">
        <v>32</v>
      </c>
      <c r="C47" s="28" t="s">
        <v>12</v>
      </c>
      <c r="D47" s="29">
        <v>489</v>
      </c>
      <c r="E47" s="33"/>
      <c r="F47" s="81"/>
      <c r="G47" s="30">
        <f t="shared" si="10"/>
        <v>0</v>
      </c>
      <c r="H47" s="73">
        <f t="shared" si="11"/>
        <v>0</v>
      </c>
      <c r="I47" s="31">
        <f t="shared" si="12"/>
        <v>0</v>
      </c>
    </row>
    <row r="48" spans="1:9" s="53" customFormat="1" ht="23.1" customHeight="1" x14ac:dyDescent="0.2">
      <c r="A48" s="26">
        <v>34</v>
      </c>
      <c r="B48" s="34" t="s">
        <v>33</v>
      </c>
      <c r="C48" s="28" t="s">
        <v>12</v>
      </c>
      <c r="D48" s="29">
        <v>135</v>
      </c>
      <c r="E48" s="33"/>
      <c r="F48" s="81"/>
      <c r="G48" s="30">
        <f t="shared" si="10"/>
        <v>0</v>
      </c>
      <c r="H48" s="73">
        <f t="shared" si="11"/>
        <v>0</v>
      </c>
      <c r="I48" s="31">
        <f t="shared" si="12"/>
        <v>0</v>
      </c>
    </row>
    <row r="49" spans="1:9" s="53" customFormat="1" ht="23.1" customHeight="1" x14ac:dyDescent="0.2">
      <c r="A49" s="26">
        <v>35</v>
      </c>
      <c r="B49" s="34" t="s">
        <v>34</v>
      </c>
      <c r="C49" s="28" t="s">
        <v>12</v>
      </c>
      <c r="D49" s="29">
        <v>64</v>
      </c>
      <c r="E49" s="33"/>
      <c r="F49" s="81"/>
      <c r="G49" s="30">
        <f t="shared" si="10"/>
        <v>0</v>
      </c>
      <c r="H49" s="73">
        <f t="shared" si="11"/>
        <v>0</v>
      </c>
      <c r="I49" s="31">
        <f t="shared" si="12"/>
        <v>0</v>
      </c>
    </row>
    <row r="50" spans="1:9" s="53" customFormat="1" ht="23.1" customHeight="1" x14ac:dyDescent="0.2">
      <c r="A50" s="26">
        <v>36</v>
      </c>
      <c r="B50" s="34" t="s">
        <v>35</v>
      </c>
      <c r="C50" s="28" t="s">
        <v>12</v>
      </c>
      <c r="D50" s="29">
        <v>96</v>
      </c>
      <c r="E50" s="33"/>
      <c r="F50" s="81"/>
      <c r="G50" s="30">
        <f t="shared" si="10"/>
        <v>0</v>
      </c>
      <c r="H50" s="73">
        <f t="shared" si="11"/>
        <v>0</v>
      </c>
      <c r="I50" s="31">
        <f t="shared" si="12"/>
        <v>0</v>
      </c>
    </row>
    <row r="51" spans="1:9" s="53" customFormat="1" ht="23.1" customHeight="1" x14ac:dyDescent="0.2">
      <c r="A51" s="26">
        <v>37</v>
      </c>
      <c r="B51" s="34" t="s">
        <v>36</v>
      </c>
      <c r="C51" s="28" t="s">
        <v>12</v>
      </c>
      <c r="D51" s="29">
        <v>55</v>
      </c>
      <c r="E51" s="33"/>
      <c r="F51" s="81"/>
      <c r="G51" s="30">
        <f t="shared" si="10"/>
        <v>0</v>
      </c>
      <c r="H51" s="73">
        <f t="shared" si="11"/>
        <v>0</v>
      </c>
      <c r="I51" s="31">
        <f t="shared" si="12"/>
        <v>0</v>
      </c>
    </row>
    <row r="52" spans="1:9" s="53" customFormat="1" ht="32.25" customHeight="1" x14ac:dyDescent="0.2">
      <c r="A52" s="26">
        <v>38</v>
      </c>
      <c r="B52" s="32" t="s">
        <v>37</v>
      </c>
      <c r="C52" s="28"/>
      <c r="D52" s="29"/>
      <c r="E52" s="33"/>
      <c r="F52" s="81"/>
      <c r="G52" s="30"/>
      <c r="H52" s="73"/>
      <c r="I52" s="31"/>
    </row>
    <row r="53" spans="1:9" s="53" customFormat="1" ht="23.1" customHeight="1" x14ac:dyDescent="0.2">
      <c r="A53" s="26">
        <v>39</v>
      </c>
      <c r="B53" s="34" t="s">
        <v>38</v>
      </c>
      <c r="C53" s="28" t="s">
        <v>12</v>
      </c>
      <c r="D53" s="29">
        <v>150</v>
      </c>
      <c r="E53" s="33"/>
      <c r="F53" s="81"/>
      <c r="G53" s="30">
        <f>ROUND(E53*D53,2)</f>
        <v>0</v>
      </c>
      <c r="H53" s="73">
        <f>ROUND(D53*F53,2)</f>
        <v>0</v>
      </c>
      <c r="I53" s="31">
        <f t="shared" ref="I53:I55" si="13">H53+G53</f>
        <v>0</v>
      </c>
    </row>
    <row r="54" spans="1:9" s="53" customFormat="1" ht="23.1" customHeight="1" x14ac:dyDescent="0.2">
      <c r="A54" s="26">
        <v>40</v>
      </c>
      <c r="B54" s="34" t="s">
        <v>39</v>
      </c>
      <c r="C54" s="28" t="s">
        <v>12</v>
      </c>
      <c r="D54" s="29">
        <v>900</v>
      </c>
      <c r="E54" s="33"/>
      <c r="F54" s="81"/>
      <c r="G54" s="30">
        <f>ROUND(E54*D54,2)</f>
        <v>0</v>
      </c>
      <c r="H54" s="73">
        <f>ROUND(D54*F54,2)</f>
        <v>0</v>
      </c>
      <c r="I54" s="31">
        <f t="shared" si="13"/>
        <v>0</v>
      </c>
    </row>
    <row r="55" spans="1:9" s="53" customFormat="1" ht="23.1" customHeight="1" x14ac:dyDescent="0.2">
      <c r="A55" s="26">
        <v>41</v>
      </c>
      <c r="B55" s="34" t="s">
        <v>40</v>
      </c>
      <c r="C55" s="28" t="s">
        <v>12</v>
      </c>
      <c r="D55" s="29">
        <v>633</v>
      </c>
      <c r="E55" s="33"/>
      <c r="F55" s="81"/>
      <c r="G55" s="30">
        <f>ROUND(E55*D55,2)</f>
        <v>0</v>
      </c>
      <c r="H55" s="73">
        <f>ROUND(D55*F55,2)</f>
        <v>0</v>
      </c>
      <c r="I55" s="31">
        <f t="shared" si="13"/>
        <v>0</v>
      </c>
    </row>
    <row r="56" spans="1:9" s="53" customFormat="1" ht="30.75" customHeight="1" x14ac:dyDescent="0.2">
      <c r="A56" s="26">
        <v>42</v>
      </c>
      <c r="B56" s="32" t="s">
        <v>103</v>
      </c>
      <c r="C56" s="28"/>
      <c r="D56" s="29"/>
      <c r="E56" s="33"/>
      <c r="F56" s="81"/>
      <c r="G56" s="30"/>
      <c r="H56" s="73"/>
      <c r="I56" s="31"/>
    </row>
    <row r="57" spans="1:9" s="53" customFormat="1" ht="23.1" customHeight="1" x14ac:dyDescent="0.2">
      <c r="A57" s="26">
        <v>43</v>
      </c>
      <c r="B57" s="34" t="s">
        <v>104</v>
      </c>
      <c r="C57" s="28" t="s">
        <v>12</v>
      </c>
      <c r="D57" s="29">
        <v>252</v>
      </c>
      <c r="E57" s="33"/>
      <c r="F57" s="81"/>
      <c r="G57" s="30">
        <f>ROUND(E57*D57,2)</f>
        <v>0</v>
      </c>
      <c r="H57" s="73">
        <f>ROUND(D57*F57,2)</f>
        <v>0</v>
      </c>
      <c r="I57" s="31">
        <f t="shared" ref="I57:I59" si="14">H57+G57</f>
        <v>0</v>
      </c>
    </row>
    <row r="58" spans="1:9" s="53" customFormat="1" ht="23.1" customHeight="1" x14ac:dyDescent="0.2">
      <c r="A58" s="26">
        <v>44</v>
      </c>
      <c r="B58" s="34" t="s">
        <v>105</v>
      </c>
      <c r="C58" s="28" t="s">
        <v>12</v>
      </c>
      <c r="D58" s="29">
        <v>717</v>
      </c>
      <c r="E58" s="33"/>
      <c r="F58" s="81"/>
      <c r="G58" s="30">
        <f>ROUND(E58*D58,2)</f>
        <v>0</v>
      </c>
      <c r="H58" s="73">
        <f>ROUND(D58*F58,2)</f>
        <v>0</v>
      </c>
      <c r="I58" s="31">
        <f t="shared" si="14"/>
        <v>0</v>
      </c>
    </row>
    <row r="59" spans="1:9" s="53" customFormat="1" ht="23.1" customHeight="1" x14ac:dyDescent="0.2">
      <c r="A59" s="26">
        <v>45</v>
      </c>
      <c r="B59" s="34" t="s">
        <v>106</v>
      </c>
      <c r="C59" s="28" t="s">
        <v>12</v>
      </c>
      <c r="D59" s="29">
        <v>152</v>
      </c>
      <c r="E59" s="33"/>
      <c r="F59" s="81"/>
      <c r="G59" s="30">
        <f>ROUND(E59*D59,2)</f>
        <v>0</v>
      </c>
      <c r="H59" s="73">
        <f>ROUND(D59*F59,2)</f>
        <v>0</v>
      </c>
      <c r="I59" s="31">
        <f t="shared" si="14"/>
        <v>0</v>
      </c>
    </row>
    <row r="60" spans="1:9" s="53" customFormat="1" ht="36" customHeight="1" x14ac:dyDescent="0.2">
      <c r="A60" s="26">
        <v>46</v>
      </c>
      <c r="B60" s="32" t="s">
        <v>41</v>
      </c>
      <c r="C60" s="28"/>
      <c r="D60" s="29"/>
      <c r="E60" s="33"/>
      <c r="F60" s="81"/>
      <c r="G60" s="30"/>
      <c r="H60" s="73"/>
      <c r="I60" s="31"/>
    </row>
    <row r="61" spans="1:9" s="53" customFormat="1" ht="23.1" customHeight="1" x14ac:dyDescent="0.2">
      <c r="A61" s="26">
        <v>47</v>
      </c>
      <c r="B61" s="34" t="s">
        <v>42</v>
      </c>
      <c r="C61" s="28" t="s">
        <v>12</v>
      </c>
      <c r="D61" s="29">
        <v>70</v>
      </c>
      <c r="E61" s="33"/>
      <c r="F61" s="81"/>
      <c r="G61" s="30">
        <f t="shared" ref="G61:G68" si="15">ROUND(E61*D61,2)</f>
        <v>0</v>
      </c>
      <c r="H61" s="73">
        <f t="shared" ref="H61:H68" si="16">ROUND(D61*F61,2)</f>
        <v>0</v>
      </c>
      <c r="I61" s="31">
        <f t="shared" ref="I61:I68" si="17">H61+G61</f>
        <v>0</v>
      </c>
    </row>
    <row r="62" spans="1:9" s="53" customFormat="1" ht="30.75" customHeight="1" x14ac:dyDescent="0.2">
      <c r="A62" s="26">
        <v>48</v>
      </c>
      <c r="B62" s="32" t="s">
        <v>80</v>
      </c>
      <c r="C62" s="42" t="s">
        <v>11</v>
      </c>
      <c r="D62" s="50">
        <f>90/5</f>
        <v>18</v>
      </c>
      <c r="E62" s="36"/>
      <c r="F62" s="81"/>
      <c r="G62" s="37">
        <f t="shared" si="15"/>
        <v>0</v>
      </c>
      <c r="H62" s="73">
        <f t="shared" si="16"/>
        <v>0</v>
      </c>
      <c r="I62" s="31">
        <f t="shared" si="17"/>
        <v>0</v>
      </c>
    </row>
    <row r="63" spans="1:9" s="53" customFormat="1" ht="30.75" customHeight="1" x14ac:dyDescent="0.2">
      <c r="A63" s="26">
        <v>49</v>
      </c>
      <c r="B63" s="32" t="s">
        <v>82</v>
      </c>
      <c r="C63" s="42" t="s">
        <v>11</v>
      </c>
      <c r="D63" s="50">
        <f>250/5</f>
        <v>50</v>
      </c>
      <c r="E63" s="36"/>
      <c r="F63" s="81"/>
      <c r="G63" s="37">
        <f t="shared" si="15"/>
        <v>0</v>
      </c>
      <c r="H63" s="73">
        <f t="shared" si="16"/>
        <v>0</v>
      </c>
      <c r="I63" s="31">
        <f t="shared" si="17"/>
        <v>0</v>
      </c>
    </row>
    <row r="64" spans="1:9" s="53" customFormat="1" ht="23.1" customHeight="1" x14ac:dyDescent="0.2">
      <c r="A64" s="26">
        <v>50</v>
      </c>
      <c r="B64" s="34" t="s">
        <v>83</v>
      </c>
      <c r="C64" s="42" t="s">
        <v>11</v>
      </c>
      <c r="D64" s="48">
        <v>20</v>
      </c>
      <c r="E64" s="33"/>
      <c r="F64" s="81"/>
      <c r="G64" s="30">
        <f t="shared" si="15"/>
        <v>0</v>
      </c>
      <c r="H64" s="74">
        <f t="shared" si="16"/>
        <v>0</v>
      </c>
      <c r="I64" s="31">
        <f t="shared" si="17"/>
        <v>0</v>
      </c>
    </row>
    <row r="65" spans="1:9" s="53" customFormat="1" ht="23.1" customHeight="1" x14ac:dyDescent="0.2">
      <c r="A65" s="26">
        <v>51</v>
      </c>
      <c r="B65" s="34" t="s">
        <v>107</v>
      </c>
      <c r="C65" s="42" t="s">
        <v>11</v>
      </c>
      <c r="D65" s="48">
        <v>40</v>
      </c>
      <c r="E65" s="33"/>
      <c r="F65" s="81"/>
      <c r="G65" s="30">
        <f t="shared" si="15"/>
        <v>0</v>
      </c>
      <c r="H65" s="74">
        <f t="shared" si="16"/>
        <v>0</v>
      </c>
      <c r="I65" s="31">
        <f t="shared" si="17"/>
        <v>0</v>
      </c>
    </row>
    <row r="66" spans="1:9" s="53" customFormat="1" ht="23.1" customHeight="1" x14ac:dyDescent="0.2">
      <c r="A66" s="26">
        <v>52</v>
      </c>
      <c r="B66" s="34" t="s">
        <v>81</v>
      </c>
      <c r="C66" s="42" t="s">
        <v>11</v>
      </c>
      <c r="D66" s="48">
        <v>30</v>
      </c>
      <c r="E66" s="33"/>
      <c r="F66" s="81"/>
      <c r="G66" s="30">
        <f t="shared" si="15"/>
        <v>0</v>
      </c>
      <c r="H66" s="74">
        <f t="shared" si="16"/>
        <v>0</v>
      </c>
      <c r="I66" s="31">
        <f t="shared" si="17"/>
        <v>0</v>
      </c>
    </row>
    <row r="67" spans="1:9" s="53" customFormat="1" ht="23.1" customHeight="1" x14ac:dyDescent="0.2">
      <c r="A67" s="26">
        <v>53</v>
      </c>
      <c r="B67" s="34" t="s">
        <v>84</v>
      </c>
      <c r="C67" s="42" t="s">
        <v>11</v>
      </c>
      <c r="D67" s="48">
        <v>150</v>
      </c>
      <c r="E67" s="33"/>
      <c r="F67" s="81"/>
      <c r="G67" s="30">
        <f t="shared" si="15"/>
        <v>0</v>
      </c>
      <c r="H67" s="74">
        <f t="shared" si="16"/>
        <v>0</v>
      </c>
      <c r="I67" s="31">
        <f t="shared" si="17"/>
        <v>0</v>
      </c>
    </row>
    <row r="68" spans="1:9" s="53" customFormat="1" ht="23.1" customHeight="1" x14ac:dyDescent="0.2">
      <c r="A68" s="26">
        <v>54</v>
      </c>
      <c r="B68" s="34" t="s">
        <v>85</v>
      </c>
      <c r="C68" s="42" t="s">
        <v>11</v>
      </c>
      <c r="D68" s="48">
        <v>100</v>
      </c>
      <c r="E68" s="33"/>
      <c r="F68" s="81"/>
      <c r="G68" s="30">
        <f t="shared" si="15"/>
        <v>0</v>
      </c>
      <c r="H68" s="74">
        <f t="shared" si="16"/>
        <v>0</v>
      </c>
      <c r="I68" s="31">
        <f t="shared" si="17"/>
        <v>0</v>
      </c>
    </row>
    <row r="69" spans="1:9" s="53" customFormat="1" ht="22.5" customHeight="1" x14ac:dyDescent="0.2">
      <c r="A69" s="43"/>
      <c r="B69" s="61" t="s">
        <v>43</v>
      </c>
      <c r="C69" s="28"/>
      <c r="D69" s="29"/>
      <c r="E69" s="33"/>
      <c r="F69" s="81"/>
      <c r="G69" s="30"/>
      <c r="H69" s="73"/>
      <c r="I69" s="31"/>
    </row>
    <row r="70" spans="1:9" s="53" customFormat="1" ht="23.1" customHeight="1" x14ac:dyDescent="0.2">
      <c r="A70" s="26">
        <v>55</v>
      </c>
      <c r="B70" s="32" t="s">
        <v>47</v>
      </c>
      <c r="C70" s="28" t="s">
        <v>44</v>
      </c>
      <c r="D70" s="29">
        <v>50</v>
      </c>
      <c r="E70" s="33"/>
      <c r="F70" s="81"/>
      <c r="G70" s="30">
        <f t="shared" ref="G70:G81" si="18">ROUND(E70*D70,2)</f>
        <v>0</v>
      </c>
      <c r="H70" s="74">
        <f t="shared" ref="H70:H81" si="19">ROUND(D70*F70,2)</f>
        <v>0</v>
      </c>
      <c r="I70" s="31">
        <f t="shared" ref="I70:I81" si="20">H70+G70</f>
        <v>0</v>
      </c>
    </row>
    <row r="71" spans="1:9" s="53" customFormat="1" ht="23.1" customHeight="1" x14ac:dyDescent="0.2">
      <c r="A71" s="26">
        <v>56</v>
      </c>
      <c r="B71" s="32" t="s">
        <v>45</v>
      </c>
      <c r="C71" s="28" t="s">
        <v>12</v>
      </c>
      <c r="D71" s="29">
        <v>10</v>
      </c>
      <c r="E71" s="33"/>
      <c r="F71" s="81"/>
      <c r="G71" s="30">
        <f t="shared" si="18"/>
        <v>0</v>
      </c>
      <c r="H71" s="73">
        <f t="shared" si="19"/>
        <v>0</v>
      </c>
      <c r="I71" s="31">
        <f t="shared" si="20"/>
        <v>0</v>
      </c>
    </row>
    <row r="72" spans="1:9" s="53" customFormat="1" ht="23.1" customHeight="1" x14ac:dyDescent="0.2">
      <c r="A72" s="26">
        <v>57</v>
      </c>
      <c r="B72" s="32" t="s">
        <v>46</v>
      </c>
      <c r="C72" s="28" t="s">
        <v>12</v>
      </c>
      <c r="D72" s="29">
        <v>10</v>
      </c>
      <c r="E72" s="33"/>
      <c r="F72" s="81"/>
      <c r="G72" s="30">
        <f t="shared" si="18"/>
        <v>0</v>
      </c>
      <c r="H72" s="73">
        <f t="shared" si="19"/>
        <v>0</v>
      </c>
      <c r="I72" s="31">
        <f t="shared" si="20"/>
        <v>0</v>
      </c>
    </row>
    <row r="73" spans="1:9" s="53" customFormat="1" ht="23.1" customHeight="1" x14ac:dyDescent="0.2">
      <c r="A73" s="26">
        <v>58</v>
      </c>
      <c r="B73" s="32" t="s">
        <v>50</v>
      </c>
      <c r="C73" s="28" t="s">
        <v>12</v>
      </c>
      <c r="D73" s="29">
        <v>10</v>
      </c>
      <c r="E73" s="33"/>
      <c r="F73" s="81"/>
      <c r="G73" s="30">
        <f t="shared" si="18"/>
        <v>0</v>
      </c>
      <c r="H73" s="73">
        <f t="shared" si="19"/>
        <v>0</v>
      </c>
      <c r="I73" s="31">
        <f t="shared" si="20"/>
        <v>0</v>
      </c>
    </row>
    <row r="74" spans="1:9" s="53" customFormat="1" ht="23.1" customHeight="1" x14ac:dyDescent="0.2">
      <c r="A74" s="26">
        <v>59</v>
      </c>
      <c r="B74" s="32" t="s">
        <v>51</v>
      </c>
      <c r="C74" s="28" t="s">
        <v>12</v>
      </c>
      <c r="D74" s="29">
        <v>5</v>
      </c>
      <c r="E74" s="33"/>
      <c r="F74" s="81"/>
      <c r="G74" s="30">
        <f t="shared" si="18"/>
        <v>0</v>
      </c>
      <c r="H74" s="73">
        <f t="shared" si="19"/>
        <v>0</v>
      </c>
      <c r="I74" s="31">
        <f t="shared" si="20"/>
        <v>0</v>
      </c>
    </row>
    <row r="75" spans="1:9" s="53" customFormat="1" ht="23.1" customHeight="1" x14ac:dyDescent="0.2">
      <c r="A75" s="26">
        <v>60</v>
      </c>
      <c r="B75" s="32" t="s">
        <v>52</v>
      </c>
      <c r="C75" s="28" t="s">
        <v>12</v>
      </c>
      <c r="D75" s="29">
        <v>5</v>
      </c>
      <c r="E75" s="33"/>
      <c r="F75" s="81"/>
      <c r="G75" s="30">
        <f t="shared" si="18"/>
        <v>0</v>
      </c>
      <c r="H75" s="73">
        <f t="shared" si="19"/>
        <v>0</v>
      </c>
      <c r="I75" s="31">
        <f t="shared" si="20"/>
        <v>0</v>
      </c>
    </row>
    <row r="76" spans="1:9" s="53" customFormat="1" ht="23.1" customHeight="1" x14ac:dyDescent="0.2">
      <c r="A76" s="26">
        <v>61</v>
      </c>
      <c r="B76" s="32" t="s">
        <v>108</v>
      </c>
      <c r="C76" s="28" t="s">
        <v>12</v>
      </c>
      <c r="D76" s="29">
        <v>25</v>
      </c>
      <c r="E76" s="33"/>
      <c r="F76" s="81"/>
      <c r="G76" s="30">
        <f t="shared" si="18"/>
        <v>0</v>
      </c>
      <c r="H76" s="73">
        <f t="shared" si="19"/>
        <v>0</v>
      </c>
      <c r="I76" s="31">
        <f t="shared" si="20"/>
        <v>0</v>
      </c>
    </row>
    <row r="77" spans="1:9" s="53" customFormat="1" ht="23.1" customHeight="1" x14ac:dyDescent="0.2">
      <c r="A77" s="26">
        <v>62</v>
      </c>
      <c r="B77" s="32" t="s">
        <v>48</v>
      </c>
      <c r="C77" s="28" t="s">
        <v>11</v>
      </c>
      <c r="D77" s="29">
        <v>25</v>
      </c>
      <c r="E77" s="33"/>
      <c r="F77" s="81"/>
      <c r="G77" s="30">
        <f t="shared" si="18"/>
        <v>0</v>
      </c>
      <c r="H77" s="74">
        <f t="shared" si="19"/>
        <v>0</v>
      </c>
      <c r="I77" s="31">
        <f t="shared" si="20"/>
        <v>0</v>
      </c>
    </row>
    <row r="78" spans="1:9" s="53" customFormat="1" ht="23.1" customHeight="1" x14ac:dyDescent="0.2">
      <c r="A78" s="26">
        <v>63</v>
      </c>
      <c r="B78" s="32" t="s">
        <v>49</v>
      </c>
      <c r="C78" s="28" t="s">
        <v>11</v>
      </c>
      <c r="D78" s="29">
        <v>25</v>
      </c>
      <c r="E78" s="33"/>
      <c r="F78" s="81"/>
      <c r="G78" s="30">
        <f t="shared" si="18"/>
        <v>0</v>
      </c>
      <c r="H78" s="74">
        <f t="shared" si="19"/>
        <v>0</v>
      </c>
      <c r="I78" s="31">
        <f t="shared" si="20"/>
        <v>0</v>
      </c>
    </row>
    <row r="79" spans="1:9" s="53" customFormat="1" ht="23.1" customHeight="1" x14ac:dyDescent="0.2">
      <c r="A79" s="26">
        <v>64</v>
      </c>
      <c r="B79" s="32" t="s">
        <v>109</v>
      </c>
      <c r="C79" s="28" t="s">
        <v>11</v>
      </c>
      <c r="D79" s="29">
        <v>800</v>
      </c>
      <c r="E79" s="33"/>
      <c r="F79" s="81"/>
      <c r="G79" s="30">
        <f t="shared" si="18"/>
        <v>0</v>
      </c>
      <c r="H79" s="74">
        <f t="shared" si="19"/>
        <v>0</v>
      </c>
      <c r="I79" s="31">
        <f t="shared" si="20"/>
        <v>0</v>
      </c>
    </row>
    <row r="80" spans="1:9" s="53" customFormat="1" ht="23.1" customHeight="1" x14ac:dyDescent="0.2">
      <c r="A80" s="26">
        <v>65</v>
      </c>
      <c r="B80" s="32" t="s">
        <v>110</v>
      </c>
      <c r="C80" s="28" t="s">
        <v>11</v>
      </c>
      <c r="D80" s="29">
        <v>1500</v>
      </c>
      <c r="E80" s="33"/>
      <c r="F80" s="81"/>
      <c r="G80" s="30">
        <f t="shared" si="18"/>
        <v>0</v>
      </c>
      <c r="H80" s="74">
        <f t="shared" si="19"/>
        <v>0</v>
      </c>
      <c r="I80" s="31">
        <f t="shared" si="20"/>
        <v>0</v>
      </c>
    </row>
    <row r="81" spans="1:9" s="53" customFormat="1" ht="23.1" customHeight="1" x14ac:dyDescent="0.2">
      <c r="A81" s="26">
        <v>66</v>
      </c>
      <c r="B81" s="32" t="s">
        <v>111</v>
      </c>
      <c r="C81" s="28" t="s">
        <v>11</v>
      </c>
      <c r="D81" s="29">
        <v>3500</v>
      </c>
      <c r="E81" s="33"/>
      <c r="F81" s="81"/>
      <c r="G81" s="30">
        <f t="shared" si="18"/>
        <v>0</v>
      </c>
      <c r="H81" s="74">
        <f t="shared" si="19"/>
        <v>0</v>
      </c>
      <c r="I81" s="31">
        <f t="shared" si="20"/>
        <v>0</v>
      </c>
    </row>
    <row r="82" spans="1:9" s="53" customFormat="1" ht="24.95" customHeight="1" x14ac:dyDescent="0.2">
      <c r="A82" s="43"/>
      <c r="B82" s="61" t="s">
        <v>65</v>
      </c>
      <c r="C82" s="28"/>
      <c r="D82" s="29"/>
      <c r="E82" s="33"/>
      <c r="F82" s="81"/>
      <c r="G82" s="30"/>
      <c r="H82" s="73"/>
      <c r="I82" s="31"/>
    </row>
    <row r="83" spans="1:9" s="53" customFormat="1" ht="23.1" customHeight="1" x14ac:dyDescent="0.2">
      <c r="A83" s="26">
        <v>67</v>
      </c>
      <c r="B83" s="47" t="s">
        <v>115</v>
      </c>
      <c r="C83" s="28" t="s">
        <v>12</v>
      </c>
      <c r="D83" s="29">
        <f>5*3</f>
        <v>15</v>
      </c>
      <c r="E83" s="33"/>
      <c r="F83" s="81"/>
      <c r="G83" s="30">
        <f t="shared" ref="G83:G115" si="21">ROUND(E83*D83,2)</f>
        <v>0</v>
      </c>
      <c r="H83" s="73">
        <f t="shared" ref="H83:H115" si="22">ROUND(D83*F83,2)</f>
        <v>0</v>
      </c>
      <c r="I83" s="31">
        <f t="shared" ref="I83:I115" si="23">H83+G83</f>
        <v>0</v>
      </c>
    </row>
    <row r="84" spans="1:9" s="53" customFormat="1" ht="23.1" customHeight="1" x14ac:dyDescent="0.2">
      <c r="A84" s="26">
        <v>68</v>
      </c>
      <c r="B84" s="32" t="s">
        <v>112</v>
      </c>
      <c r="C84" s="28" t="s">
        <v>11</v>
      </c>
      <c r="D84" s="29">
        <v>30</v>
      </c>
      <c r="E84" s="33"/>
      <c r="F84" s="81"/>
      <c r="G84" s="30">
        <f t="shared" si="21"/>
        <v>0</v>
      </c>
      <c r="H84" s="73">
        <f t="shared" si="22"/>
        <v>0</v>
      </c>
      <c r="I84" s="31">
        <f t="shared" si="23"/>
        <v>0</v>
      </c>
    </row>
    <row r="85" spans="1:9" s="53" customFormat="1" ht="23.1" customHeight="1" x14ac:dyDescent="0.2">
      <c r="A85" s="26">
        <v>69</v>
      </c>
      <c r="B85" s="32" t="s">
        <v>113</v>
      </c>
      <c r="C85" s="28" t="s">
        <v>11</v>
      </c>
      <c r="D85" s="29">
        <v>60</v>
      </c>
      <c r="E85" s="33"/>
      <c r="F85" s="81"/>
      <c r="G85" s="30">
        <f t="shared" si="21"/>
        <v>0</v>
      </c>
      <c r="H85" s="74">
        <f t="shared" si="22"/>
        <v>0</v>
      </c>
      <c r="I85" s="31">
        <f t="shared" si="23"/>
        <v>0</v>
      </c>
    </row>
    <row r="86" spans="1:9" s="53" customFormat="1" ht="23.1" customHeight="1" x14ac:dyDescent="0.2">
      <c r="A86" s="26">
        <v>70</v>
      </c>
      <c r="B86" s="32" t="s">
        <v>53</v>
      </c>
      <c r="C86" s="28" t="s">
        <v>11</v>
      </c>
      <c r="D86" s="29">
        <v>60</v>
      </c>
      <c r="E86" s="33"/>
      <c r="F86" s="81"/>
      <c r="G86" s="30">
        <f t="shared" si="21"/>
        <v>0</v>
      </c>
      <c r="H86" s="74">
        <f t="shared" si="22"/>
        <v>0</v>
      </c>
      <c r="I86" s="31">
        <f t="shared" si="23"/>
        <v>0</v>
      </c>
    </row>
    <row r="87" spans="1:9" s="53" customFormat="1" ht="23.1" customHeight="1" x14ac:dyDescent="0.2">
      <c r="A87" s="26">
        <v>71</v>
      </c>
      <c r="B87" s="32" t="s">
        <v>54</v>
      </c>
      <c r="C87" s="28" t="s">
        <v>11</v>
      </c>
      <c r="D87" s="29">
        <v>60</v>
      </c>
      <c r="E87" s="33"/>
      <c r="F87" s="81"/>
      <c r="G87" s="30">
        <f t="shared" si="21"/>
        <v>0</v>
      </c>
      <c r="H87" s="74">
        <f t="shared" si="22"/>
        <v>0</v>
      </c>
      <c r="I87" s="31">
        <f t="shared" si="23"/>
        <v>0</v>
      </c>
    </row>
    <row r="88" spans="1:9" s="53" customFormat="1" ht="23.1" customHeight="1" x14ac:dyDescent="0.2">
      <c r="A88" s="26">
        <v>72</v>
      </c>
      <c r="B88" s="47" t="s">
        <v>114</v>
      </c>
      <c r="C88" s="28" t="s">
        <v>12</v>
      </c>
      <c r="D88" s="29">
        <f>15*3</f>
        <v>45</v>
      </c>
      <c r="E88" s="33"/>
      <c r="F88" s="81"/>
      <c r="G88" s="30">
        <f t="shared" si="21"/>
        <v>0</v>
      </c>
      <c r="H88" s="73">
        <f t="shared" si="22"/>
        <v>0</v>
      </c>
      <c r="I88" s="31">
        <f t="shared" si="23"/>
        <v>0</v>
      </c>
    </row>
    <row r="89" spans="1:9" s="53" customFormat="1" ht="23.1" customHeight="1" x14ac:dyDescent="0.2">
      <c r="A89" s="26">
        <v>73</v>
      </c>
      <c r="B89" s="32" t="s">
        <v>55</v>
      </c>
      <c r="C89" s="28" t="s">
        <v>11</v>
      </c>
      <c r="D89" s="29">
        <v>6</v>
      </c>
      <c r="E89" s="33"/>
      <c r="F89" s="81"/>
      <c r="G89" s="30">
        <f t="shared" si="21"/>
        <v>0</v>
      </c>
      <c r="H89" s="74">
        <f t="shared" si="22"/>
        <v>0</v>
      </c>
      <c r="I89" s="31">
        <f t="shared" si="23"/>
        <v>0</v>
      </c>
    </row>
    <row r="90" spans="1:9" s="53" customFormat="1" ht="23.1" customHeight="1" x14ac:dyDescent="0.2">
      <c r="A90" s="26">
        <v>74</v>
      </c>
      <c r="B90" s="32" t="s">
        <v>56</v>
      </c>
      <c r="C90" s="28" t="s">
        <v>11</v>
      </c>
      <c r="D90" s="29">
        <v>1</v>
      </c>
      <c r="E90" s="33"/>
      <c r="F90" s="81"/>
      <c r="G90" s="30">
        <f t="shared" si="21"/>
        <v>0</v>
      </c>
      <c r="H90" s="73">
        <f t="shared" si="22"/>
        <v>0</v>
      </c>
      <c r="I90" s="31">
        <f t="shared" si="23"/>
        <v>0</v>
      </c>
    </row>
    <row r="91" spans="1:9" s="53" customFormat="1" ht="23.1" customHeight="1" x14ac:dyDescent="0.2">
      <c r="A91" s="26">
        <v>75</v>
      </c>
      <c r="B91" s="32" t="s">
        <v>116</v>
      </c>
      <c r="C91" s="28" t="s">
        <v>12</v>
      </c>
      <c r="D91" s="29">
        <f>9*3</f>
        <v>27</v>
      </c>
      <c r="E91" s="33"/>
      <c r="F91" s="81"/>
      <c r="G91" s="30">
        <f t="shared" si="21"/>
        <v>0</v>
      </c>
      <c r="H91" s="73">
        <f t="shared" si="22"/>
        <v>0</v>
      </c>
      <c r="I91" s="31">
        <f t="shared" si="23"/>
        <v>0</v>
      </c>
    </row>
    <row r="92" spans="1:9" s="53" customFormat="1" ht="23.1" customHeight="1" x14ac:dyDescent="0.2">
      <c r="A92" s="26">
        <v>76</v>
      </c>
      <c r="B92" s="32" t="s">
        <v>117</v>
      </c>
      <c r="C92" s="28" t="s">
        <v>11</v>
      </c>
      <c r="D92" s="29">
        <v>30</v>
      </c>
      <c r="E92" s="33"/>
      <c r="F92" s="81"/>
      <c r="G92" s="30">
        <f t="shared" si="21"/>
        <v>0</v>
      </c>
      <c r="H92" s="74">
        <f t="shared" si="22"/>
        <v>0</v>
      </c>
      <c r="I92" s="31">
        <f t="shared" si="23"/>
        <v>0</v>
      </c>
    </row>
    <row r="93" spans="1:9" s="53" customFormat="1" ht="23.1" customHeight="1" x14ac:dyDescent="0.2">
      <c r="A93" s="26">
        <v>77</v>
      </c>
      <c r="B93" s="32" t="s">
        <v>118</v>
      </c>
      <c r="C93" s="28" t="s">
        <v>11</v>
      </c>
      <c r="D93" s="29">
        <v>15</v>
      </c>
      <c r="E93" s="33"/>
      <c r="F93" s="81"/>
      <c r="G93" s="30">
        <f t="shared" si="21"/>
        <v>0</v>
      </c>
      <c r="H93" s="74">
        <f t="shared" si="22"/>
        <v>0</v>
      </c>
      <c r="I93" s="31">
        <f t="shared" si="23"/>
        <v>0</v>
      </c>
    </row>
    <row r="94" spans="1:9" s="53" customFormat="1" ht="23.1" customHeight="1" x14ac:dyDescent="0.2">
      <c r="A94" s="26">
        <v>78</v>
      </c>
      <c r="B94" s="32" t="s">
        <v>113</v>
      </c>
      <c r="C94" s="28" t="s">
        <v>11</v>
      </c>
      <c r="D94" s="29">
        <v>336</v>
      </c>
      <c r="E94" s="33"/>
      <c r="F94" s="81"/>
      <c r="G94" s="30">
        <f t="shared" si="21"/>
        <v>0</v>
      </c>
      <c r="H94" s="74">
        <f t="shared" si="22"/>
        <v>0</v>
      </c>
      <c r="I94" s="31">
        <f t="shared" si="23"/>
        <v>0</v>
      </c>
    </row>
    <row r="95" spans="1:9" s="53" customFormat="1" ht="23.1" customHeight="1" x14ac:dyDescent="0.2">
      <c r="A95" s="26">
        <v>79</v>
      </c>
      <c r="B95" s="32" t="s">
        <v>53</v>
      </c>
      <c r="C95" s="28" t="s">
        <v>11</v>
      </c>
      <c r="D95" s="29">
        <v>336</v>
      </c>
      <c r="E95" s="33"/>
      <c r="F95" s="81"/>
      <c r="G95" s="30">
        <f t="shared" si="21"/>
        <v>0</v>
      </c>
      <c r="H95" s="74">
        <f t="shared" si="22"/>
        <v>0</v>
      </c>
      <c r="I95" s="31">
        <f t="shared" si="23"/>
        <v>0</v>
      </c>
    </row>
    <row r="96" spans="1:9" s="53" customFormat="1" ht="23.1" customHeight="1" x14ac:dyDescent="0.2">
      <c r="A96" s="26">
        <v>80</v>
      </c>
      <c r="B96" s="35" t="s">
        <v>57</v>
      </c>
      <c r="C96" s="28" t="s">
        <v>11</v>
      </c>
      <c r="D96" s="29">
        <v>110</v>
      </c>
      <c r="E96" s="33"/>
      <c r="F96" s="81"/>
      <c r="G96" s="30">
        <f t="shared" si="21"/>
        <v>0</v>
      </c>
      <c r="H96" s="73">
        <f t="shared" si="22"/>
        <v>0</v>
      </c>
      <c r="I96" s="31">
        <f t="shared" si="23"/>
        <v>0</v>
      </c>
    </row>
    <row r="97" spans="1:9" s="53" customFormat="1" ht="23.1" customHeight="1" x14ac:dyDescent="0.2">
      <c r="A97" s="26">
        <v>81</v>
      </c>
      <c r="B97" s="35" t="s">
        <v>58</v>
      </c>
      <c r="C97" s="28" t="s">
        <v>11</v>
      </c>
      <c r="D97" s="29">
        <v>220</v>
      </c>
      <c r="E97" s="33"/>
      <c r="F97" s="81"/>
      <c r="G97" s="30">
        <f t="shared" si="21"/>
        <v>0</v>
      </c>
      <c r="H97" s="74">
        <f t="shared" si="22"/>
        <v>0</v>
      </c>
      <c r="I97" s="31">
        <f t="shared" si="23"/>
        <v>0</v>
      </c>
    </row>
    <row r="98" spans="1:9" s="53" customFormat="1" ht="23.1" customHeight="1" x14ac:dyDescent="0.2">
      <c r="A98" s="26">
        <v>82</v>
      </c>
      <c r="B98" s="35" t="s">
        <v>119</v>
      </c>
      <c r="C98" s="28" t="s">
        <v>11</v>
      </c>
      <c r="D98" s="29">
        <v>220</v>
      </c>
      <c r="E98" s="33"/>
      <c r="F98" s="81"/>
      <c r="G98" s="30">
        <f t="shared" si="21"/>
        <v>0</v>
      </c>
      <c r="H98" s="74">
        <f t="shared" si="22"/>
        <v>0</v>
      </c>
      <c r="I98" s="31">
        <f t="shared" si="23"/>
        <v>0</v>
      </c>
    </row>
    <row r="99" spans="1:9" s="53" customFormat="1" ht="23.1" customHeight="1" x14ac:dyDescent="0.2">
      <c r="A99" s="26">
        <v>83</v>
      </c>
      <c r="B99" s="35" t="s">
        <v>59</v>
      </c>
      <c r="C99" s="28" t="s">
        <v>11</v>
      </c>
      <c r="D99" s="29">
        <v>110</v>
      </c>
      <c r="E99" s="33"/>
      <c r="F99" s="81"/>
      <c r="G99" s="30">
        <f t="shared" si="21"/>
        <v>0</v>
      </c>
      <c r="H99" s="74">
        <f t="shared" si="22"/>
        <v>0</v>
      </c>
      <c r="I99" s="31">
        <f t="shared" si="23"/>
        <v>0</v>
      </c>
    </row>
    <row r="100" spans="1:9" s="53" customFormat="1" ht="23.1" customHeight="1" x14ac:dyDescent="0.2">
      <c r="A100" s="26">
        <v>84</v>
      </c>
      <c r="B100" s="47" t="s">
        <v>120</v>
      </c>
      <c r="C100" s="28" t="s">
        <v>12</v>
      </c>
      <c r="D100" s="29">
        <f>16*3</f>
        <v>48</v>
      </c>
      <c r="E100" s="33"/>
      <c r="F100" s="81"/>
      <c r="G100" s="30">
        <f t="shared" si="21"/>
        <v>0</v>
      </c>
      <c r="H100" s="73">
        <f t="shared" si="22"/>
        <v>0</v>
      </c>
      <c r="I100" s="31">
        <f t="shared" si="23"/>
        <v>0</v>
      </c>
    </row>
    <row r="101" spans="1:9" s="53" customFormat="1" ht="23.1" customHeight="1" x14ac:dyDescent="0.2">
      <c r="A101" s="26">
        <v>85</v>
      </c>
      <c r="B101" s="32" t="s">
        <v>60</v>
      </c>
      <c r="C101" s="28" t="s">
        <v>12</v>
      </c>
      <c r="D101" s="29">
        <f>8*3</f>
        <v>24</v>
      </c>
      <c r="E101" s="33"/>
      <c r="F101" s="81"/>
      <c r="G101" s="30">
        <f t="shared" si="21"/>
        <v>0</v>
      </c>
      <c r="H101" s="73">
        <f t="shared" si="22"/>
        <v>0</v>
      </c>
      <c r="I101" s="31">
        <f t="shared" si="23"/>
        <v>0</v>
      </c>
    </row>
    <row r="102" spans="1:9" s="53" customFormat="1" ht="23.1" customHeight="1" x14ac:dyDescent="0.2">
      <c r="A102" s="26">
        <v>86</v>
      </c>
      <c r="B102" s="32" t="s">
        <v>61</v>
      </c>
      <c r="C102" s="28" t="s">
        <v>11</v>
      </c>
      <c r="D102" s="29">
        <v>7</v>
      </c>
      <c r="E102" s="33"/>
      <c r="F102" s="81"/>
      <c r="G102" s="30">
        <f t="shared" si="21"/>
        <v>0</v>
      </c>
      <c r="H102" s="74">
        <f t="shared" si="22"/>
        <v>0</v>
      </c>
      <c r="I102" s="31">
        <f t="shared" si="23"/>
        <v>0</v>
      </c>
    </row>
    <row r="103" spans="1:9" s="53" customFormat="1" ht="23.1" customHeight="1" x14ac:dyDescent="0.2">
      <c r="A103" s="26">
        <v>87</v>
      </c>
      <c r="B103" s="32" t="s">
        <v>63</v>
      </c>
      <c r="C103" s="28" t="s">
        <v>11</v>
      </c>
      <c r="D103" s="29">
        <v>4</v>
      </c>
      <c r="E103" s="33"/>
      <c r="F103" s="81"/>
      <c r="G103" s="30">
        <f t="shared" si="21"/>
        <v>0</v>
      </c>
      <c r="H103" s="74">
        <f t="shared" si="22"/>
        <v>0</v>
      </c>
      <c r="I103" s="31">
        <f t="shared" si="23"/>
        <v>0</v>
      </c>
    </row>
    <row r="104" spans="1:9" s="53" customFormat="1" ht="23.1" customHeight="1" x14ac:dyDescent="0.2">
      <c r="A104" s="26">
        <v>88</v>
      </c>
      <c r="B104" s="32" t="s">
        <v>62</v>
      </c>
      <c r="C104" s="28" t="s">
        <v>11</v>
      </c>
      <c r="D104" s="29">
        <v>5</v>
      </c>
      <c r="E104" s="33"/>
      <c r="F104" s="81"/>
      <c r="G104" s="30">
        <f t="shared" si="21"/>
        <v>0</v>
      </c>
      <c r="H104" s="73">
        <f t="shared" si="22"/>
        <v>0</v>
      </c>
      <c r="I104" s="31">
        <f t="shared" si="23"/>
        <v>0</v>
      </c>
    </row>
    <row r="105" spans="1:9" s="53" customFormat="1" ht="23.1" customHeight="1" x14ac:dyDescent="0.2">
      <c r="A105" s="26">
        <v>89</v>
      </c>
      <c r="B105" s="32" t="s">
        <v>116</v>
      </c>
      <c r="C105" s="28" t="s">
        <v>12</v>
      </c>
      <c r="D105" s="29">
        <f>4*3</f>
        <v>12</v>
      </c>
      <c r="E105" s="33"/>
      <c r="F105" s="81"/>
      <c r="G105" s="30">
        <f t="shared" si="21"/>
        <v>0</v>
      </c>
      <c r="H105" s="73">
        <f t="shared" si="22"/>
        <v>0</v>
      </c>
      <c r="I105" s="31">
        <f t="shared" si="23"/>
        <v>0</v>
      </c>
    </row>
    <row r="106" spans="1:9" s="53" customFormat="1" ht="23.1" customHeight="1" x14ac:dyDescent="0.2">
      <c r="A106" s="26">
        <v>90</v>
      </c>
      <c r="B106" s="32" t="s">
        <v>117</v>
      </c>
      <c r="C106" s="28" t="s">
        <v>11</v>
      </c>
      <c r="D106" s="29">
        <v>58</v>
      </c>
      <c r="E106" s="33"/>
      <c r="F106" s="81"/>
      <c r="G106" s="30">
        <f t="shared" si="21"/>
        <v>0</v>
      </c>
      <c r="H106" s="74">
        <f t="shared" si="22"/>
        <v>0</v>
      </c>
      <c r="I106" s="31">
        <f t="shared" si="23"/>
        <v>0</v>
      </c>
    </row>
    <row r="107" spans="1:9" s="53" customFormat="1" ht="23.1" customHeight="1" x14ac:dyDescent="0.2">
      <c r="A107" s="26">
        <v>91</v>
      </c>
      <c r="B107" s="32" t="s">
        <v>121</v>
      </c>
      <c r="C107" s="28" t="s">
        <v>11</v>
      </c>
      <c r="D107" s="29">
        <v>29</v>
      </c>
      <c r="E107" s="33"/>
      <c r="F107" s="81"/>
      <c r="G107" s="30">
        <f t="shared" si="21"/>
        <v>0</v>
      </c>
      <c r="H107" s="74">
        <f t="shared" si="22"/>
        <v>0</v>
      </c>
      <c r="I107" s="31">
        <f t="shared" si="23"/>
        <v>0</v>
      </c>
    </row>
    <row r="108" spans="1:9" s="53" customFormat="1" ht="23.1" customHeight="1" x14ac:dyDescent="0.2">
      <c r="A108" s="26">
        <v>92</v>
      </c>
      <c r="B108" s="32" t="s">
        <v>113</v>
      </c>
      <c r="C108" s="28" t="s">
        <v>11</v>
      </c>
      <c r="D108" s="29">
        <v>531</v>
      </c>
      <c r="E108" s="33"/>
      <c r="F108" s="81"/>
      <c r="G108" s="30">
        <f t="shared" si="21"/>
        <v>0</v>
      </c>
      <c r="H108" s="74">
        <f t="shared" si="22"/>
        <v>0</v>
      </c>
      <c r="I108" s="31">
        <f t="shared" si="23"/>
        <v>0</v>
      </c>
    </row>
    <row r="109" spans="1:9" s="53" customFormat="1" ht="23.1" customHeight="1" x14ac:dyDescent="0.2">
      <c r="A109" s="26">
        <v>93</v>
      </c>
      <c r="B109" s="32" t="s">
        <v>53</v>
      </c>
      <c r="C109" s="28" t="s">
        <v>11</v>
      </c>
      <c r="D109" s="29">
        <v>531</v>
      </c>
      <c r="E109" s="33"/>
      <c r="F109" s="81"/>
      <c r="G109" s="30">
        <f t="shared" si="21"/>
        <v>0</v>
      </c>
      <c r="H109" s="74">
        <f t="shared" si="22"/>
        <v>0</v>
      </c>
      <c r="I109" s="31">
        <f t="shared" si="23"/>
        <v>0</v>
      </c>
    </row>
    <row r="110" spans="1:9" s="53" customFormat="1" ht="23.1" customHeight="1" x14ac:dyDescent="0.2">
      <c r="A110" s="26">
        <v>94</v>
      </c>
      <c r="B110" s="35" t="s">
        <v>57</v>
      </c>
      <c r="C110" s="28" t="s">
        <v>11</v>
      </c>
      <c r="D110" s="29">
        <v>68</v>
      </c>
      <c r="E110" s="33"/>
      <c r="F110" s="81"/>
      <c r="G110" s="30">
        <f t="shared" si="21"/>
        <v>0</v>
      </c>
      <c r="H110" s="73">
        <f t="shared" si="22"/>
        <v>0</v>
      </c>
      <c r="I110" s="31">
        <f t="shared" si="23"/>
        <v>0</v>
      </c>
    </row>
    <row r="111" spans="1:9" s="53" customFormat="1" ht="23.1" customHeight="1" x14ac:dyDescent="0.2">
      <c r="A111" s="26">
        <v>95</v>
      </c>
      <c r="B111" s="35" t="s">
        <v>58</v>
      </c>
      <c r="C111" s="28" t="s">
        <v>11</v>
      </c>
      <c r="D111" s="29">
        <v>136</v>
      </c>
      <c r="E111" s="33"/>
      <c r="F111" s="81"/>
      <c r="G111" s="30">
        <f t="shared" si="21"/>
        <v>0</v>
      </c>
      <c r="H111" s="74">
        <f t="shared" si="22"/>
        <v>0</v>
      </c>
      <c r="I111" s="31">
        <f t="shared" si="23"/>
        <v>0</v>
      </c>
    </row>
    <row r="112" spans="1:9" s="53" customFormat="1" ht="23.1" customHeight="1" x14ac:dyDescent="0.2">
      <c r="A112" s="26">
        <v>96</v>
      </c>
      <c r="B112" s="35" t="s">
        <v>119</v>
      </c>
      <c r="C112" s="28" t="s">
        <v>11</v>
      </c>
      <c r="D112" s="29">
        <v>136</v>
      </c>
      <c r="E112" s="33"/>
      <c r="F112" s="81"/>
      <c r="G112" s="30">
        <f t="shared" si="21"/>
        <v>0</v>
      </c>
      <c r="H112" s="74">
        <f t="shared" si="22"/>
        <v>0</v>
      </c>
      <c r="I112" s="31">
        <f t="shared" si="23"/>
        <v>0</v>
      </c>
    </row>
    <row r="113" spans="1:9" s="53" customFormat="1" ht="23.1" customHeight="1" x14ac:dyDescent="0.2">
      <c r="A113" s="26">
        <v>97</v>
      </c>
      <c r="B113" s="35" t="s">
        <v>59</v>
      </c>
      <c r="C113" s="28" t="s">
        <v>11</v>
      </c>
      <c r="D113" s="29">
        <v>68</v>
      </c>
      <c r="E113" s="33"/>
      <c r="F113" s="81"/>
      <c r="G113" s="30">
        <f t="shared" si="21"/>
        <v>0</v>
      </c>
      <c r="H113" s="74">
        <f t="shared" si="22"/>
        <v>0</v>
      </c>
      <c r="I113" s="31">
        <f t="shared" si="23"/>
        <v>0</v>
      </c>
    </row>
    <row r="114" spans="1:9" s="53" customFormat="1" ht="23.1" customHeight="1" x14ac:dyDescent="0.2">
      <c r="A114" s="26">
        <v>98</v>
      </c>
      <c r="B114" s="35" t="s">
        <v>122</v>
      </c>
      <c r="C114" s="28" t="s">
        <v>11</v>
      </c>
      <c r="D114" s="29">
        <v>34</v>
      </c>
      <c r="E114" s="33"/>
      <c r="F114" s="81"/>
      <c r="G114" s="30">
        <f t="shared" si="21"/>
        <v>0</v>
      </c>
      <c r="H114" s="73">
        <f t="shared" si="22"/>
        <v>0</v>
      </c>
      <c r="I114" s="31">
        <f t="shared" si="23"/>
        <v>0</v>
      </c>
    </row>
    <row r="115" spans="1:9" s="53" customFormat="1" ht="23.1" customHeight="1" x14ac:dyDescent="0.2">
      <c r="A115" s="26">
        <v>99</v>
      </c>
      <c r="B115" s="35" t="s">
        <v>64</v>
      </c>
      <c r="C115" s="28" t="s">
        <v>11</v>
      </c>
      <c r="D115" s="29">
        <v>68</v>
      </c>
      <c r="E115" s="33"/>
      <c r="F115" s="81"/>
      <c r="G115" s="30">
        <f t="shared" si="21"/>
        <v>0</v>
      </c>
      <c r="H115" s="74">
        <f t="shared" si="22"/>
        <v>0</v>
      </c>
      <c r="I115" s="31">
        <f t="shared" si="23"/>
        <v>0</v>
      </c>
    </row>
    <row r="116" spans="1:9" s="53" customFormat="1" ht="24.95" customHeight="1" x14ac:dyDescent="0.2">
      <c r="A116" s="43"/>
      <c r="B116" s="61" t="s">
        <v>66</v>
      </c>
      <c r="C116" s="28"/>
      <c r="D116" s="29"/>
      <c r="E116" s="33"/>
      <c r="F116" s="81"/>
      <c r="G116" s="30"/>
      <c r="H116" s="73"/>
      <c r="I116" s="31"/>
    </row>
    <row r="117" spans="1:9" s="53" customFormat="1" ht="23.1" customHeight="1" x14ac:dyDescent="0.2">
      <c r="A117" s="26">
        <v>100</v>
      </c>
      <c r="B117" s="32" t="s">
        <v>67</v>
      </c>
      <c r="C117" s="38" t="s">
        <v>11</v>
      </c>
      <c r="D117" s="39">
        <v>2</v>
      </c>
      <c r="E117" s="49"/>
      <c r="F117" s="81"/>
      <c r="G117" s="40">
        <f t="shared" ref="G117:G125" si="24">ROUND(D117*E117,2)</f>
        <v>0</v>
      </c>
      <c r="H117" s="74">
        <f t="shared" ref="H117:H125" si="25">ROUND(D117*F117,2)</f>
        <v>0</v>
      </c>
      <c r="I117" s="41">
        <f>G117+H117</f>
        <v>0</v>
      </c>
    </row>
    <row r="118" spans="1:9" ht="23.1" customHeight="1" x14ac:dyDescent="0.2">
      <c r="A118" s="26">
        <v>101</v>
      </c>
      <c r="B118" s="32" t="s">
        <v>68</v>
      </c>
      <c r="C118" s="38" t="s">
        <v>11</v>
      </c>
      <c r="D118" s="39">
        <v>1</v>
      </c>
      <c r="E118" s="49"/>
      <c r="F118" s="81"/>
      <c r="G118" s="40">
        <f t="shared" si="24"/>
        <v>0</v>
      </c>
      <c r="H118" s="74">
        <f t="shared" si="25"/>
        <v>0</v>
      </c>
      <c r="I118" s="41">
        <f t="shared" ref="I118:I124" si="26">G118+H118</f>
        <v>0</v>
      </c>
    </row>
    <row r="119" spans="1:9" ht="23.1" customHeight="1" x14ac:dyDescent="0.2">
      <c r="A119" s="26">
        <v>102</v>
      </c>
      <c r="B119" s="32" t="s">
        <v>69</v>
      </c>
      <c r="C119" s="38" t="s">
        <v>71</v>
      </c>
      <c r="D119" s="39">
        <v>2</v>
      </c>
      <c r="E119" s="49"/>
      <c r="F119" s="81"/>
      <c r="G119" s="40">
        <f t="shared" si="24"/>
        <v>0</v>
      </c>
      <c r="H119" s="74">
        <f t="shared" si="25"/>
        <v>0</v>
      </c>
      <c r="I119" s="41">
        <f t="shared" si="26"/>
        <v>0</v>
      </c>
    </row>
    <row r="120" spans="1:9" ht="23.1" customHeight="1" x14ac:dyDescent="0.2">
      <c r="A120" s="26">
        <v>103</v>
      </c>
      <c r="B120" s="32" t="s">
        <v>70</v>
      </c>
      <c r="C120" s="38" t="s">
        <v>71</v>
      </c>
      <c r="D120" s="39">
        <v>2</v>
      </c>
      <c r="E120" s="49"/>
      <c r="F120" s="81"/>
      <c r="G120" s="40">
        <f t="shared" si="24"/>
        <v>0</v>
      </c>
      <c r="H120" s="74">
        <f t="shared" si="25"/>
        <v>0</v>
      </c>
      <c r="I120" s="41">
        <f t="shared" si="26"/>
        <v>0</v>
      </c>
    </row>
    <row r="121" spans="1:9" s="67" customFormat="1" ht="23.1" customHeight="1" x14ac:dyDescent="0.2">
      <c r="A121" s="26">
        <v>104</v>
      </c>
      <c r="B121" s="32" t="s">
        <v>72</v>
      </c>
      <c r="C121" s="38" t="s">
        <v>11</v>
      </c>
      <c r="D121" s="39">
        <v>4</v>
      </c>
      <c r="E121" s="49"/>
      <c r="F121" s="81"/>
      <c r="G121" s="40">
        <f t="shared" si="24"/>
        <v>0</v>
      </c>
      <c r="H121" s="74">
        <f t="shared" si="25"/>
        <v>0</v>
      </c>
      <c r="I121" s="41">
        <f t="shared" si="26"/>
        <v>0</v>
      </c>
    </row>
    <row r="122" spans="1:9" s="67" customFormat="1" ht="23.1" customHeight="1" x14ac:dyDescent="0.2">
      <c r="A122" s="26">
        <v>105</v>
      </c>
      <c r="B122" s="32" t="s">
        <v>74</v>
      </c>
      <c r="C122" s="38" t="s">
        <v>73</v>
      </c>
      <c r="D122" s="39">
        <v>1</v>
      </c>
      <c r="E122" s="49"/>
      <c r="F122" s="81"/>
      <c r="G122" s="40">
        <f t="shared" si="24"/>
        <v>0</v>
      </c>
      <c r="H122" s="74">
        <f t="shared" si="25"/>
        <v>0</v>
      </c>
      <c r="I122" s="41">
        <f t="shared" si="26"/>
        <v>0</v>
      </c>
    </row>
    <row r="123" spans="1:9" s="67" customFormat="1" ht="23.1" customHeight="1" x14ac:dyDescent="0.2">
      <c r="A123" s="26">
        <v>106</v>
      </c>
      <c r="B123" s="32" t="s">
        <v>75</v>
      </c>
      <c r="C123" s="38" t="s">
        <v>71</v>
      </c>
      <c r="D123" s="39">
        <v>1</v>
      </c>
      <c r="E123" s="49"/>
      <c r="F123" s="81"/>
      <c r="G123" s="40">
        <f t="shared" si="24"/>
        <v>0</v>
      </c>
      <c r="H123" s="74">
        <f t="shared" si="25"/>
        <v>0</v>
      </c>
      <c r="I123" s="41">
        <f t="shared" si="26"/>
        <v>0</v>
      </c>
    </row>
    <row r="124" spans="1:9" s="67" customFormat="1" ht="23.1" customHeight="1" x14ac:dyDescent="0.2">
      <c r="A124" s="26">
        <v>107</v>
      </c>
      <c r="B124" s="32" t="s">
        <v>76</v>
      </c>
      <c r="C124" s="38" t="s">
        <v>11</v>
      </c>
      <c r="D124" s="39">
        <v>4</v>
      </c>
      <c r="E124" s="49"/>
      <c r="F124" s="81"/>
      <c r="G124" s="40">
        <f t="shared" si="24"/>
        <v>0</v>
      </c>
      <c r="H124" s="74">
        <f t="shared" si="25"/>
        <v>0</v>
      </c>
      <c r="I124" s="41">
        <f t="shared" si="26"/>
        <v>0</v>
      </c>
    </row>
    <row r="125" spans="1:9" ht="23.25" customHeight="1" thickBot="1" x14ac:dyDescent="0.25">
      <c r="A125" s="26"/>
      <c r="B125" s="68" t="s">
        <v>123</v>
      </c>
      <c r="C125" s="44" t="s">
        <v>87</v>
      </c>
      <c r="D125" s="45">
        <v>1</v>
      </c>
      <c r="E125" s="46"/>
      <c r="F125" s="81"/>
      <c r="G125" s="37">
        <f t="shared" si="24"/>
        <v>0</v>
      </c>
      <c r="H125" s="73">
        <f t="shared" si="25"/>
        <v>0</v>
      </c>
      <c r="I125" s="31">
        <f>G125+H125</f>
        <v>0</v>
      </c>
    </row>
    <row r="126" spans="1:9" ht="30" customHeight="1" x14ac:dyDescent="0.2">
      <c r="A126" s="3"/>
      <c r="B126" s="54" t="s">
        <v>13</v>
      </c>
      <c r="C126" s="14" t="s">
        <v>7</v>
      </c>
      <c r="D126" s="15"/>
      <c r="E126" s="15"/>
      <c r="F126" s="81"/>
      <c r="G126" s="16"/>
      <c r="H126" s="75"/>
      <c r="I126" s="17"/>
    </row>
    <row r="127" spans="1:9" ht="30" customHeight="1" x14ac:dyDescent="0.2">
      <c r="A127" s="4"/>
      <c r="B127" s="55" t="s">
        <v>8</v>
      </c>
      <c r="C127" s="18" t="s">
        <v>7</v>
      </c>
      <c r="D127" s="19"/>
      <c r="E127" s="19"/>
      <c r="F127" s="81"/>
      <c r="G127" s="20"/>
      <c r="H127" s="76"/>
      <c r="I127" s="21"/>
    </row>
    <row r="128" spans="1:9" ht="30" customHeight="1" thickBot="1" x14ac:dyDescent="0.25">
      <c r="A128" s="5"/>
      <c r="B128" s="56" t="s">
        <v>9</v>
      </c>
      <c r="C128" s="22" t="s">
        <v>7</v>
      </c>
      <c r="D128" s="23"/>
      <c r="E128" s="23"/>
      <c r="F128" s="81"/>
      <c r="G128" s="24"/>
      <c r="H128" s="77"/>
      <c r="I128" s="25"/>
    </row>
    <row r="129" ht="30" customHeight="1" x14ac:dyDescent="0.2"/>
    <row r="130" ht="30" customHeight="1" x14ac:dyDescent="0.2"/>
    <row r="131" ht="30" customHeight="1" x14ac:dyDescent="0.2"/>
    <row r="132" ht="31.5" customHeight="1" x14ac:dyDescent="0.2"/>
    <row r="133" ht="31.5" customHeight="1" x14ac:dyDescent="0.2"/>
    <row r="134" ht="31.5" customHeight="1" x14ac:dyDescent="0.2"/>
    <row r="135" ht="46.5" customHeight="1" x14ac:dyDescent="0.2"/>
    <row r="136" ht="31.5" customHeight="1" x14ac:dyDescent="0.2"/>
    <row r="137" ht="31.5" customHeight="1" x14ac:dyDescent="0.2"/>
    <row r="138" ht="31.5" customHeight="1" x14ac:dyDescent="0.2"/>
    <row r="139" ht="31.5" customHeight="1" x14ac:dyDescent="0.2"/>
    <row r="140" ht="31.5" customHeight="1" x14ac:dyDescent="0.2"/>
    <row r="141" ht="31.5" customHeight="1" x14ac:dyDescent="0.2"/>
    <row r="142" ht="31.5" customHeight="1" x14ac:dyDescent="0.2"/>
    <row r="143" ht="31.5" customHeight="1" x14ac:dyDescent="0.2"/>
    <row r="144" ht="31.5" customHeight="1" x14ac:dyDescent="0.2"/>
    <row r="145" ht="31.5" customHeight="1" x14ac:dyDescent="0.2"/>
    <row r="146" ht="31.5" customHeight="1" x14ac:dyDescent="0.2"/>
    <row r="147" ht="31.5" customHeight="1" x14ac:dyDescent="0.2"/>
    <row r="148" ht="31.5" customHeight="1" x14ac:dyDescent="0.2"/>
    <row r="149" ht="31.5" customHeight="1" x14ac:dyDescent="0.2"/>
    <row r="150" ht="31.5" customHeight="1" x14ac:dyDescent="0.2"/>
    <row r="151" ht="31.5" customHeight="1" x14ac:dyDescent="0.2"/>
    <row r="152" ht="31.5" customHeight="1" x14ac:dyDescent="0.2"/>
    <row r="153" ht="31.5" customHeight="1" x14ac:dyDescent="0.2"/>
    <row r="154" ht="31.5" customHeight="1" x14ac:dyDescent="0.2"/>
    <row r="155" ht="31.5" customHeight="1" x14ac:dyDescent="0.2"/>
    <row r="156" ht="31.5" customHeight="1" x14ac:dyDescent="0.2"/>
    <row r="157" ht="31.5" customHeight="1" x14ac:dyDescent="0.2"/>
    <row r="158" ht="31.5" customHeight="1" x14ac:dyDescent="0.2"/>
    <row r="159" ht="31.5" customHeight="1" x14ac:dyDescent="0.2"/>
    <row r="160" ht="31.5" customHeight="1" x14ac:dyDescent="0.2"/>
    <row r="161" ht="31.5" customHeight="1" x14ac:dyDescent="0.2"/>
    <row r="162" ht="31.5" customHeight="1" x14ac:dyDescent="0.2"/>
    <row r="163" ht="31.5" customHeight="1" x14ac:dyDescent="0.2"/>
    <row r="164" ht="31.5" customHeight="1" x14ac:dyDescent="0.2"/>
    <row r="165" ht="31.5" customHeight="1" x14ac:dyDescent="0.2"/>
    <row r="166" ht="31.5" customHeight="1" x14ac:dyDescent="0.2"/>
    <row r="167" ht="31.5" customHeight="1" x14ac:dyDescent="0.2"/>
    <row r="168" ht="31.5" customHeight="1" x14ac:dyDescent="0.2"/>
    <row r="169" ht="31.5" customHeight="1" x14ac:dyDescent="0.2"/>
    <row r="170" ht="31.5" customHeight="1" x14ac:dyDescent="0.2"/>
    <row r="171" ht="31.5" customHeight="1" x14ac:dyDescent="0.2"/>
    <row r="172" ht="31.5" customHeight="1" x14ac:dyDescent="0.2"/>
    <row r="173" ht="31.5" customHeight="1" x14ac:dyDescent="0.2"/>
    <row r="174" ht="31.5" customHeight="1" x14ac:dyDescent="0.2"/>
    <row r="175" ht="31.5" customHeight="1" x14ac:dyDescent="0.2"/>
    <row r="176" ht="31.5" customHeight="1" x14ac:dyDescent="0.2"/>
    <row r="177" spans="1:9" s="60" customFormat="1" ht="31.5" customHeight="1" x14ac:dyDescent="0.2">
      <c r="A177" s="58"/>
      <c r="B177" s="2"/>
      <c r="C177" s="58"/>
      <c r="D177" s="58"/>
      <c r="E177" s="58"/>
      <c r="F177" s="82"/>
      <c r="G177" s="1"/>
      <c r="H177" s="78"/>
      <c r="I177" s="58"/>
    </row>
    <row r="178" spans="1:9" s="60" customFormat="1" ht="31.5" customHeight="1" x14ac:dyDescent="0.2">
      <c r="A178" s="58"/>
      <c r="B178" s="2"/>
      <c r="C178" s="58"/>
      <c r="D178" s="58"/>
      <c r="E178" s="58"/>
      <c r="F178" s="82"/>
      <c r="G178" s="1"/>
      <c r="H178" s="78"/>
      <c r="I178" s="58"/>
    </row>
    <row r="179" spans="1:9" s="60" customFormat="1" ht="31.5" customHeight="1" x14ac:dyDescent="0.2">
      <c r="A179" s="58"/>
      <c r="B179" s="2"/>
      <c r="C179" s="58"/>
      <c r="D179" s="58"/>
      <c r="E179" s="58"/>
      <c r="F179" s="82"/>
      <c r="G179" s="1"/>
      <c r="H179" s="78"/>
      <c r="I179" s="58"/>
    </row>
    <row r="180" spans="1:9" s="60" customFormat="1" ht="31.5" customHeight="1" x14ac:dyDescent="0.2">
      <c r="A180" s="58"/>
      <c r="B180" s="2"/>
      <c r="C180" s="58"/>
      <c r="D180" s="58"/>
      <c r="E180" s="58"/>
      <c r="F180" s="82"/>
      <c r="G180" s="1"/>
      <c r="H180" s="78"/>
      <c r="I180" s="58"/>
    </row>
    <row r="181" spans="1:9" s="60" customFormat="1" ht="31.5" customHeight="1" x14ac:dyDescent="0.2">
      <c r="A181" s="58"/>
      <c r="B181" s="2"/>
      <c r="C181" s="58"/>
      <c r="D181" s="58"/>
      <c r="E181" s="58"/>
      <c r="F181" s="82"/>
      <c r="G181" s="1"/>
      <c r="H181" s="78"/>
      <c r="I181" s="58"/>
    </row>
    <row r="182" spans="1:9" s="60" customFormat="1" ht="31.5" customHeight="1" x14ac:dyDescent="0.2">
      <c r="A182" s="58"/>
      <c r="B182" s="2"/>
      <c r="C182" s="58"/>
      <c r="D182" s="58"/>
      <c r="E182" s="58"/>
      <c r="F182" s="82"/>
      <c r="G182" s="1"/>
      <c r="H182" s="78"/>
      <c r="I182" s="58"/>
    </row>
    <row r="183" spans="1:9" ht="31.5" customHeight="1" x14ac:dyDescent="0.2"/>
    <row r="184" spans="1:9" ht="19.5" customHeight="1" x14ac:dyDescent="0.2"/>
    <row r="185" spans="1:9" ht="20.25" customHeight="1" x14ac:dyDescent="0.2"/>
    <row r="186" spans="1:9" ht="25.5" customHeight="1" x14ac:dyDescent="0.2"/>
  </sheetData>
  <mergeCells count="12">
    <mergeCell ref="A2:I2"/>
    <mergeCell ref="A3:I3"/>
    <mergeCell ref="A4:I4"/>
    <mergeCell ref="A6:A9"/>
    <mergeCell ref="B6:B9"/>
    <mergeCell ref="C6:C9"/>
    <mergeCell ref="D6:D9"/>
    <mergeCell ref="E6:E9"/>
    <mergeCell ref="F6:F9"/>
    <mergeCell ref="G6:G9"/>
    <mergeCell ref="H6:H9"/>
    <mergeCell ref="I6:I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anizationAccountNumber xmlns="588866ed-5a9c-410a-8122-984904ef37be">UA203803770000026001100646331</OrganizationAccountNumber>
    <ContractAmount xmlns="588866ed-5a9c-410a-8122-984904ef37be">286837.6</ContractAmount>
    <OrganizationCode xmlns="588866ed-5a9c-410a-8122-984904ef37be">40902007</OrganizationCode>
    <UnitBusiness xmlns="588866ed-5a9c-410a-8122-984904ef37be" xsi:nil="true"/>
    <ContractSubject xmlns="588866ed-5a9c-410a-8122-984904ef37be">Монтаж ГРЩ, електрообладнання і електроосвітлення. Загальнобудинкові приміщення, у житловому будинку №2.</ContractSubject>
    <CurrencyContract xmlns="588866ed-5a9c-410a-8122-984904ef37be">грн</CurrencyContract>
    <OrganizationLegalRegNumber xmlns="588866ed-5a9c-410a-8122-984904ef37be" xsi:nil="true"/>
    <OrganizationShortName xmlns="588866ed-5a9c-410a-8122-984904ef37be">ЦЕНТРОМІСТОБУД ТОВ</OrganizationShortName>
    <BuildingObjectText xmlns="588866ed-5a9c-410a-8122-984904ef37be">Проект 1 Лумумбы</BuildingObjectText>
    <BuildingPhaseSection xmlns="588866ed-5a9c-410a-8122-984904ef37be">2 очередь Проект 1 Лумумбы</BuildingPhaseSection>
    <OrganizationFullName xmlns="588866ed-5a9c-410a-8122-984904ef37be">ТОВАРИСТВО З ОБМЕЖЕНОЮ ВІДПОВІДАЛЬНІСТЮ "ЦЕНТРОМІСТОБУД"</OrganizationFullName>
    <OrganizationPhone xmlns="588866ed-5a9c-410a-8122-984904ef37be">+38 (044) 492-99-42</OrganizationPhone>
    <OrganizationSignerGenitive xmlns="588866ed-5a9c-410a-8122-984904ef37be">Малина Богдан Сергійович</OrganizationSignerGenitive>
    <RegNum xmlns="588866ed-5a9c-410a-8122-984904ef37be">1/28/01</RegNum>
    <OrganizationEMail xmlns="588866ed-5a9c-410a-8122-984904ef37be">radiocat71@ukr.net</OrganizationEMail>
    <OrganizationBasicAct xmlns="588866ed-5a9c-410a-8122-984904ef37be" xsi:nil="true"/>
    <PenaltyPayment xmlns="588866ed-5a9c-410a-8122-984904ef37be">3</PenaltyPayment>
    <RegDate xmlns="588866ed-5a9c-410a-8122-984904ef37be">2022-02-01T08:11:10+00:00</RegDate>
    <OrganizationVATNumber xmlns="588866ed-5a9c-410a-8122-984904ef37be">409020026510</OrganizationVATNumber>
    <BuildingPhaseText xmlns="588866ed-5a9c-410a-8122-984904ef37be">2 черга будівництва</BuildingPhaseText>
    <Organization xmlns="588866ed-5a9c-410a-8122-984904ef37be">ЦЕНТРОМІСТОБУД ТОВ (40902007)</Organization>
    <BuildingObject xmlns="588866ed-5a9c-410a-8122-984904ef37be">Проект 1 Лумумбы</BuildingObject>
    <OrganizationSigner xmlns="588866ed-5a9c-410a-8122-984904ef37be">Малина Богдан Сергійович</OrganizationSigner>
    <OrganizationLegalAdress xmlns="588866ed-5a9c-410a-8122-984904ef37be">02099, місто Київ, ВУЛИЦЯ БОРИСПІЛЬСЬКА, будинок 7</OrganizationLegalAdress>
    <BuildingPhase xmlns="588866ed-5a9c-410a-8122-984904ef37be">2 очередь Проект 1 Лумумбы</BuildingPhase>
    <OrganizationAccount xmlns="588866ed-5a9c-410a-8122-984904ef37be">ЦЕНТРОМIСТОБУД основной</OrganizationAccount>
    <ContractorVATNumber xmlns="588866ed-5a9c-410a-8122-984904ef37be">214921226541</ContractorVATNumber>
    <OrganizationLegalCity xmlns="588866ed-5a9c-410a-8122-984904ef37be" xsi:nil="true"/>
    <LaunchComplex xmlns="588866ed-5a9c-410a-8122-984904ef37be">2-й п.к.</LaunchComplex>
    <OrganizationMailingAdress xmlns="588866ed-5a9c-410a-8122-984904ef37be">02099, місто Київ, ВУЛИЦЯ БОРИСПІЛЬСЬКА, будинок 7</OrganizationMailingAdress>
    <OrganizationSignerPosition xmlns="588866ed-5a9c-410a-8122-984904ef37be">Руководитель</OrganizationSignerPosition>
    <OrganizationSignerPositionGenitive xmlns="588866ed-5a9c-410a-8122-984904ef37be">Директор</OrganizationSignerPositionGenitive>
    <ContractorSignerPositionGenitive xmlns="588866ed-5a9c-410a-8122-984904ef37be" xsi:nil="true"/>
    <OrganizationBankCode xmlns="588866ed-5a9c-410a-8122-984904ef37be">380377</OrganizationBankCode>
    <OrganizationBankName xmlns="588866ed-5a9c-410a-8122-984904ef37be">АТ "УКРБУДІНВЕСТБАНК"</OrganizationBankName>
    <ContractorSignerPosition xmlns="588866ed-5a9c-410a-8122-984904ef37be">Директор</ContractorSignerPosi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BD871CA44E249872D5790D196B0B6" ma:contentTypeVersion="12" ma:contentTypeDescription="Create a new document." ma:contentTypeScope="" ma:versionID="48f649be2b558338293c5d80126ec70a">
  <xsd:schema xmlns:xsd="http://www.w3.org/2001/XMLSchema" xmlns:xs="http://www.w3.org/2001/XMLSchema" xmlns:p="http://schemas.microsoft.com/office/2006/metadata/properties" xmlns:ns2="82fcaa9f-9f49-4ab6-955d-7784e14d7926" xmlns:ns3="588866ed-5a9c-410a-8122-984904ef37be" targetNamespace="http://schemas.microsoft.com/office/2006/metadata/properties" ma:root="true" ma:fieldsID="b5ed8174e04ffef85ee4853a729468bf" ns2:_="" ns3:_="">
    <xsd:import namespace="82fcaa9f-9f49-4ab6-955d-7784e14d7926"/>
    <xsd:import namespace="588866ed-5a9c-410a-8122-984904ef37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OrganizationSignerPositionGenitive" minOccurs="0"/>
                <xsd:element ref="ns3:OrganizationBankCode" minOccurs="0"/>
                <xsd:element ref="ns3:ContractorSignerPosition" minOccurs="0"/>
                <xsd:element ref="ns3:OrganizationAccount" minOccurs="0"/>
                <xsd:element ref="ns3:ContractAmount" minOccurs="0"/>
                <xsd:element ref="ns3:OrganizationPhone" minOccurs="0"/>
                <xsd:element ref="ns3:OrganizationSigner" minOccurs="0"/>
                <xsd:element ref="ns3:CurrencyContract" minOccurs="0"/>
                <xsd:element ref="ns3:OrganizationCode" minOccurs="0"/>
                <xsd:element ref="ns3:OrganizationEMail" minOccurs="0"/>
                <xsd:element ref="ns3:OrganizationVATNumber" minOccurs="0"/>
                <xsd:element ref="ns3:UnitBusiness" minOccurs="0"/>
                <xsd:element ref="ns3:ContractorVATNumber" minOccurs="0"/>
                <xsd:element ref="ns3:OrganizationSignerGenitive" minOccurs="0"/>
                <xsd:element ref="ns3:OrganizationAccountNumber" minOccurs="0"/>
                <xsd:element ref="ns3:OrganizationBankName" minOccurs="0"/>
                <xsd:element ref="ns3:OrganizationMailingAdress" minOccurs="0"/>
                <xsd:element ref="ns3:OrganizationLegalCity" minOccurs="0"/>
                <xsd:element ref="ns3:OrganizationFullName" minOccurs="0"/>
                <xsd:element ref="ns3:OrganizationLegalRegNumber" minOccurs="0"/>
                <xsd:element ref="ns3:OrganizationBasicAct" minOccurs="0"/>
                <xsd:element ref="ns3:OrganizationShortName" minOccurs="0"/>
                <xsd:element ref="ns3:OrganizationSignerPosition" minOccurs="0"/>
                <xsd:element ref="ns3:OrganizationLegalAdress" minOccurs="0"/>
                <xsd:element ref="ns3:ContractorSignerPositionGenitive" minOccurs="0"/>
                <xsd:element ref="ns3:Organization" minOccurs="0"/>
                <xsd:element ref="ns3:BuildingPhase" minOccurs="0"/>
                <xsd:element ref="ns3:LaunchComplex" minOccurs="0"/>
                <xsd:element ref="ns3:ContractSubject" minOccurs="0"/>
                <xsd:element ref="ns3:BuildingPhaseText" minOccurs="0"/>
                <xsd:element ref="ns3:PenaltyPayment" minOccurs="0"/>
                <xsd:element ref="ns3:BuildingObject" minOccurs="0"/>
                <xsd:element ref="ns3:BuildingObjectText" minOccurs="0"/>
                <xsd:element ref="ns3:BuildingPhaseSe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RegDate" minOccurs="0"/>
                <xsd:element ref="ns3:RegN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caa9f-9f49-4ab6-955d-7784e14d7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44" nillable="true" ma:displayName="Tags" ma:internalName="MediaServiceAutoTags" ma:readOnly="true">
      <xsd:simpleType>
        <xsd:restriction base="dms:Text"/>
      </xsd:simpleType>
    </xsd:element>
    <xsd:element name="MediaServiceOCR" ma:index="4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866ed-5a9c-410a-8122-984904ef37be" elementFormDefault="qualified">
    <xsd:import namespace="http://schemas.microsoft.com/office/2006/documentManagement/types"/>
    <xsd:import namespace="http://schemas.microsoft.com/office/infopath/2007/PartnerControls"/>
    <xsd:element name="OrganizationSignerPositionGenitive" ma:index="10" nillable="true" ma:displayName="OrganizationSignerPositionGenitive" ma:internalName="OrganizationSignerPositionGenitive">
      <xsd:simpleType>
        <xsd:restriction base="dms:Text">
          <xsd:maxLength value="255"/>
        </xsd:restriction>
      </xsd:simpleType>
    </xsd:element>
    <xsd:element name="OrganizationBankCode" ma:index="11" nillable="true" ma:displayName="OrganizationBankCode" ma:internalName="OrganizationBankCode">
      <xsd:simpleType>
        <xsd:restriction base="dms:Text">
          <xsd:maxLength value="255"/>
        </xsd:restriction>
      </xsd:simpleType>
    </xsd:element>
    <xsd:element name="ContractorSignerPosition" ma:index="12" nillable="true" ma:displayName="ContractorSignerPosition" ma:internalName="ContractorSignerPosition">
      <xsd:simpleType>
        <xsd:restriction base="dms:Text">
          <xsd:maxLength value="255"/>
        </xsd:restriction>
      </xsd:simpleType>
    </xsd:element>
    <xsd:element name="OrganizationAccount" ma:index="13" nillable="true" ma:displayName="OrganizationAccount" ma:internalName="OrganizationAccount">
      <xsd:simpleType>
        <xsd:restriction base="dms:Text">
          <xsd:maxLength value="255"/>
        </xsd:restriction>
      </xsd:simpleType>
    </xsd:element>
    <xsd:element name="ContractAmount" ma:index="14" nillable="true" ma:displayName="ContractAmount" ma:decimals="2" ma:internalName="ContractAmount">
      <xsd:simpleType>
        <xsd:restriction base="dms:Number"/>
      </xsd:simpleType>
    </xsd:element>
    <xsd:element name="OrganizationPhone" ma:index="15" nillable="true" ma:displayName="OrganizationPhone" ma:internalName="OrganizationPhone">
      <xsd:simpleType>
        <xsd:restriction base="dms:Text">
          <xsd:maxLength value="255"/>
        </xsd:restriction>
      </xsd:simpleType>
    </xsd:element>
    <xsd:element name="OrganizationSigner" ma:index="16" nillable="true" ma:displayName="OrganizationSigner" ma:internalName="OrganizationSigner">
      <xsd:simpleType>
        <xsd:restriction base="dms:Text">
          <xsd:maxLength value="255"/>
        </xsd:restriction>
      </xsd:simpleType>
    </xsd:element>
    <xsd:element name="CurrencyContract" ma:index="17" nillable="true" ma:displayName="CurrencyContract" ma:internalName="CurrencyContract">
      <xsd:simpleType>
        <xsd:restriction base="dms:Text">
          <xsd:maxLength value="255"/>
        </xsd:restriction>
      </xsd:simpleType>
    </xsd:element>
    <xsd:element name="OrganizationCode" ma:index="18" nillable="true" ma:displayName="OrganizationCode" ma:internalName="OrganizationCode">
      <xsd:simpleType>
        <xsd:restriction base="dms:Text">
          <xsd:maxLength value="255"/>
        </xsd:restriction>
      </xsd:simpleType>
    </xsd:element>
    <xsd:element name="OrganizationEMail" ma:index="19" nillable="true" ma:displayName="OrganizationEMail" ma:internalName="OrganizationEMail">
      <xsd:simpleType>
        <xsd:restriction base="dms:Text">
          <xsd:maxLength value="255"/>
        </xsd:restriction>
      </xsd:simpleType>
    </xsd:element>
    <xsd:element name="OrganizationVATNumber" ma:index="20" nillable="true" ma:displayName="OrganizationVATNumber" ma:internalName="OrganizationVATNumber">
      <xsd:simpleType>
        <xsd:restriction base="dms:Text">
          <xsd:maxLength value="255"/>
        </xsd:restriction>
      </xsd:simpleType>
    </xsd:element>
    <xsd:element name="UnitBusiness" ma:index="21" nillable="true" ma:displayName="UnitBusiness" ma:internalName="UnitBusiness">
      <xsd:simpleType>
        <xsd:restriction base="dms:Text">
          <xsd:maxLength value="255"/>
        </xsd:restriction>
      </xsd:simpleType>
    </xsd:element>
    <xsd:element name="ContractorVATNumber" ma:index="22" nillable="true" ma:displayName="ContractorVATNumber" ma:internalName="ContractorVATNumber">
      <xsd:simpleType>
        <xsd:restriction base="dms:Text">
          <xsd:maxLength value="255"/>
        </xsd:restriction>
      </xsd:simpleType>
    </xsd:element>
    <xsd:element name="OrganizationSignerGenitive" ma:index="23" nillable="true" ma:displayName="OrganizationSignerGenitive" ma:internalName="OrganizationSignerGenitive">
      <xsd:simpleType>
        <xsd:restriction base="dms:Text">
          <xsd:maxLength value="255"/>
        </xsd:restriction>
      </xsd:simpleType>
    </xsd:element>
    <xsd:element name="OrganizationAccountNumber" ma:index="24" nillable="true" ma:displayName="OrganizationAccountNumber" ma:internalName="OrganizationAccountNumber">
      <xsd:simpleType>
        <xsd:restriction base="dms:Text">
          <xsd:maxLength value="255"/>
        </xsd:restriction>
      </xsd:simpleType>
    </xsd:element>
    <xsd:element name="OrganizationBankName" ma:index="25" nillable="true" ma:displayName="OrganizationBankName" ma:internalName="OrganizationBankName">
      <xsd:simpleType>
        <xsd:restriction base="dms:Text">
          <xsd:maxLength value="255"/>
        </xsd:restriction>
      </xsd:simpleType>
    </xsd:element>
    <xsd:element name="OrganizationMailingAdress" ma:index="26" nillable="true" ma:displayName="OrganizationMailingAdress" ma:internalName="OrganizationMailingAdress">
      <xsd:simpleType>
        <xsd:restriction base="dms:Note"/>
      </xsd:simpleType>
    </xsd:element>
    <xsd:element name="OrganizationLegalCity" ma:index="27" nillable="true" ma:displayName="OrganizationLegalCity" ma:internalName="OrganizationLegalCity">
      <xsd:simpleType>
        <xsd:restriction base="dms:Text">
          <xsd:maxLength value="255"/>
        </xsd:restriction>
      </xsd:simpleType>
    </xsd:element>
    <xsd:element name="OrganizationFullName" ma:index="28" nillable="true" ma:displayName="OrganizationFullName" ma:internalName="OrganizationFullName">
      <xsd:simpleType>
        <xsd:restriction base="dms:Note"/>
      </xsd:simpleType>
    </xsd:element>
    <xsd:element name="OrganizationLegalRegNumber" ma:index="29" nillable="true" ma:displayName="OrganizationLegalRegNumber" ma:internalName="OrganizationLegalRegNumber">
      <xsd:simpleType>
        <xsd:restriction base="dms:Text">
          <xsd:maxLength value="255"/>
        </xsd:restriction>
      </xsd:simpleType>
    </xsd:element>
    <xsd:element name="OrganizationBasicAct" ma:index="30" nillable="true" ma:displayName="OrganizationBasicAct" ma:internalName="OrganizationBasicAct">
      <xsd:simpleType>
        <xsd:restriction base="dms:Text">
          <xsd:maxLength value="255"/>
        </xsd:restriction>
      </xsd:simpleType>
    </xsd:element>
    <xsd:element name="OrganizationShortName" ma:index="31" nillable="true" ma:displayName="OrganizationShortName" ma:internalName="OrganizationShortName">
      <xsd:simpleType>
        <xsd:restriction base="dms:Text">
          <xsd:maxLength value="255"/>
        </xsd:restriction>
      </xsd:simpleType>
    </xsd:element>
    <xsd:element name="OrganizationSignerPosition" ma:index="32" nillable="true" ma:displayName="OrganizationSignerPosition" ma:internalName="OrganizationSignerPosition">
      <xsd:simpleType>
        <xsd:restriction base="dms:Text">
          <xsd:maxLength value="255"/>
        </xsd:restriction>
      </xsd:simpleType>
    </xsd:element>
    <xsd:element name="OrganizationLegalAdress" ma:index="33" nillable="true" ma:displayName="OrganizationLegalAdress" ma:internalName="OrganizationLegalAdress">
      <xsd:simpleType>
        <xsd:restriction base="dms:Note"/>
      </xsd:simpleType>
    </xsd:element>
    <xsd:element name="ContractorSignerPositionGenitive" ma:index="34" nillable="true" ma:displayName="ContractorSignerPositionGenitive" ma:internalName="ContractorSignerPositionGenitive">
      <xsd:simpleType>
        <xsd:restriction base="dms:Text">
          <xsd:maxLength value="255"/>
        </xsd:restriction>
      </xsd:simpleType>
    </xsd:element>
    <xsd:element name="Organization" ma:index="35" nillable="true" ma:displayName="Organization" ma:internalName="Organization">
      <xsd:simpleType>
        <xsd:restriction base="dms:Note"/>
      </xsd:simpleType>
    </xsd:element>
    <xsd:element name="BuildingPhase" ma:index="36" nillable="true" ma:displayName="BuildingPhase" ma:internalName="BuildingPhase">
      <xsd:simpleType>
        <xsd:restriction base="dms:Note">
          <xsd:maxLength value="255"/>
        </xsd:restriction>
      </xsd:simpleType>
    </xsd:element>
    <xsd:element name="LaunchComplex" ma:index="37" nillable="true" ma:displayName="LaunchComplex" ma:internalName="LaunchComplex">
      <xsd:simpleType>
        <xsd:restriction base="dms:Text">
          <xsd:maxLength value="255"/>
        </xsd:restriction>
      </xsd:simpleType>
    </xsd:element>
    <xsd:element name="ContractSubject" ma:index="38" nillable="true" ma:displayName="ContractSubject" ma:internalName="ContractSubject">
      <xsd:simpleType>
        <xsd:restriction base="dms:Note"/>
      </xsd:simpleType>
    </xsd:element>
    <xsd:element name="BuildingPhaseText" ma:index="39" nillable="true" ma:displayName="BuildingPhaseText" ma:internalName="BuildingPhaseText0">
      <xsd:simpleType>
        <xsd:restriction base="dms:Note"/>
      </xsd:simpleType>
    </xsd:element>
    <xsd:element name="PenaltyPayment" ma:index="40" nillable="true" ma:displayName="PenaltyPayment" ma:decimals="2" ma:default="3" ma:internalName="PenaltyPayment" ma:percentage="FALSE">
      <xsd:simpleType>
        <xsd:restriction base="dms:Number"/>
      </xsd:simpleType>
    </xsd:element>
    <xsd:element name="BuildingObject" ma:index="41" nillable="true" ma:displayName="BuildingObject" ma:internalName="BuildingObject">
      <xsd:simpleType>
        <xsd:restriction base="dms:Text">
          <xsd:maxLength value="255"/>
        </xsd:restriction>
      </xsd:simpleType>
    </xsd:element>
    <xsd:element name="BuildingObjectText" ma:index="42" nillable="true" ma:displayName="BuildingObjectText" ma:internalName="BuildingObjectText">
      <xsd:simpleType>
        <xsd:restriction base="dms:Note"/>
      </xsd:simpleType>
    </xsd:element>
    <xsd:element name="BuildingPhaseSection" ma:index="43" nillable="true" ma:displayName="BuildingPhaseSection" ma:internalName="BuildingPhaseSection">
      <xsd:simpleType>
        <xsd:restriction base="dms:Text">
          <xsd:maxLength value="255"/>
        </xsd:restriction>
      </xsd:simpleType>
    </xsd:element>
    <xsd:element name="RegDate" ma:index="48" nillable="true" ma:displayName="RegDate" ma:format="DateOnly" ma:internalName="RegDate">
      <xsd:simpleType>
        <xsd:restriction base="dms:DateTime"/>
      </xsd:simpleType>
    </xsd:element>
    <xsd:element name="RegNum" ma:index="49" nillable="true" ma:displayName="RegNum" ma:internalName="RegNu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8613CE-96EC-44F2-8F5E-1AB72DE080A3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82fcaa9f-9f49-4ab6-955d-7784e14d7926"/>
    <ds:schemaRef ds:uri="588866ed-5a9c-410a-8122-984904ef37b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A9B1E4-244F-4F3B-8E54-61C2C6B85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fcaa9f-9f49-4ab6-955d-7784e14d7926"/>
    <ds:schemaRef ds:uri="588866ed-5a9c-410a-8122-984904ef37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16ACE7-4667-49D9-9ABE-603202FDF5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Модель</dc:title>
  <dc:creator>Я</dc:creator>
  <cp:lastModifiedBy>Asus</cp:lastModifiedBy>
  <cp:lastPrinted>2024-06-11T09:50:58Z</cp:lastPrinted>
  <dcterms:created xsi:type="dcterms:W3CDTF">2018-01-11T15:20:31Z</dcterms:created>
  <dcterms:modified xsi:type="dcterms:W3CDTF">2024-11-04T20:15:12Z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0x010100493BD871CA44E249872D5790D196B0B6</vt:lpwstr>
  </property>
  <property fmtid="{D5CDD505-2E9C-101B-9397-08002B2CF9AE}" pid="3" name="_docset_NoMedatataSyncRequired">
    <vt:lpwstr>False</vt:lpwstr>
  </property>
  <property fmtid="{D5CDD505-2E9C-101B-9397-08002B2CF9AE}" pid="4" name="OrganizationAccountNumber">
    <vt:lpwstr>UA203803770000026001100646331</vt:lpwstr>
  </property>
  <property fmtid="{D5CDD505-2E9C-101B-9397-08002B2CF9AE}" pid="5" name="ContractAmount">
    <vt:lpwstr>286837,6</vt:lpwstr>
  </property>
  <property fmtid="{D5CDD505-2E9C-101B-9397-08002B2CF9AE}" pid="6" name="OrganizationCode">
    <vt:lpwstr>40902007</vt:lpwstr>
  </property>
  <property fmtid="{D5CDD505-2E9C-101B-9397-08002B2CF9AE}" pid="7" name="UnitBusiness">
    <vt:lpwstr/>
  </property>
  <property fmtid="{D5CDD505-2E9C-101B-9397-08002B2CF9AE}" pid="8" name="ContractSubject">
    <vt:lpwstr>Монтаж ГРЩ, електрообладнання і електроосвітлення. Загальнобудинкові приміщення, у житловому будинку №2.</vt:lpwstr>
  </property>
  <property fmtid="{D5CDD505-2E9C-101B-9397-08002B2CF9AE}" pid="9" name="CurrencyContract">
    <vt:lpwstr>грн</vt:lpwstr>
  </property>
  <property fmtid="{D5CDD505-2E9C-101B-9397-08002B2CF9AE}" pid="10" name="OrganizationLegalRegNumber">
    <vt:lpwstr/>
  </property>
  <property fmtid="{D5CDD505-2E9C-101B-9397-08002B2CF9AE}" pid="11" name="OrganizationShortName">
    <vt:lpwstr>ЦЕНТРОМІСТОБУД ТОВ</vt:lpwstr>
  </property>
  <property fmtid="{D5CDD505-2E9C-101B-9397-08002B2CF9AE}" pid="12" name="BuildingObjectText">
    <vt:lpwstr>Проект 1 Лумумбы</vt:lpwstr>
  </property>
  <property fmtid="{D5CDD505-2E9C-101B-9397-08002B2CF9AE}" pid="13" name="BuildingPhaseSection">
    <vt:lpwstr>2 очередь Проект 1 Лумумбы</vt:lpwstr>
  </property>
  <property fmtid="{D5CDD505-2E9C-101B-9397-08002B2CF9AE}" pid="14" name="OrganizationFullName">
    <vt:lpwstr>ТОВАРИСТВО З ОБМЕЖЕНОЮ ВІДПОВІДАЛЬНІСТЮ "ЦЕНТРОМІСТОБУД"</vt:lpwstr>
  </property>
  <property fmtid="{D5CDD505-2E9C-101B-9397-08002B2CF9AE}" pid="15" name="OrganizationPhone">
    <vt:lpwstr>+38 (044) 492-99-42</vt:lpwstr>
  </property>
  <property fmtid="{D5CDD505-2E9C-101B-9397-08002B2CF9AE}" pid="16" name="OrganizationSignerGenitive">
    <vt:lpwstr>Малина Богдан Сергійович</vt:lpwstr>
  </property>
  <property fmtid="{D5CDD505-2E9C-101B-9397-08002B2CF9AE}" pid="17" name="RegNum">
    <vt:lpwstr>1/28/01</vt:lpwstr>
  </property>
  <property fmtid="{D5CDD505-2E9C-101B-9397-08002B2CF9AE}" pid="18" name="OrganizationEMail">
    <vt:lpwstr>radiocat71@ukr.net</vt:lpwstr>
  </property>
  <property fmtid="{D5CDD505-2E9C-101B-9397-08002B2CF9AE}" pid="19" name="OrganizationBasicAct">
    <vt:lpwstr/>
  </property>
  <property fmtid="{D5CDD505-2E9C-101B-9397-08002B2CF9AE}" pid="20" name="PenaltyPayment">
    <vt:lpwstr>3</vt:lpwstr>
  </property>
  <property fmtid="{D5CDD505-2E9C-101B-9397-08002B2CF9AE}" pid="21" name="RegDate">
    <vt:lpwstr>2022-02-01T10:11:10Z</vt:lpwstr>
  </property>
  <property fmtid="{D5CDD505-2E9C-101B-9397-08002B2CF9AE}" pid="22" name="OrganizationVATNumber">
    <vt:lpwstr>409020026510</vt:lpwstr>
  </property>
  <property fmtid="{D5CDD505-2E9C-101B-9397-08002B2CF9AE}" pid="23" name="BuildingPhaseText0">
    <vt:lpwstr>2 черга будівництва</vt:lpwstr>
  </property>
  <property fmtid="{D5CDD505-2E9C-101B-9397-08002B2CF9AE}" pid="24" name="Organization">
    <vt:lpwstr>ЦЕНТРОМІСТОБУД ТОВ (40902007)</vt:lpwstr>
  </property>
  <property fmtid="{D5CDD505-2E9C-101B-9397-08002B2CF9AE}" pid="25" name="BuildingObject">
    <vt:lpwstr>Проект 1 Лумумбы</vt:lpwstr>
  </property>
  <property fmtid="{D5CDD505-2E9C-101B-9397-08002B2CF9AE}" pid="26" name="OrganizationSigner">
    <vt:lpwstr>Малина Богдан Сергійович</vt:lpwstr>
  </property>
  <property fmtid="{D5CDD505-2E9C-101B-9397-08002B2CF9AE}" pid="27" name="OrganizationLegalAdress">
    <vt:lpwstr>02099, місто Київ, ВУЛИЦЯ БОРИСПІЛЬСЬКА, будинок 7</vt:lpwstr>
  </property>
  <property fmtid="{D5CDD505-2E9C-101B-9397-08002B2CF9AE}" pid="28" name="BuildingPhase">
    <vt:lpwstr>2 очередь Проект 1 Лумумбы</vt:lpwstr>
  </property>
  <property fmtid="{D5CDD505-2E9C-101B-9397-08002B2CF9AE}" pid="29" name="OrganizationAccount">
    <vt:lpwstr>ЦЕНТРОМIСТОБУД основной</vt:lpwstr>
  </property>
  <property fmtid="{D5CDD505-2E9C-101B-9397-08002B2CF9AE}" pid="30" name="ContractorVATNumber">
    <vt:lpwstr>214921226541</vt:lpwstr>
  </property>
  <property fmtid="{D5CDD505-2E9C-101B-9397-08002B2CF9AE}" pid="31" name="OrganizationLegalCity">
    <vt:lpwstr/>
  </property>
  <property fmtid="{D5CDD505-2E9C-101B-9397-08002B2CF9AE}" pid="32" name="LaunchComplex">
    <vt:lpwstr>2-й п.к.</vt:lpwstr>
  </property>
  <property fmtid="{D5CDD505-2E9C-101B-9397-08002B2CF9AE}" pid="33" name="OrganizationMailingAdress">
    <vt:lpwstr>02099, місто Київ, ВУЛИЦЯ БОРИСПІЛЬСЬКА, будинок 7</vt:lpwstr>
  </property>
  <property fmtid="{D5CDD505-2E9C-101B-9397-08002B2CF9AE}" pid="34" name="OrganizationSignerPosition">
    <vt:lpwstr>Руководитель</vt:lpwstr>
  </property>
  <property fmtid="{D5CDD505-2E9C-101B-9397-08002B2CF9AE}" pid="35" name="OrganizationSignerPositionGenitive">
    <vt:lpwstr>Директор</vt:lpwstr>
  </property>
  <property fmtid="{D5CDD505-2E9C-101B-9397-08002B2CF9AE}" pid="36" name="ContractorSignerPositionGenitive">
    <vt:lpwstr/>
  </property>
  <property fmtid="{D5CDD505-2E9C-101B-9397-08002B2CF9AE}" pid="37" name="OrganizationBankCode">
    <vt:lpwstr>380377</vt:lpwstr>
  </property>
  <property fmtid="{D5CDD505-2E9C-101B-9397-08002B2CF9AE}" pid="38" name="OrganizationBankName">
    <vt:lpwstr>АТ "УКРБУДІНВЕСТБАНК"</vt:lpwstr>
  </property>
  <property fmtid="{D5CDD505-2E9C-101B-9397-08002B2CF9AE}" pid="39" name="ContractorSignerPosition">
    <vt:lpwstr>Директор</vt:lpwstr>
  </property>
</Properties>
</file>