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200" windowHeight="10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6" i="1" l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30" i="1"/>
  <c r="K31" i="1"/>
  <c r="K32" i="1"/>
  <c r="K34" i="1"/>
  <c r="K35" i="1"/>
  <c r="K36" i="1"/>
  <c r="K37" i="1"/>
  <c r="K38" i="1"/>
  <c r="K39" i="1"/>
  <c r="K41" i="1"/>
  <c r="K43" i="1"/>
  <c r="K44" i="1"/>
  <c r="K45" i="1"/>
  <c r="K46" i="1"/>
  <c r="K48" i="1"/>
  <c r="K50" i="1"/>
  <c r="K5" i="1"/>
  <c r="J42" i="1"/>
  <c r="F42" i="1"/>
  <c r="K42" i="1" l="1"/>
  <c r="J49" i="1"/>
  <c r="F49" i="1"/>
  <c r="K49" i="1" s="1"/>
  <c r="G27" i="1" l="1"/>
  <c r="C27" i="1"/>
  <c r="G15" i="1"/>
  <c r="C15" i="1"/>
  <c r="G37" i="1"/>
</calcChain>
</file>

<file path=xl/sharedStrings.xml><?xml version="1.0" encoding="utf-8"?>
<sst xmlns="http://schemas.openxmlformats.org/spreadsheetml/2006/main" count="91" uniqueCount="59">
  <si>
    <t>Монтаж щитового обладнання</t>
  </si>
  <si>
    <t>Секція А</t>
  </si>
  <si>
    <t>Секція Б</t>
  </si>
  <si>
    <t>Обладнання</t>
  </si>
  <si>
    <t>Од.вим.</t>
  </si>
  <si>
    <t>Монтаж ВРП</t>
  </si>
  <si>
    <t>шт</t>
  </si>
  <si>
    <t>Монтаж щитів ЩМУ, обігріву воронок, конденсаторних установ</t>
  </si>
  <si>
    <t>Монтаж квартирних щитів</t>
  </si>
  <si>
    <t>Монтаж поверхових щитів</t>
  </si>
  <si>
    <t>м</t>
  </si>
  <si>
    <t>Монтаж світильників "ПК","Вихід"</t>
  </si>
  <si>
    <t xml:space="preserve">Піктограма "ВИХІД" </t>
  </si>
  <si>
    <t xml:space="preserve">Піктограма "ПК" </t>
  </si>
  <si>
    <t>Корпус ЛПО ЛЕД 2*600 Т8 IP65 "VIDEX"</t>
  </si>
  <si>
    <t>Лампа ЛЕД 9W 800lm 6500K G13 "OSRAM"</t>
  </si>
  <si>
    <t>Датчик руху інфрачерв. стельовий IP20</t>
  </si>
  <si>
    <t>Світильник лінійний LIENA-1140</t>
  </si>
  <si>
    <t>Монтаж лотків на 27-му поверсі</t>
  </si>
  <si>
    <t>Лоток неперф. 100х50</t>
  </si>
  <si>
    <t>м.п.</t>
  </si>
  <si>
    <t>Лоток перф. 100х50</t>
  </si>
  <si>
    <t>Лоток перф. 200х50</t>
  </si>
  <si>
    <t>Монтаж світильників МЗК та тех. поверхах</t>
  </si>
  <si>
    <t>Монтаж лотків драбинного типу в електрощитових</t>
  </si>
  <si>
    <t>Лоток драбинного типу 50*400</t>
  </si>
  <si>
    <t>Монтаж щитів  (вбудовані приміщення)</t>
  </si>
  <si>
    <t>Монтаж провода живлення квартир</t>
  </si>
  <si>
    <t>Монтаж кабеля для ЩМУ</t>
  </si>
  <si>
    <t>Монтаж кабеля для "вбудовані прим."</t>
  </si>
  <si>
    <t>364 ?</t>
  </si>
  <si>
    <t>295 ?</t>
  </si>
  <si>
    <t>Світильники</t>
  </si>
  <si>
    <t>Монтаж світильників 1-й, 2-й поверхи</t>
  </si>
  <si>
    <t>Монтаж світильників "Загороджувальні вогні"</t>
  </si>
  <si>
    <t>Лотки на опорах</t>
  </si>
  <si>
    <t>Кабель по лоткам і трубам</t>
  </si>
  <si>
    <t>Провід Д8мм</t>
  </si>
  <si>
    <t>Кабеля в м/рукаве</t>
  </si>
  <si>
    <t>які ?</t>
  </si>
  <si>
    <t>Монтаж кабельних кронштейнів в камерах</t>
  </si>
  <si>
    <t>Монтаж лічильників</t>
  </si>
  <si>
    <t>Пусконаладка ЩМУ, АВР</t>
  </si>
  <si>
    <t>люд/год</t>
  </si>
  <si>
    <t>Рахується</t>
  </si>
  <si>
    <t>Штаба заземлення</t>
  </si>
  <si>
    <t>Монтаж заземлення в електрощитових</t>
  </si>
  <si>
    <t>Монтаж кабельної продукції (б.28)</t>
  </si>
  <si>
    <t>Монтаж силових кабелів (пожарка, клапана, освітлення)</t>
  </si>
  <si>
    <t>Блискавкозахист (покрівля)</t>
  </si>
  <si>
    <t>Монтаж кабельної продукції для освітлення фасаду</t>
  </si>
  <si>
    <t>Електропостачання зовнішнє</t>
  </si>
  <si>
    <t>Роботи по переключення з тимчасового електропостачання на постійне</t>
  </si>
  <si>
    <t>Всього</t>
  </si>
  <si>
    <t>Монтаж кабелів по кронштейнах в камерах та протягування по трубній каналізації (на секції "А", та "Б") загалом</t>
  </si>
  <si>
    <t>Вартість за од. з ПДВ</t>
  </si>
  <si>
    <t>Сума з ПДВ</t>
  </si>
  <si>
    <t>Загальна вартість з ПДВ:</t>
  </si>
  <si>
    <t>Залишок електромонтажних робіт до здачі будинку Сагайдака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</si>
</sst>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b/>
      <i/>
      <sz val="14"/>
      <color theme="1"/>
      <name val="Cambria"/>
      <family val="1"/>
      <scheme val="major"/>
    </font>
    <font>
      <sz val="11"/>
      <color rgb="FFFF0000"/>
      <name val="Cambria"/>
      <family val="1"/>
      <scheme val="major"/>
    </font>
    <font>
      <b/>
      <i/>
      <sz val="11"/>
      <color rgb="FFFF0000"/>
      <name val="Cambria"/>
      <family val="1"/>
      <scheme val="maj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7" xfId="0" applyFont="1" applyBorder="1" applyAlignment="1">
      <alignment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" fillId="0" borderId="3" xfId="0" applyFont="1" applyBorder="1" applyAlignment="1">
      <alignment wrapText="1"/>
    </xf>
    <xf numFmtId="0" fontId="0" fillId="0" borderId="3" xfId="0" applyBorder="1" applyAlignment="1">
      <alignment horizontal="left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/>
    </xf>
    <xf numFmtId="0" fontId="0" fillId="3" borderId="12" xfId="0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/>
    </xf>
    <xf numFmtId="0" fontId="0" fillId="3" borderId="12" xfId="0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1" fillId="3" borderId="12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/>
    </xf>
    <xf numFmtId="0" fontId="6" fillId="0" borderId="0" xfId="0" applyFont="1"/>
    <xf numFmtId="0" fontId="7" fillId="4" borderId="17" xfId="0" applyFont="1" applyFill="1" applyBorder="1" applyAlignment="1">
      <alignment vertical="center" wrapText="1"/>
    </xf>
    <xf numFmtId="0" fontId="6" fillId="4" borderId="14" xfId="0" applyFont="1" applyFill="1" applyBorder="1"/>
    <xf numFmtId="0" fontId="6" fillId="4" borderId="15" xfId="0" applyFont="1" applyFill="1" applyBorder="1"/>
    <xf numFmtId="0" fontId="6" fillId="4" borderId="16" xfId="0" applyFont="1" applyFill="1" applyBorder="1"/>
    <xf numFmtId="0" fontId="1" fillId="0" borderId="20" xfId="0" applyFont="1" applyBorder="1" applyAlignment="1">
      <alignment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/>
    </xf>
    <xf numFmtId="0" fontId="6" fillId="4" borderId="22" xfId="0" applyFont="1" applyFill="1" applyBorder="1"/>
    <xf numFmtId="0" fontId="0" fillId="3" borderId="6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/>
    </xf>
    <xf numFmtId="0" fontId="1" fillId="0" borderId="23" xfId="0" applyFont="1" applyBorder="1" applyAlignment="1">
      <alignment wrapText="1"/>
    </xf>
    <xf numFmtId="0" fontId="1" fillId="0" borderId="24" xfId="0" applyFont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/>
    </xf>
    <xf numFmtId="0" fontId="6" fillId="4" borderId="26" xfId="0" applyFont="1" applyFill="1" applyBorder="1"/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1" fillId="0" borderId="5" xfId="0" applyFont="1" applyFill="1" applyBorder="1" applyAlignment="1">
      <alignment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2" fillId="0" borderId="2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0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6" fillId="4" borderId="28" xfId="0" applyFont="1" applyFill="1" applyBorder="1"/>
    <xf numFmtId="0" fontId="6" fillId="4" borderId="27" xfId="0" applyFont="1" applyFill="1" applyBorder="1"/>
    <xf numFmtId="0" fontId="7" fillId="4" borderId="17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1" fillId="0" borderId="29" xfId="0" applyFont="1" applyBorder="1" applyAlignment="1">
      <alignment horizontal="center" vertical="center" wrapText="1"/>
    </xf>
    <xf numFmtId="0" fontId="0" fillId="0" borderId="30" xfId="0" applyBorder="1" applyAlignment="1"/>
    <xf numFmtId="0" fontId="0" fillId="0" borderId="31" xfId="0" applyBorder="1" applyAlignment="1"/>
    <xf numFmtId="0" fontId="1" fillId="0" borderId="24" xfId="0" applyFont="1" applyBorder="1" applyAlignment="1">
      <alignment wrapText="1"/>
    </xf>
    <xf numFmtId="0" fontId="7" fillId="0" borderId="27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abSelected="1" zoomScale="80" zoomScaleNormal="80" workbookViewId="0">
      <pane ySplit="3" topLeftCell="A4" activePane="bottomLeft" state="frozen"/>
      <selection pane="bottomLeft" activeCell="F70" sqref="F70"/>
    </sheetView>
  </sheetViews>
  <sheetFormatPr defaultRowHeight="15" x14ac:dyDescent="0.25"/>
  <cols>
    <col min="1" max="1" width="59.7109375" style="4" customWidth="1"/>
    <col min="2" max="2" width="10" style="8" customWidth="1"/>
    <col min="3" max="4" width="13.7109375" style="8" hidden="1" customWidth="1"/>
    <col min="5" max="5" width="17.7109375" style="8" hidden="1" customWidth="1"/>
    <col min="6" max="6" width="17.7109375" style="8" customWidth="1"/>
    <col min="7" max="8" width="17" style="8" hidden="1" customWidth="1"/>
    <col min="9" max="9" width="17.42578125" style="5" hidden="1" customWidth="1"/>
    <col min="10" max="10" width="16.28515625" style="1" customWidth="1"/>
    <col min="11" max="13" width="11.5703125" style="43" customWidth="1"/>
  </cols>
  <sheetData>
    <row r="1" spans="1:13" ht="17.45" customHeight="1" x14ac:dyDescent="0.25">
      <c r="A1" s="74" t="s">
        <v>58</v>
      </c>
      <c r="B1" s="74"/>
      <c r="C1" s="74"/>
      <c r="D1" s="74"/>
      <c r="E1" s="74"/>
      <c r="F1" s="74"/>
      <c r="G1" s="74"/>
      <c r="H1" s="74"/>
      <c r="I1" s="74"/>
      <c r="J1" s="74"/>
    </row>
    <row r="2" spans="1:13" ht="15.75" thickBot="1" x14ac:dyDescent="0.3">
      <c r="A2" s="9"/>
      <c r="B2" s="9"/>
    </row>
    <row r="3" spans="1:13" ht="58.5" customHeight="1" thickBot="1" x14ac:dyDescent="0.3">
      <c r="A3" s="33" t="s">
        <v>3</v>
      </c>
      <c r="B3" s="34" t="s">
        <v>4</v>
      </c>
      <c r="C3" s="73" t="s">
        <v>1</v>
      </c>
      <c r="D3" s="73"/>
      <c r="E3" s="73"/>
      <c r="F3" s="73"/>
      <c r="G3" s="71" t="s">
        <v>2</v>
      </c>
      <c r="H3" s="71"/>
      <c r="I3" s="71"/>
      <c r="J3" s="72"/>
      <c r="K3" s="44" t="s">
        <v>53</v>
      </c>
      <c r="L3" s="104" t="s">
        <v>55</v>
      </c>
      <c r="M3" s="104" t="s">
        <v>56</v>
      </c>
    </row>
    <row r="4" spans="1:13" ht="15.75" thickBot="1" x14ac:dyDescent="0.3">
      <c r="A4" s="75" t="s">
        <v>0</v>
      </c>
      <c r="B4" s="76"/>
      <c r="C4" s="76"/>
      <c r="D4" s="76"/>
      <c r="E4" s="76"/>
      <c r="F4" s="76"/>
      <c r="G4" s="76"/>
      <c r="H4" s="76"/>
      <c r="I4" s="76"/>
      <c r="J4" s="77"/>
      <c r="K4" s="45"/>
      <c r="L4" s="103"/>
      <c r="M4" s="103"/>
    </row>
    <row r="5" spans="1:13" ht="15.75" thickBot="1" x14ac:dyDescent="0.3">
      <c r="A5" s="26" t="s">
        <v>5</v>
      </c>
      <c r="B5" s="10" t="s">
        <v>6</v>
      </c>
      <c r="C5" s="11">
        <v>8</v>
      </c>
      <c r="D5" s="11">
        <v>0</v>
      </c>
      <c r="E5" s="11">
        <v>0</v>
      </c>
      <c r="F5" s="11">
        <v>8</v>
      </c>
      <c r="G5" s="13">
        <v>14</v>
      </c>
      <c r="H5" s="13">
        <v>2</v>
      </c>
      <c r="I5" s="31">
        <v>2</v>
      </c>
      <c r="J5" s="35">
        <v>12</v>
      </c>
      <c r="K5" s="46">
        <f>F5+J5</f>
        <v>20</v>
      </c>
      <c r="L5" s="103"/>
      <c r="M5" s="103"/>
    </row>
    <row r="6" spans="1:13" ht="29.25" hidden="1" customHeight="1" x14ac:dyDescent="0.3">
      <c r="A6" s="26" t="s">
        <v>7</v>
      </c>
      <c r="B6" s="10" t="s">
        <v>6</v>
      </c>
      <c r="C6" s="11">
        <v>17</v>
      </c>
      <c r="D6" s="11">
        <v>0</v>
      </c>
      <c r="E6" s="11">
        <v>0</v>
      </c>
      <c r="F6" s="11">
        <v>17</v>
      </c>
      <c r="G6" s="13">
        <v>17</v>
      </c>
      <c r="H6" s="13">
        <v>0</v>
      </c>
      <c r="I6" s="31">
        <v>0</v>
      </c>
      <c r="J6" s="36">
        <v>17</v>
      </c>
      <c r="K6" s="46">
        <f t="shared" ref="K6:K50" si="0">F6+J6</f>
        <v>34</v>
      </c>
      <c r="L6" s="103"/>
      <c r="M6" s="103"/>
    </row>
    <row r="7" spans="1:13" ht="15.75" thickBot="1" x14ac:dyDescent="0.3">
      <c r="A7" s="29" t="s">
        <v>9</v>
      </c>
      <c r="B7" s="30" t="s">
        <v>6</v>
      </c>
      <c r="C7" s="12">
        <v>22</v>
      </c>
      <c r="D7" s="12">
        <v>22</v>
      </c>
      <c r="E7" s="12">
        <v>0</v>
      </c>
      <c r="F7" s="12">
        <v>22</v>
      </c>
      <c r="G7" s="15">
        <v>22</v>
      </c>
      <c r="H7" s="15">
        <v>22</v>
      </c>
      <c r="I7" s="54">
        <v>0</v>
      </c>
      <c r="J7" s="55">
        <v>22</v>
      </c>
      <c r="K7" s="47">
        <f t="shared" si="0"/>
        <v>44</v>
      </c>
      <c r="L7" s="103"/>
      <c r="M7" s="103"/>
    </row>
    <row r="8" spans="1:13" ht="15.75" hidden="1" customHeight="1" thickBot="1" x14ac:dyDescent="0.3">
      <c r="A8" s="48" t="s">
        <v>8</v>
      </c>
      <c r="B8" s="23" t="s">
        <v>6</v>
      </c>
      <c r="C8" s="49">
        <v>144</v>
      </c>
      <c r="D8" s="49">
        <v>144</v>
      </c>
      <c r="E8" s="49">
        <v>0</v>
      </c>
      <c r="F8" s="49">
        <v>144</v>
      </c>
      <c r="G8" s="50">
        <v>144</v>
      </c>
      <c r="H8" s="50">
        <v>144</v>
      </c>
      <c r="I8" s="51">
        <v>0</v>
      </c>
      <c r="J8" s="52">
        <v>144</v>
      </c>
      <c r="K8" s="53">
        <f t="shared" si="0"/>
        <v>288</v>
      </c>
      <c r="L8" s="102"/>
      <c r="M8" s="102"/>
    </row>
    <row r="9" spans="1:13" ht="17.45" hidden="1" customHeight="1" x14ac:dyDescent="0.3">
      <c r="A9" s="26" t="s">
        <v>26</v>
      </c>
      <c r="B9" s="10" t="s">
        <v>6</v>
      </c>
      <c r="C9" s="11">
        <v>9</v>
      </c>
      <c r="D9" s="11">
        <v>9</v>
      </c>
      <c r="E9" s="11">
        <v>0</v>
      </c>
      <c r="F9" s="11">
        <v>9</v>
      </c>
      <c r="G9" s="13">
        <v>8</v>
      </c>
      <c r="H9" s="13">
        <v>8</v>
      </c>
      <c r="I9" s="14">
        <v>0</v>
      </c>
      <c r="J9" s="37">
        <v>8</v>
      </c>
      <c r="K9" s="46">
        <f t="shared" si="0"/>
        <v>17</v>
      </c>
      <c r="L9" s="102"/>
      <c r="M9" s="102"/>
    </row>
    <row r="10" spans="1:13" ht="15.75" hidden="1" customHeight="1" thickBot="1" x14ac:dyDescent="0.3">
      <c r="A10" s="26" t="s">
        <v>41</v>
      </c>
      <c r="B10" s="10"/>
      <c r="C10" s="11">
        <v>159</v>
      </c>
      <c r="D10" s="11">
        <v>0</v>
      </c>
      <c r="E10" s="11">
        <v>0</v>
      </c>
      <c r="F10" s="11">
        <v>159</v>
      </c>
      <c r="G10" s="13">
        <v>159</v>
      </c>
      <c r="H10" s="13">
        <v>0</v>
      </c>
      <c r="I10" s="14">
        <v>0</v>
      </c>
      <c r="J10" s="37">
        <v>159</v>
      </c>
      <c r="K10" s="46">
        <f t="shared" si="0"/>
        <v>318</v>
      </c>
      <c r="L10" s="102"/>
      <c r="M10" s="102"/>
    </row>
    <row r="11" spans="1:13" ht="15.75" hidden="1" customHeight="1" thickBot="1" x14ac:dyDescent="0.3">
      <c r="A11" s="84" t="s">
        <v>47</v>
      </c>
      <c r="B11" s="85"/>
      <c r="C11" s="85"/>
      <c r="D11" s="85"/>
      <c r="E11" s="85"/>
      <c r="F11" s="85"/>
      <c r="G11" s="85"/>
      <c r="H11" s="85"/>
      <c r="I11" s="85"/>
      <c r="J11" s="86"/>
      <c r="K11" s="46">
        <f t="shared" si="0"/>
        <v>0</v>
      </c>
      <c r="L11" s="102"/>
      <c r="M11" s="102"/>
    </row>
    <row r="12" spans="1:13" ht="15.75" hidden="1" customHeight="1" thickBot="1" x14ac:dyDescent="0.3">
      <c r="A12" s="26" t="s">
        <v>48</v>
      </c>
      <c r="B12" s="10" t="s">
        <v>10</v>
      </c>
      <c r="C12" s="11">
        <v>1120</v>
      </c>
      <c r="D12" s="11">
        <v>1120</v>
      </c>
      <c r="E12" s="11">
        <v>240</v>
      </c>
      <c r="F12" s="11">
        <v>880</v>
      </c>
      <c r="G12" s="13">
        <v>2292</v>
      </c>
      <c r="H12" s="13">
        <v>1640</v>
      </c>
      <c r="I12" s="14">
        <v>292</v>
      </c>
      <c r="J12" s="38">
        <v>1348</v>
      </c>
      <c r="K12" s="46">
        <f t="shared" si="0"/>
        <v>2228</v>
      </c>
      <c r="L12" s="102"/>
      <c r="M12" s="102"/>
    </row>
    <row r="13" spans="1:13" ht="15.75" hidden="1" customHeight="1" thickBot="1" x14ac:dyDescent="0.3">
      <c r="A13" s="26" t="s">
        <v>27</v>
      </c>
      <c r="B13" s="10" t="s">
        <v>10</v>
      </c>
      <c r="C13" s="11">
        <v>9160</v>
      </c>
      <c r="D13" s="11">
        <v>9160</v>
      </c>
      <c r="E13" s="11">
        <v>0</v>
      </c>
      <c r="F13" s="11">
        <v>9160</v>
      </c>
      <c r="G13" s="13">
        <v>8900</v>
      </c>
      <c r="H13" s="13">
        <v>8900</v>
      </c>
      <c r="I13" s="14">
        <v>0</v>
      </c>
      <c r="J13" s="39">
        <v>8900</v>
      </c>
      <c r="K13" s="46">
        <f t="shared" si="0"/>
        <v>18060</v>
      </c>
      <c r="L13" s="102"/>
      <c r="M13" s="102"/>
    </row>
    <row r="14" spans="1:13" ht="15.75" hidden="1" customHeight="1" thickBot="1" x14ac:dyDescent="0.3">
      <c r="A14" s="26" t="s">
        <v>28</v>
      </c>
      <c r="B14" s="10" t="s">
        <v>10</v>
      </c>
      <c r="C14" s="18">
        <v>960</v>
      </c>
      <c r="D14" s="11"/>
      <c r="E14" s="11">
        <v>0</v>
      </c>
      <c r="F14" s="11"/>
      <c r="G14" s="17">
        <v>820</v>
      </c>
      <c r="H14" s="13"/>
      <c r="I14" s="14"/>
      <c r="J14" s="37"/>
      <c r="K14" s="46">
        <f t="shared" si="0"/>
        <v>0</v>
      </c>
      <c r="L14" s="102"/>
      <c r="M14" s="102"/>
    </row>
    <row r="15" spans="1:13" ht="15.75" hidden="1" customHeight="1" thickBot="1" x14ac:dyDescent="0.3">
      <c r="A15" s="26" t="s">
        <v>29</v>
      </c>
      <c r="B15" s="10" t="s">
        <v>10</v>
      </c>
      <c r="C15" s="11">
        <f>36+44+30+51+48+40+37+38+40</f>
        <v>364</v>
      </c>
      <c r="D15" s="11" t="s">
        <v>30</v>
      </c>
      <c r="E15" s="11">
        <v>0</v>
      </c>
      <c r="F15" s="11">
        <v>364</v>
      </c>
      <c r="G15" s="13">
        <f>20+22+37+30+30+32+32+44+48</f>
        <v>295</v>
      </c>
      <c r="H15" s="13" t="s">
        <v>31</v>
      </c>
      <c r="I15" s="14">
        <v>0</v>
      </c>
      <c r="J15" s="37">
        <v>295</v>
      </c>
      <c r="K15" s="46">
        <f t="shared" si="0"/>
        <v>659</v>
      </c>
      <c r="L15" s="102"/>
      <c r="M15" s="102"/>
    </row>
    <row r="16" spans="1:13" ht="15.75" hidden="1" customHeight="1" thickBot="1" x14ac:dyDescent="0.3">
      <c r="A16" s="26"/>
      <c r="B16" s="10"/>
      <c r="C16" s="11"/>
      <c r="D16" s="11"/>
      <c r="E16" s="11"/>
      <c r="F16" s="11"/>
      <c r="G16" s="13"/>
      <c r="H16" s="13"/>
      <c r="I16" s="14"/>
      <c r="J16" s="37"/>
      <c r="K16" s="46">
        <f t="shared" si="0"/>
        <v>0</v>
      </c>
      <c r="L16" s="102"/>
      <c r="M16" s="102"/>
    </row>
    <row r="17" spans="1:13" ht="15.75" hidden="1" customHeight="1" thickBot="1" x14ac:dyDescent="0.3">
      <c r="A17" s="81" t="s">
        <v>23</v>
      </c>
      <c r="B17" s="82"/>
      <c r="C17" s="82"/>
      <c r="D17" s="82"/>
      <c r="E17" s="82"/>
      <c r="F17" s="82"/>
      <c r="G17" s="82"/>
      <c r="H17" s="82"/>
      <c r="I17" s="82"/>
      <c r="J17" s="83"/>
      <c r="K17" s="46">
        <f t="shared" si="0"/>
        <v>0</v>
      </c>
      <c r="L17" s="102"/>
      <c r="M17" s="102"/>
    </row>
    <row r="18" spans="1:13" ht="15.75" hidden="1" customHeight="1" thickBot="1" x14ac:dyDescent="0.3">
      <c r="A18" s="26" t="s">
        <v>11</v>
      </c>
      <c r="B18" s="10" t="s">
        <v>6</v>
      </c>
      <c r="C18" s="11">
        <v>78</v>
      </c>
      <c r="D18" s="11">
        <v>78</v>
      </c>
      <c r="E18" s="11">
        <v>0</v>
      </c>
      <c r="F18" s="11">
        <v>78</v>
      </c>
      <c r="G18" s="13">
        <v>78</v>
      </c>
      <c r="H18" s="13">
        <v>78</v>
      </c>
      <c r="I18" s="14">
        <v>0</v>
      </c>
      <c r="J18" s="37">
        <v>78</v>
      </c>
      <c r="K18" s="46">
        <f t="shared" si="0"/>
        <v>156</v>
      </c>
      <c r="L18" s="62"/>
      <c r="M18" s="62"/>
    </row>
    <row r="19" spans="1:13" ht="15.75" hidden="1" customHeight="1" thickBot="1" x14ac:dyDescent="0.3">
      <c r="A19" s="26" t="s">
        <v>12</v>
      </c>
      <c r="B19" s="10" t="s">
        <v>6</v>
      </c>
      <c r="C19" s="11">
        <v>51</v>
      </c>
      <c r="D19" s="11">
        <v>51</v>
      </c>
      <c r="E19" s="11">
        <v>0</v>
      </c>
      <c r="F19" s="11">
        <v>51</v>
      </c>
      <c r="G19" s="13">
        <v>51</v>
      </c>
      <c r="H19" s="13">
        <v>51</v>
      </c>
      <c r="I19" s="14">
        <v>0</v>
      </c>
      <c r="J19" s="37">
        <v>51</v>
      </c>
      <c r="K19" s="46">
        <f t="shared" si="0"/>
        <v>102</v>
      </c>
      <c r="L19" s="102"/>
      <c r="M19" s="102"/>
    </row>
    <row r="20" spans="1:13" ht="15.75" hidden="1" customHeight="1" thickBot="1" x14ac:dyDescent="0.3">
      <c r="A20" s="26" t="s">
        <v>13</v>
      </c>
      <c r="B20" s="10" t="s">
        <v>6</v>
      </c>
      <c r="C20" s="11">
        <v>27</v>
      </c>
      <c r="D20" s="11">
        <v>27</v>
      </c>
      <c r="E20" s="11">
        <v>0</v>
      </c>
      <c r="F20" s="11">
        <v>27</v>
      </c>
      <c r="G20" s="13">
        <v>27</v>
      </c>
      <c r="H20" s="13">
        <v>27</v>
      </c>
      <c r="I20" s="14">
        <v>0</v>
      </c>
      <c r="J20" s="37">
        <v>27</v>
      </c>
      <c r="K20" s="46">
        <f t="shared" si="0"/>
        <v>54</v>
      </c>
      <c r="L20" s="102"/>
      <c r="M20" s="102"/>
    </row>
    <row r="21" spans="1:13" ht="15.75" hidden="1" customHeight="1" thickBot="1" x14ac:dyDescent="0.3">
      <c r="A21" s="27" t="s">
        <v>14</v>
      </c>
      <c r="B21" s="10" t="s">
        <v>6</v>
      </c>
      <c r="C21" s="11">
        <v>195</v>
      </c>
      <c r="D21" s="11">
        <v>195</v>
      </c>
      <c r="E21" s="11">
        <v>0</v>
      </c>
      <c r="F21" s="11">
        <v>195</v>
      </c>
      <c r="G21" s="13">
        <v>196</v>
      </c>
      <c r="H21" s="13">
        <v>196</v>
      </c>
      <c r="I21" s="14">
        <v>0</v>
      </c>
      <c r="J21" s="37">
        <v>195</v>
      </c>
      <c r="K21" s="46">
        <f t="shared" si="0"/>
        <v>390</v>
      </c>
      <c r="L21" s="102"/>
      <c r="M21" s="102"/>
    </row>
    <row r="22" spans="1:13" ht="15.75" hidden="1" customHeight="1" thickBot="1" x14ac:dyDescent="0.3">
      <c r="A22" s="27" t="s">
        <v>15</v>
      </c>
      <c r="B22" s="10" t="s">
        <v>6</v>
      </c>
      <c r="C22" s="11">
        <v>390</v>
      </c>
      <c r="D22" s="11">
        <v>390</v>
      </c>
      <c r="E22" s="11">
        <v>0</v>
      </c>
      <c r="F22" s="11">
        <v>390</v>
      </c>
      <c r="G22" s="13">
        <v>392</v>
      </c>
      <c r="H22" s="13">
        <v>392</v>
      </c>
      <c r="I22" s="14">
        <v>0</v>
      </c>
      <c r="J22" s="37">
        <v>392</v>
      </c>
      <c r="K22" s="46">
        <f t="shared" si="0"/>
        <v>782</v>
      </c>
      <c r="L22" s="102"/>
      <c r="M22" s="102"/>
    </row>
    <row r="23" spans="1:13" ht="15.75" hidden="1" customHeight="1" thickBot="1" x14ac:dyDescent="0.3">
      <c r="A23" s="27" t="s">
        <v>16</v>
      </c>
      <c r="B23" s="10" t="s">
        <v>6</v>
      </c>
      <c r="C23" s="11">
        <v>142</v>
      </c>
      <c r="D23" s="11">
        <v>142</v>
      </c>
      <c r="E23" s="11">
        <v>0</v>
      </c>
      <c r="F23" s="11">
        <v>142</v>
      </c>
      <c r="G23" s="13">
        <v>143</v>
      </c>
      <c r="H23" s="13">
        <v>143</v>
      </c>
      <c r="I23" s="14">
        <v>0</v>
      </c>
      <c r="J23" s="37">
        <v>143</v>
      </c>
      <c r="K23" s="46">
        <f t="shared" si="0"/>
        <v>285</v>
      </c>
      <c r="L23" s="102"/>
      <c r="M23" s="102"/>
    </row>
    <row r="24" spans="1:13" ht="15.75" hidden="1" customHeight="1" thickBot="1" x14ac:dyDescent="0.3">
      <c r="A24" s="26" t="s">
        <v>17</v>
      </c>
      <c r="B24" s="10" t="s">
        <v>6</v>
      </c>
      <c r="C24" s="11">
        <v>138</v>
      </c>
      <c r="D24" s="11">
        <v>0</v>
      </c>
      <c r="E24" s="11">
        <v>0</v>
      </c>
      <c r="F24" s="11">
        <v>138</v>
      </c>
      <c r="G24" s="13">
        <v>138</v>
      </c>
      <c r="H24" s="13">
        <v>0</v>
      </c>
      <c r="I24" s="14">
        <v>0</v>
      </c>
      <c r="J24" s="37">
        <v>138</v>
      </c>
      <c r="K24" s="46">
        <f t="shared" si="0"/>
        <v>276</v>
      </c>
      <c r="L24" s="102"/>
      <c r="M24" s="102"/>
    </row>
    <row r="25" spans="1:13" ht="15.75" hidden="1" customHeight="1" thickBot="1" x14ac:dyDescent="0.3">
      <c r="A25" s="26"/>
      <c r="B25" s="10"/>
      <c r="C25" s="10"/>
      <c r="D25" s="10"/>
      <c r="E25" s="10"/>
      <c r="F25" s="10"/>
      <c r="G25" s="10"/>
      <c r="H25" s="10"/>
      <c r="I25" s="7"/>
      <c r="J25" s="40"/>
      <c r="K25" s="46">
        <f t="shared" si="0"/>
        <v>0</v>
      </c>
      <c r="L25" s="102"/>
      <c r="M25" s="102"/>
    </row>
    <row r="26" spans="1:13" ht="15.75" hidden="1" customHeight="1" thickBot="1" x14ac:dyDescent="0.3">
      <c r="A26" s="96" t="s">
        <v>33</v>
      </c>
      <c r="B26" s="97"/>
      <c r="C26" s="97"/>
      <c r="D26" s="97"/>
      <c r="E26" s="97"/>
      <c r="F26" s="97"/>
      <c r="G26" s="97"/>
      <c r="H26" s="97"/>
      <c r="I26" s="97"/>
      <c r="J26" s="98"/>
      <c r="K26" s="46">
        <f t="shared" si="0"/>
        <v>0</v>
      </c>
      <c r="L26" s="102"/>
      <c r="M26" s="102"/>
    </row>
    <row r="27" spans="1:13" ht="15.75" hidden="1" customHeight="1" thickBot="1" x14ac:dyDescent="0.3">
      <c r="A27" s="26" t="s">
        <v>32</v>
      </c>
      <c r="B27" s="10" t="s">
        <v>6</v>
      </c>
      <c r="C27" s="11">
        <f>38+15</f>
        <v>53</v>
      </c>
      <c r="D27" s="11">
        <v>0</v>
      </c>
      <c r="E27" s="11">
        <v>0</v>
      </c>
      <c r="F27" s="11">
        <v>53</v>
      </c>
      <c r="G27" s="13">
        <f>38+16</f>
        <v>54</v>
      </c>
      <c r="H27" s="13">
        <v>0</v>
      </c>
      <c r="I27" s="14">
        <v>0</v>
      </c>
      <c r="J27" s="37">
        <v>54</v>
      </c>
      <c r="K27" s="46">
        <f t="shared" si="0"/>
        <v>107</v>
      </c>
      <c r="L27" s="102"/>
      <c r="M27" s="102"/>
    </row>
    <row r="28" spans="1:13" ht="15.75" hidden="1" customHeight="1" thickBot="1" x14ac:dyDescent="0.3">
      <c r="A28" s="56"/>
      <c r="B28" s="57"/>
      <c r="C28" s="58"/>
      <c r="D28" s="58"/>
      <c r="E28" s="58"/>
      <c r="F28" s="58"/>
      <c r="G28" s="59"/>
      <c r="H28" s="59"/>
      <c r="I28" s="60"/>
      <c r="J28" s="61"/>
      <c r="K28" s="62">
        <f t="shared" si="0"/>
        <v>0</v>
      </c>
      <c r="L28" s="102"/>
      <c r="M28" s="102"/>
    </row>
    <row r="29" spans="1:13" ht="15.75" thickBot="1" x14ac:dyDescent="0.3">
      <c r="A29" s="90" t="s">
        <v>34</v>
      </c>
      <c r="B29" s="91"/>
      <c r="C29" s="91"/>
      <c r="D29" s="91"/>
      <c r="E29" s="91"/>
      <c r="F29" s="91"/>
      <c r="G29" s="91"/>
      <c r="H29" s="91"/>
      <c r="I29" s="91"/>
      <c r="J29" s="92"/>
      <c r="K29" s="45"/>
      <c r="L29" s="103"/>
      <c r="M29" s="103"/>
    </row>
    <row r="30" spans="1:13" ht="15.75" thickBot="1" x14ac:dyDescent="0.3">
      <c r="A30" s="28" t="s">
        <v>32</v>
      </c>
      <c r="B30" s="19" t="s">
        <v>6</v>
      </c>
      <c r="C30" s="20">
        <v>8</v>
      </c>
      <c r="D30" s="20">
        <v>0</v>
      </c>
      <c r="E30" s="20">
        <v>0</v>
      </c>
      <c r="F30" s="20">
        <v>8</v>
      </c>
      <c r="G30" s="21">
        <v>8</v>
      </c>
      <c r="H30" s="21">
        <v>0</v>
      </c>
      <c r="I30" s="21">
        <v>0</v>
      </c>
      <c r="J30" s="41">
        <v>8</v>
      </c>
      <c r="K30" s="46">
        <f t="shared" si="0"/>
        <v>16</v>
      </c>
      <c r="L30" s="103"/>
      <c r="M30" s="103"/>
    </row>
    <row r="31" spans="1:13" ht="15.75" thickBot="1" x14ac:dyDescent="0.3">
      <c r="A31" s="28" t="s">
        <v>35</v>
      </c>
      <c r="B31" s="19" t="s">
        <v>10</v>
      </c>
      <c r="C31" s="20">
        <v>48</v>
      </c>
      <c r="D31" s="20">
        <v>0</v>
      </c>
      <c r="E31" s="20">
        <v>0</v>
      </c>
      <c r="F31" s="20">
        <v>48</v>
      </c>
      <c r="G31" s="21">
        <v>51</v>
      </c>
      <c r="H31" s="21">
        <v>0</v>
      </c>
      <c r="I31" s="21">
        <v>0</v>
      </c>
      <c r="J31" s="41">
        <v>51</v>
      </c>
      <c r="K31" s="46">
        <f t="shared" si="0"/>
        <v>99</v>
      </c>
      <c r="L31" s="103"/>
      <c r="M31" s="103"/>
    </row>
    <row r="32" spans="1:13" ht="15.75" thickBot="1" x14ac:dyDescent="0.3">
      <c r="A32" s="63" t="s">
        <v>36</v>
      </c>
      <c r="B32" s="64" t="s">
        <v>10</v>
      </c>
      <c r="C32" s="65">
        <v>210</v>
      </c>
      <c r="D32" s="65">
        <v>0</v>
      </c>
      <c r="E32" s="65">
        <v>0</v>
      </c>
      <c r="F32" s="65">
        <v>210</v>
      </c>
      <c r="G32" s="66">
        <v>188</v>
      </c>
      <c r="H32" s="66">
        <v>0</v>
      </c>
      <c r="I32" s="66">
        <v>0</v>
      </c>
      <c r="J32" s="67">
        <v>188</v>
      </c>
      <c r="K32" s="47">
        <f t="shared" si="0"/>
        <v>398</v>
      </c>
      <c r="L32" s="103"/>
      <c r="M32" s="103"/>
    </row>
    <row r="33" spans="1:13" ht="15.75" thickBot="1" x14ac:dyDescent="0.3">
      <c r="A33" s="93" t="s">
        <v>49</v>
      </c>
      <c r="B33" s="94"/>
      <c r="C33" s="94"/>
      <c r="D33" s="94"/>
      <c r="E33" s="94"/>
      <c r="F33" s="94"/>
      <c r="G33" s="94"/>
      <c r="H33" s="94"/>
      <c r="I33" s="94"/>
      <c r="J33" s="95"/>
      <c r="K33" s="45"/>
      <c r="L33" s="103"/>
      <c r="M33" s="103"/>
    </row>
    <row r="34" spans="1:13" ht="15.75" thickBot="1" x14ac:dyDescent="0.3">
      <c r="A34" s="63" t="s">
        <v>37</v>
      </c>
      <c r="B34" s="64" t="s">
        <v>10</v>
      </c>
      <c r="C34" s="65">
        <v>200</v>
      </c>
      <c r="D34" s="65">
        <v>200</v>
      </c>
      <c r="E34" s="65">
        <v>0</v>
      </c>
      <c r="F34" s="65">
        <v>200</v>
      </c>
      <c r="G34" s="66">
        <v>248</v>
      </c>
      <c r="H34" s="66">
        <v>248</v>
      </c>
      <c r="I34" s="66">
        <v>0</v>
      </c>
      <c r="J34" s="67">
        <v>248</v>
      </c>
      <c r="K34" s="47">
        <f t="shared" si="0"/>
        <v>448</v>
      </c>
      <c r="L34" s="103"/>
      <c r="M34" s="103"/>
    </row>
    <row r="35" spans="1:13" ht="14.45" hidden="1" customHeight="1" x14ac:dyDescent="0.3">
      <c r="A35" s="87" t="s">
        <v>18</v>
      </c>
      <c r="B35" s="88"/>
      <c r="C35" s="88"/>
      <c r="D35" s="88"/>
      <c r="E35" s="88"/>
      <c r="F35" s="88"/>
      <c r="G35" s="88"/>
      <c r="H35" s="88"/>
      <c r="I35" s="88"/>
      <c r="J35" s="89"/>
      <c r="K35" s="53">
        <f t="shared" si="0"/>
        <v>0</v>
      </c>
      <c r="L35" s="103"/>
      <c r="M35" s="103"/>
    </row>
    <row r="36" spans="1:13" ht="14.45" hidden="1" customHeight="1" x14ac:dyDescent="0.3">
      <c r="A36" s="26" t="s">
        <v>19</v>
      </c>
      <c r="B36" s="10" t="s">
        <v>20</v>
      </c>
      <c r="C36" s="11">
        <v>8</v>
      </c>
      <c r="D36" s="11">
        <v>8</v>
      </c>
      <c r="E36" s="11">
        <v>0</v>
      </c>
      <c r="F36" s="11">
        <v>8</v>
      </c>
      <c r="G36" s="13">
        <v>4</v>
      </c>
      <c r="H36" s="13">
        <v>4</v>
      </c>
      <c r="I36" s="14">
        <v>0</v>
      </c>
      <c r="J36" s="37">
        <v>4</v>
      </c>
      <c r="K36" s="46">
        <f t="shared" si="0"/>
        <v>12</v>
      </c>
      <c r="L36" s="103"/>
      <c r="M36" s="103"/>
    </row>
    <row r="37" spans="1:13" ht="14.45" hidden="1" customHeight="1" x14ac:dyDescent="0.3">
      <c r="A37" s="26" t="s">
        <v>21</v>
      </c>
      <c r="B37" s="10" t="s">
        <v>20</v>
      </c>
      <c r="C37" s="11">
        <v>26</v>
      </c>
      <c r="D37" s="11">
        <v>26</v>
      </c>
      <c r="E37" s="11">
        <v>0</v>
      </c>
      <c r="F37" s="11">
        <v>23</v>
      </c>
      <c r="G37" s="13">
        <f>6.7+6.7+6.7+2.1+0.8+3+2.6+2.6+4.5+6.7+1.7</f>
        <v>44.100000000000009</v>
      </c>
      <c r="H37" s="13">
        <v>44.1</v>
      </c>
      <c r="I37" s="14">
        <v>0</v>
      </c>
      <c r="J37" s="37">
        <v>44.1</v>
      </c>
      <c r="K37" s="46">
        <f t="shared" si="0"/>
        <v>67.099999999999994</v>
      </c>
      <c r="L37" s="103"/>
      <c r="M37" s="103"/>
    </row>
    <row r="38" spans="1:13" ht="14.45" hidden="1" customHeight="1" x14ac:dyDescent="0.3">
      <c r="A38" s="26" t="s">
        <v>22</v>
      </c>
      <c r="B38" s="10" t="s">
        <v>20</v>
      </c>
      <c r="C38" s="11">
        <v>0</v>
      </c>
      <c r="D38" s="11">
        <v>0</v>
      </c>
      <c r="E38" s="11">
        <v>0</v>
      </c>
      <c r="F38" s="11">
        <v>0</v>
      </c>
      <c r="G38" s="13">
        <v>2.7</v>
      </c>
      <c r="H38" s="13">
        <v>2.7</v>
      </c>
      <c r="I38" s="14">
        <v>0</v>
      </c>
      <c r="J38" s="37">
        <v>2.7</v>
      </c>
      <c r="K38" s="46">
        <f t="shared" si="0"/>
        <v>2.7</v>
      </c>
      <c r="L38" s="103"/>
      <c r="M38" s="103"/>
    </row>
    <row r="39" spans="1:13" ht="14.45" hidden="1" customHeight="1" x14ac:dyDescent="0.3">
      <c r="A39" s="56"/>
      <c r="B39" s="57"/>
      <c r="C39" s="57"/>
      <c r="D39" s="57"/>
      <c r="E39" s="57"/>
      <c r="F39" s="57"/>
      <c r="G39" s="57"/>
      <c r="H39" s="57"/>
      <c r="I39" s="68"/>
      <c r="J39" s="69"/>
      <c r="K39" s="62">
        <f t="shared" si="0"/>
        <v>0</v>
      </c>
      <c r="L39" s="103"/>
      <c r="M39" s="103"/>
    </row>
    <row r="40" spans="1:13" ht="15.75" thickBot="1" x14ac:dyDescent="0.3">
      <c r="A40" s="75" t="s">
        <v>24</v>
      </c>
      <c r="B40" s="76"/>
      <c r="C40" s="76"/>
      <c r="D40" s="76"/>
      <c r="E40" s="76"/>
      <c r="F40" s="76"/>
      <c r="G40" s="76"/>
      <c r="H40" s="76"/>
      <c r="I40" s="76"/>
      <c r="J40" s="77"/>
      <c r="K40" s="45"/>
      <c r="L40" s="103"/>
      <c r="M40" s="103"/>
    </row>
    <row r="41" spans="1:13" ht="15.75" thickBot="1" x14ac:dyDescent="0.3">
      <c r="A41" s="26" t="s">
        <v>25</v>
      </c>
      <c r="B41" s="10" t="s">
        <v>20</v>
      </c>
      <c r="C41" s="11">
        <v>70</v>
      </c>
      <c r="D41" s="11">
        <v>70</v>
      </c>
      <c r="E41" s="11">
        <v>0</v>
      </c>
      <c r="F41" s="11">
        <v>70</v>
      </c>
      <c r="G41" s="13">
        <v>70</v>
      </c>
      <c r="H41" s="13">
        <v>70</v>
      </c>
      <c r="I41" s="14">
        <v>0</v>
      </c>
      <c r="J41" s="37">
        <v>70</v>
      </c>
      <c r="K41" s="46">
        <f t="shared" si="0"/>
        <v>140</v>
      </c>
      <c r="L41" s="103"/>
      <c r="M41" s="103"/>
    </row>
    <row r="42" spans="1:13" ht="15.75" thickBot="1" x14ac:dyDescent="0.3">
      <c r="A42" s="70" t="s">
        <v>46</v>
      </c>
      <c r="B42" s="30" t="s">
        <v>20</v>
      </c>
      <c r="C42" s="12" t="s">
        <v>44</v>
      </c>
      <c r="D42" s="12"/>
      <c r="E42" s="12"/>
      <c r="F42" s="12">
        <f>52*1.05</f>
        <v>54.6</v>
      </c>
      <c r="G42" s="15" t="s">
        <v>44</v>
      </c>
      <c r="H42" s="15"/>
      <c r="I42" s="16"/>
      <c r="J42" s="42">
        <f>142*1.05</f>
        <v>149.1</v>
      </c>
      <c r="K42" s="47">
        <f t="shared" si="0"/>
        <v>203.7</v>
      </c>
      <c r="L42" s="103"/>
      <c r="M42" s="103"/>
    </row>
    <row r="43" spans="1:13" ht="15.75" hidden="1" customHeight="1" thickBot="1" x14ac:dyDescent="0.3">
      <c r="A43" s="78" t="s">
        <v>50</v>
      </c>
      <c r="B43" s="79"/>
      <c r="C43" s="79"/>
      <c r="D43" s="79"/>
      <c r="E43" s="79"/>
      <c r="F43" s="79"/>
      <c r="G43" s="79"/>
      <c r="H43" s="79"/>
      <c r="I43" s="79"/>
      <c r="J43" s="80"/>
      <c r="K43" s="53">
        <f t="shared" si="0"/>
        <v>0</v>
      </c>
      <c r="L43" s="103"/>
      <c r="M43" s="103"/>
    </row>
    <row r="44" spans="1:13" ht="15.75" hidden="1" customHeight="1" thickBot="1" x14ac:dyDescent="0.3">
      <c r="A44" s="26" t="s">
        <v>38</v>
      </c>
      <c r="B44" s="10" t="s">
        <v>20</v>
      </c>
      <c r="C44" s="11">
        <v>140</v>
      </c>
      <c r="D44" s="11">
        <v>140</v>
      </c>
      <c r="E44" s="11">
        <v>0</v>
      </c>
      <c r="F44" s="11">
        <v>140</v>
      </c>
      <c r="G44" s="13">
        <v>85</v>
      </c>
      <c r="H44" s="13">
        <v>85</v>
      </c>
      <c r="I44" s="14">
        <v>0</v>
      </c>
      <c r="J44" s="37">
        <v>85</v>
      </c>
      <c r="K44" s="46">
        <f t="shared" si="0"/>
        <v>225</v>
      </c>
      <c r="L44" s="103"/>
      <c r="M44" s="103"/>
    </row>
    <row r="45" spans="1:13" ht="15.75" hidden="1" customHeight="1" thickBot="1" x14ac:dyDescent="0.3">
      <c r="A45" s="26" t="s">
        <v>32</v>
      </c>
      <c r="B45" s="10" t="s">
        <v>6</v>
      </c>
      <c r="C45" s="10" t="s">
        <v>39</v>
      </c>
      <c r="D45" s="10">
        <v>0</v>
      </c>
      <c r="E45" s="10">
        <v>0</v>
      </c>
      <c r="F45" s="10">
        <v>0</v>
      </c>
      <c r="G45" s="10" t="s">
        <v>39</v>
      </c>
      <c r="H45" s="10">
        <v>0</v>
      </c>
      <c r="I45" s="7">
        <v>0</v>
      </c>
      <c r="J45" s="40">
        <v>0</v>
      </c>
      <c r="K45" s="46">
        <f t="shared" si="0"/>
        <v>0</v>
      </c>
      <c r="L45" s="103"/>
      <c r="M45" s="103"/>
    </row>
    <row r="46" spans="1:13" ht="15.75" hidden="1" customHeight="1" thickBot="1" x14ac:dyDescent="0.3">
      <c r="A46" s="56"/>
      <c r="B46" s="57"/>
      <c r="C46" s="57"/>
      <c r="D46" s="57"/>
      <c r="E46" s="57"/>
      <c r="F46" s="57"/>
      <c r="G46" s="57"/>
      <c r="H46" s="57"/>
      <c r="I46" s="68"/>
      <c r="J46" s="69"/>
      <c r="K46" s="62">
        <f t="shared" si="0"/>
        <v>0</v>
      </c>
      <c r="L46" s="103"/>
      <c r="M46" s="103"/>
    </row>
    <row r="47" spans="1:13" ht="15.75" thickBot="1" x14ac:dyDescent="0.3">
      <c r="A47" s="75" t="s">
        <v>51</v>
      </c>
      <c r="B47" s="76"/>
      <c r="C47" s="76"/>
      <c r="D47" s="76"/>
      <c r="E47" s="76"/>
      <c r="F47" s="76"/>
      <c r="G47" s="76"/>
      <c r="H47" s="76"/>
      <c r="I47" s="76"/>
      <c r="J47" s="77"/>
      <c r="K47" s="45"/>
      <c r="L47" s="103"/>
      <c r="M47" s="103"/>
    </row>
    <row r="48" spans="1:13" ht="15.75" thickBot="1" x14ac:dyDescent="0.3">
      <c r="A48" s="26" t="s">
        <v>40</v>
      </c>
      <c r="B48" s="10" t="s">
        <v>6</v>
      </c>
      <c r="C48" s="11">
        <v>3</v>
      </c>
      <c r="D48" s="11">
        <v>3</v>
      </c>
      <c r="E48" s="11"/>
      <c r="F48" s="11">
        <v>3</v>
      </c>
      <c r="G48" s="13">
        <v>7</v>
      </c>
      <c r="H48" s="13">
        <v>7</v>
      </c>
      <c r="I48" s="14"/>
      <c r="J48" s="37">
        <v>7</v>
      </c>
      <c r="K48" s="46">
        <f t="shared" si="0"/>
        <v>10</v>
      </c>
      <c r="L48" s="103"/>
      <c r="M48" s="103"/>
    </row>
    <row r="49" spans="1:13" ht="15.75" thickBot="1" x14ac:dyDescent="0.3">
      <c r="A49" s="32" t="s">
        <v>45</v>
      </c>
      <c r="B49" s="10" t="s">
        <v>10</v>
      </c>
      <c r="C49" s="11">
        <v>14.4</v>
      </c>
      <c r="D49" s="11">
        <v>0</v>
      </c>
      <c r="E49" s="11">
        <v>0</v>
      </c>
      <c r="F49" s="11">
        <f>C49</f>
        <v>14.4</v>
      </c>
      <c r="G49" s="13">
        <v>14.4</v>
      </c>
      <c r="H49" s="13">
        <v>0</v>
      </c>
      <c r="I49" s="14">
        <v>0</v>
      </c>
      <c r="J49" s="37">
        <f>G49</f>
        <v>14.4</v>
      </c>
      <c r="K49" s="46">
        <f t="shared" si="0"/>
        <v>28.8</v>
      </c>
      <c r="L49" s="103"/>
      <c r="M49" s="103"/>
    </row>
    <row r="50" spans="1:13" ht="44.25" thickBot="1" x14ac:dyDescent="0.3">
      <c r="A50" s="29" t="s">
        <v>54</v>
      </c>
      <c r="B50" s="30" t="s">
        <v>10</v>
      </c>
      <c r="C50" s="12">
        <v>1297</v>
      </c>
      <c r="D50" s="12">
        <v>1297</v>
      </c>
      <c r="E50" s="12"/>
      <c r="F50" s="99">
        <v>1297</v>
      </c>
      <c r="G50" s="100"/>
      <c r="H50" s="100"/>
      <c r="I50" s="100"/>
      <c r="J50" s="101"/>
      <c r="K50" s="47">
        <f t="shared" si="0"/>
        <v>1297</v>
      </c>
      <c r="L50" s="103"/>
      <c r="M50" s="103"/>
    </row>
    <row r="51" spans="1:13" ht="15" hidden="1" customHeight="1" x14ac:dyDescent="0.25">
      <c r="A51" s="22"/>
      <c r="B51" s="23"/>
      <c r="C51" s="23"/>
      <c r="D51" s="23"/>
      <c r="E51" s="23"/>
      <c r="F51" s="23"/>
      <c r="G51" s="23"/>
      <c r="H51" s="23"/>
      <c r="I51" s="24"/>
      <c r="J51" s="25"/>
    </row>
    <row r="52" spans="1:13" ht="15" hidden="1" customHeight="1" x14ac:dyDescent="0.25">
      <c r="A52" s="3"/>
      <c r="B52" s="6"/>
      <c r="C52" s="6"/>
      <c r="D52" s="6"/>
      <c r="E52" s="6"/>
      <c r="F52" s="6"/>
      <c r="G52" s="6"/>
      <c r="H52" s="6"/>
      <c r="I52" s="7"/>
      <c r="J52" s="2"/>
    </row>
    <row r="53" spans="1:13" ht="15" hidden="1" customHeight="1" x14ac:dyDescent="0.25">
      <c r="A53" s="3"/>
      <c r="B53" s="10"/>
      <c r="C53" s="6"/>
      <c r="D53" s="6"/>
      <c r="E53" s="6"/>
      <c r="F53" s="6"/>
      <c r="G53" s="6"/>
      <c r="H53" s="6"/>
      <c r="I53" s="7"/>
      <c r="J53" s="2"/>
    </row>
    <row r="54" spans="1:13" ht="15" hidden="1" customHeight="1" x14ac:dyDescent="0.25">
      <c r="A54" s="3"/>
      <c r="B54" s="6"/>
      <c r="C54" s="6"/>
      <c r="D54" s="6"/>
      <c r="E54" s="6"/>
      <c r="F54" s="6"/>
      <c r="G54" s="6"/>
      <c r="H54" s="6"/>
      <c r="I54" s="7"/>
      <c r="J54" s="2"/>
    </row>
    <row r="55" spans="1:13" ht="15" hidden="1" customHeight="1" x14ac:dyDescent="0.25">
      <c r="A55" s="3"/>
      <c r="B55" s="6"/>
      <c r="C55" s="6"/>
      <c r="D55" s="6"/>
      <c r="E55" s="6"/>
      <c r="F55" s="6"/>
      <c r="G55" s="6"/>
      <c r="H55" s="6"/>
      <c r="I55" s="7"/>
      <c r="J55" s="2"/>
    </row>
    <row r="56" spans="1:13" ht="15" hidden="1" customHeight="1" x14ac:dyDescent="0.25">
      <c r="A56" s="3"/>
      <c r="B56" s="6"/>
      <c r="C56" s="6"/>
      <c r="D56" s="6"/>
      <c r="E56" s="6"/>
      <c r="F56" s="6"/>
      <c r="G56" s="6"/>
      <c r="H56" s="6"/>
      <c r="I56" s="7"/>
      <c r="J56" s="2"/>
    </row>
    <row r="57" spans="1:13" ht="15" hidden="1" customHeight="1" x14ac:dyDescent="0.25">
      <c r="A57" s="3"/>
      <c r="B57" s="6"/>
      <c r="C57" s="6"/>
      <c r="D57" s="6"/>
      <c r="E57" s="6"/>
      <c r="F57" s="6"/>
      <c r="G57" s="6"/>
      <c r="H57" s="6"/>
      <c r="I57" s="7"/>
      <c r="J57" s="2"/>
    </row>
    <row r="58" spans="1:13" ht="15" hidden="1" customHeight="1" x14ac:dyDescent="0.25">
      <c r="A58" s="3" t="s">
        <v>42</v>
      </c>
      <c r="B58" s="10" t="s">
        <v>43</v>
      </c>
      <c r="C58" s="6"/>
      <c r="D58" s="6"/>
      <c r="E58" s="6"/>
      <c r="F58" s="6"/>
      <c r="G58" s="6"/>
      <c r="H58" s="6"/>
      <c r="I58" s="7"/>
      <c r="J58" s="2"/>
    </row>
    <row r="59" spans="1:13" ht="15" hidden="1" customHeight="1" x14ac:dyDescent="0.25">
      <c r="A59" s="3"/>
      <c r="B59" s="10"/>
      <c r="C59" s="10"/>
      <c r="D59" s="10"/>
      <c r="E59" s="10"/>
      <c r="F59" s="10"/>
      <c r="G59" s="10"/>
      <c r="H59" s="10"/>
      <c r="I59" s="7"/>
      <c r="J59" s="2"/>
    </row>
    <row r="60" spans="1:13" ht="29.25" hidden="1" customHeight="1" x14ac:dyDescent="0.25">
      <c r="A60" s="3" t="s">
        <v>52</v>
      </c>
      <c r="B60" s="6"/>
      <c r="C60" s="6"/>
      <c r="D60" s="6"/>
      <c r="E60" s="6"/>
      <c r="F60" s="6"/>
      <c r="G60" s="6"/>
      <c r="H60" s="6"/>
      <c r="I60" s="7"/>
      <c r="J60" s="2"/>
    </row>
    <row r="61" spans="1:13" ht="15" hidden="1" customHeight="1" x14ac:dyDescent="0.25">
      <c r="A61" s="3"/>
      <c r="B61" s="6"/>
      <c r="C61" s="6"/>
      <c r="D61" s="6"/>
      <c r="E61" s="6"/>
      <c r="F61" s="6"/>
      <c r="G61" s="6"/>
      <c r="H61" s="6"/>
      <c r="I61" s="7"/>
      <c r="J61" s="2"/>
    </row>
    <row r="62" spans="1:13" ht="15" hidden="1" customHeight="1" x14ac:dyDescent="0.25">
      <c r="A62" s="109"/>
      <c r="B62" s="57"/>
      <c r="C62" s="57"/>
      <c r="D62" s="57"/>
      <c r="E62" s="57"/>
      <c r="F62" s="57"/>
      <c r="G62" s="57"/>
      <c r="H62" s="57"/>
      <c r="I62" s="68"/>
      <c r="J62" s="105"/>
    </row>
    <row r="63" spans="1:13" ht="36" customHeight="1" thickBot="1" x14ac:dyDescent="0.3">
      <c r="A63" s="110" t="s">
        <v>57</v>
      </c>
      <c r="B63" s="106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8"/>
    </row>
  </sheetData>
  <mergeCells count="15">
    <mergeCell ref="B63:M63"/>
    <mergeCell ref="A4:J4"/>
    <mergeCell ref="A47:J47"/>
    <mergeCell ref="A26:J26"/>
    <mergeCell ref="F50:J50"/>
    <mergeCell ref="G3:J3"/>
    <mergeCell ref="C3:F3"/>
    <mergeCell ref="A1:J1"/>
    <mergeCell ref="A40:J40"/>
    <mergeCell ref="A43:J43"/>
    <mergeCell ref="A17:J17"/>
    <mergeCell ref="A11:J11"/>
    <mergeCell ref="A35:J35"/>
    <mergeCell ref="A29:J29"/>
    <mergeCell ref="A33:J3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2024-11-28T14:42:29Z</dcterms:modified>
</cp:coreProperties>
</file>