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 activeTab="4"/>
  </bookViews>
  <sheets>
    <sheet name="АПЗ" sheetId="1" r:id="rId1"/>
    <sheet name="ПГ1" sheetId="2" r:id="rId2"/>
    <sheet name="ПГ2" sheetId="3" r:id="rId3"/>
    <sheet name="СО" sheetId="4" r:id="rId4"/>
    <sheet name="СПС" sheetId="5" r:id="rId5"/>
  </sheets>
  <calcPr calcId="145621"/>
</workbook>
</file>

<file path=xl/calcChain.xml><?xml version="1.0" encoding="utf-8"?>
<calcChain xmlns="http://schemas.openxmlformats.org/spreadsheetml/2006/main">
  <c r="F73" i="1" l="1"/>
  <c r="F71" i="1"/>
  <c r="F4" i="1"/>
  <c r="E53" i="1"/>
  <c r="F53" i="1" s="1"/>
  <c r="E54" i="1"/>
  <c r="F54" i="1" s="1"/>
  <c r="E55" i="1"/>
  <c r="E56" i="1"/>
  <c r="E57" i="1"/>
  <c r="F57" i="1" s="1"/>
  <c r="E58" i="1"/>
  <c r="F58" i="1" s="1"/>
  <c r="E59" i="1"/>
  <c r="E60" i="1"/>
  <c r="E61" i="1"/>
  <c r="F61" i="1" s="1"/>
  <c r="E62" i="1"/>
  <c r="F62" i="1" s="1"/>
  <c r="E63" i="1"/>
  <c r="E64" i="1"/>
  <c r="E65" i="1"/>
  <c r="F65" i="1" s="1"/>
  <c r="E66" i="1"/>
  <c r="F66" i="1" s="1"/>
  <c r="E67" i="1"/>
  <c r="E68" i="1"/>
  <c r="E69" i="1"/>
  <c r="F69" i="1" s="1"/>
  <c r="E70" i="1"/>
  <c r="F70" i="1" s="1"/>
  <c r="E71" i="1"/>
  <c r="E52" i="1"/>
  <c r="F36" i="5"/>
  <c r="F35" i="5"/>
  <c r="F55" i="4"/>
  <c r="F54" i="4"/>
  <c r="F37" i="5"/>
  <c r="F25" i="5"/>
  <c r="F26" i="5"/>
  <c r="F27" i="5"/>
  <c r="F28" i="5"/>
  <c r="F29" i="5"/>
  <c r="F30" i="5"/>
  <c r="F31" i="5"/>
  <c r="F32" i="5"/>
  <c r="F33" i="5"/>
  <c r="F34" i="5"/>
  <c r="F2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4" i="5"/>
  <c r="F56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3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4" i="4"/>
  <c r="F53" i="2"/>
  <c r="F52" i="2"/>
  <c r="F51" i="2"/>
  <c r="F44" i="3"/>
  <c r="F43" i="3"/>
  <c r="F42" i="3"/>
  <c r="F28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4" i="3"/>
  <c r="F31" i="3"/>
  <c r="F32" i="3"/>
  <c r="F33" i="3"/>
  <c r="F34" i="3"/>
  <c r="F35" i="3"/>
  <c r="F36" i="3"/>
  <c r="F37" i="3"/>
  <c r="F38" i="3"/>
  <c r="F39" i="3"/>
  <c r="F40" i="3"/>
  <c r="F41" i="3"/>
  <c r="F30" i="3"/>
  <c r="E39" i="2"/>
  <c r="E40" i="2"/>
  <c r="E41" i="2"/>
  <c r="E42" i="2"/>
  <c r="E43" i="2"/>
  <c r="E44" i="2"/>
  <c r="E45" i="2"/>
  <c r="E46" i="2"/>
  <c r="E47" i="2"/>
  <c r="E48" i="2"/>
  <c r="E49" i="2"/>
  <c r="E50" i="2"/>
  <c r="F39" i="2"/>
  <c r="F40" i="2"/>
  <c r="F41" i="2"/>
  <c r="F42" i="2"/>
  <c r="F43" i="2"/>
  <c r="F44" i="2"/>
  <c r="F45" i="2"/>
  <c r="F46" i="2"/>
  <c r="F47" i="2"/>
  <c r="F48" i="2"/>
  <c r="F49" i="2"/>
  <c r="F50" i="2"/>
  <c r="F38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4" i="2"/>
  <c r="E38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55" i="1"/>
  <c r="F56" i="1"/>
  <c r="F59" i="1"/>
  <c r="F60" i="1"/>
  <c r="F63" i="1"/>
  <c r="F64" i="1"/>
  <c r="F67" i="1"/>
  <c r="F68" i="1"/>
  <c r="F72" i="1"/>
  <c r="F74" i="1" l="1"/>
</calcChain>
</file>

<file path=xl/sharedStrings.xml><?xml version="1.0" encoding="utf-8"?>
<sst xmlns="http://schemas.openxmlformats.org/spreadsheetml/2006/main" count="513" uniqueCount="180">
  <si>
    <t xml:space="preserve">Всього на суму:               
Загальна вартість робіт (послуг) склала </t>
  </si>
  <si>
    <t>Всього разом по матеріалам, грн:                               
Всього разом по монтажу, грн:                                                                                                                                                                                                                                                              Всього разом, грн:</t>
  </si>
  <si>
    <t>Кошторис  на 2024 р.</t>
  </si>
  <si>
    <t>Перелік матеріалів та робіт по монтажу систем протипожежного захисту:</t>
  </si>
  <si>
    <t>№</t>
  </si>
  <si>
    <t>Найменування робіт, послуг</t>
  </si>
  <si>
    <t>Кіль- кість</t>
  </si>
  <si>
    <t>Вартість одиниці, грн</t>
  </si>
  <si>
    <t>Загальна вартість, грн</t>
  </si>
  <si>
    <t>Прилад приймально-контрольний на 8 кілець ПУ-П</t>
  </si>
  <si>
    <t>шт.</t>
  </si>
  <si>
    <t>Панель управління і індикації ПУИ-24</t>
  </si>
  <si>
    <t>Блок сполучення адресний БСА</t>
  </si>
  <si>
    <t>Блок комутації адресний БКА-220</t>
  </si>
  <si>
    <t>Щит автоматики насосної ЩАН</t>
  </si>
  <si>
    <t>Щит місцевого управління вентилятором ( 15 кВт ) ЩМУ-ДВ</t>
  </si>
  <si>
    <t>Вимикач 1-кл. накладний IP54</t>
  </si>
  <si>
    <t>Світлове табло "Насосна станція пожежогасіння"</t>
  </si>
  <si>
    <t>Терморегулятор на DIN-рейку РТУ-16/D-NT</t>
  </si>
  <si>
    <t>Реле контролю рівня рідини PZ-828 RC B 2S з зондом PZ</t>
  </si>
  <si>
    <t>Електроконтактний датчик тиску PS1500</t>
  </si>
  <si>
    <t>Коробка розподільча пластикова з клемником 100х100</t>
  </si>
  <si>
    <t>Клемник Фібергласс, 12р,150°З,450V, 32A, 4мм.кв. FLAMEBOX 115 6x4</t>
  </si>
  <si>
    <t>Коробка комутаційна вогнестійка, 90хв. FLAMEBOX 115 6x4</t>
  </si>
  <si>
    <t>Пристрій ручного управління (сповіщувач пожежний ручний з надписом "Пуск димовидалення") РУПД-05-НР</t>
  </si>
  <si>
    <t>Мікроперемикач з важилем VT16031C HIGHLY</t>
  </si>
  <si>
    <t>Кабель силовий, вогнестійкий 30 хв., 2x1,5 Flame-X 950 (N)HXH FE 180/E30</t>
  </si>
  <si>
    <t>м.</t>
  </si>
  <si>
    <t>Кабель силовий, вогнестійкий 30 хв., 3x1,5 м Flame-X 950 (N)HXH FE 180/E30</t>
  </si>
  <si>
    <t>Кабель силовий, вогнестійкий 30 хв., 4x1,5 Flame-X 950 (N)HXH FE 180/E30</t>
  </si>
  <si>
    <t>Кабель силовий, вогнестійкий 30 хв., 4x4 Flame-X 950 (N)HXH FE 180/E30</t>
  </si>
  <si>
    <t>Кабель силовий, вогнестійкий 30 хв., 4x6 Flame-X 950 (N)HXH FE 180/E30</t>
  </si>
  <si>
    <t>Кабель сигнальний, вогнестійкий 30хв., 1х2х0,8 JE-H(St)H … Bd FE180/E30</t>
  </si>
  <si>
    <t>Кабель сигнальний, вогнестійкий 30хв., 2х2х0,8 JE-H(St)H … Bd FE180/E30</t>
  </si>
  <si>
    <t>Кабель сигнальний, вогнестійкий 30хв., 4х2х0,8 JE-H(St)H … Bd FE180/E30</t>
  </si>
  <si>
    <t>Кабель сигнальний, 1x2x0.8 J-H(St)H Bd</t>
  </si>
  <si>
    <t>Кабель сигнальний, 2x2x0.8 J-H(St)H Bd</t>
  </si>
  <si>
    <t>бух.</t>
  </si>
  <si>
    <t>Затискач кабельний UDF5</t>
  </si>
  <si>
    <t>Затискач кабельний UDF7</t>
  </si>
  <si>
    <t>Затискач кабельний UDF9</t>
  </si>
  <si>
    <t>Затискач кабельний UDF12</t>
  </si>
  <si>
    <t>Затискач кабельний UDF18</t>
  </si>
  <si>
    <t>упк.</t>
  </si>
  <si>
    <t>Щиток розподільчий NRP-6</t>
  </si>
  <si>
    <t>Автоматичний вимикач, 6А</t>
  </si>
  <si>
    <t>Дюбель з шурупом 6х40 (100шт)</t>
  </si>
  <si>
    <t>Дюбель з шурупом 6x80 (100шт)</t>
  </si>
  <si>
    <t>Анкер REDIBOLT-B 8х100/М6/65 болт</t>
  </si>
  <si>
    <t>Монтажна стрічка 10 x 0.7 мм 50м</t>
  </si>
  <si>
    <t>Ізоляційна стрічка, 19mm x 20m, біла</t>
  </si>
  <si>
    <t>Стяжка Relfix 3 x 150 мм (100 шт/уп) біла</t>
  </si>
  <si>
    <t>Монтажні та пусконалагоджувальні роботи систем протипожежного захисту:</t>
  </si>
  <si>
    <t>Кнопки керування протипожежною автоматикою (сповіщувач пожежний ручнийадресний з надписом "РУЧНЕ ЗАПУСКАННЯ. Система протидимного захисту")  КА04-Ж</t>
  </si>
  <si>
    <t>Прокладання кабеля в гофрі та прокладання гофри</t>
  </si>
  <si>
    <t>Прокладання кабелних трас відкритим способом скобами</t>
  </si>
  <si>
    <r>
      <rPr>
        <b/>
        <i/>
        <sz val="12"/>
        <rFont val="Times New Roman"/>
        <family val="1"/>
        <charset val="204"/>
      </rPr>
      <t>Од.в
имір юв.</t>
    </r>
  </si>
  <si>
    <r>
      <rPr>
        <sz val="12"/>
        <rFont val="Times New Roman"/>
        <family val="1"/>
        <charset val="204"/>
      </rPr>
      <t>Кнопки керування протипожежною автоматикою (сповіщувач пожежний ручнийадресний з надписом "РУЧНЕ ЗАПУСКАННЯ. Система протидимного
захисту")  КА04-Ж</t>
    </r>
  </si>
  <si>
    <r>
      <rPr>
        <sz val="12"/>
        <rFont val="Times New Roman"/>
        <family val="1"/>
        <charset val="204"/>
      </rPr>
      <t>Щит місцевого управління вентилятором ( 11 кВт, 4,0 кВт, 2,2 кВт ) ЩМУ-
ДВ,ПП</t>
    </r>
  </si>
  <si>
    <r>
      <rPr>
        <sz val="12"/>
        <rFont val="Times New Roman"/>
        <family val="1"/>
        <charset val="204"/>
      </rPr>
      <t>Пристрій ручного управління (сповіщувач пожежний ручний з надписом "Пуск
насосу") РУПД-06-НР</t>
    </r>
  </si>
  <si>
    <r>
      <rPr>
        <sz val="12"/>
        <rFont val="Times New Roman"/>
        <family val="1"/>
        <charset val="204"/>
      </rPr>
      <t>Труба гофрована з самозагасаючого ПВХ-пластикату ∅20</t>
    </r>
  </si>
  <si>
    <r>
      <rPr>
        <sz val="12"/>
        <rFont val="Times New Roman"/>
        <family val="1"/>
        <charset val="204"/>
      </rPr>
      <t>Кріплення для труби гофрованої ∅20</t>
    </r>
  </si>
  <si>
    <r>
      <rPr>
        <sz val="12"/>
        <rFont val="Times New Roman"/>
        <family val="1"/>
        <charset val="204"/>
      </rPr>
      <t>Металорукав із оцинкованої сталі ∅50</t>
    </r>
  </si>
  <si>
    <r>
      <rPr>
        <sz val="12"/>
        <rFont val="Times New Roman"/>
        <family val="1"/>
        <charset val="204"/>
      </rPr>
      <t>Гвозді оцинкованні для экстра твердого бетону і металлу DeWALT
DCN8903022</t>
    </r>
  </si>
  <si>
    <r>
      <rPr>
        <sz val="12"/>
        <rFont val="Times New Roman"/>
        <family val="1"/>
        <charset val="204"/>
      </rPr>
      <t>Металорукав із оцинкованої сталі ∅20</t>
    </r>
  </si>
  <si>
    <r>
      <rPr>
        <sz val="12"/>
        <rFont val="Times New Roman"/>
        <family val="1"/>
        <charset val="204"/>
      </rPr>
      <t>Пристрій ручного управління (сповіщувач пожежний ручний з надписом "Пуск
димовидалення") РУПД-05-НР</t>
    </r>
  </si>
  <si>
    <t>Кошторис на 2024 р.</t>
  </si>
  <si>
    <t>Перелік матеріалів та робіт по монтажу системи газового пожежогасіння:</t>
  </si>
  <si>
    <t>Од.в имір юв.</t>
  </si>
  <si>
    <t>Блок дистанційного управління БДУ</t>
  </si>
  <si>
    <t>Модуль газового пожежогасіння (заряд 15,6кг) "Імпульс-22"</t>
  </si>
  <si>
    <t>Вогнегасна речовина HFC 227ea</t>
  </si>
  <si>
    <t>кг.</t>
  </si>
  <si>
    <t>Кнопка керування автоматикою "Ручне запускання" КА01-Ж №01</t>
  </si>
  <si>
    <t>Кнопка керування автоматикою "Аварійне зупинення" КА01-С №02</t>
  </si>
  <si>
    <t>Кнопка керування автоматикою "Ручний режим" КА01-Б №03</t>
  </si>
  <si>
    <t>Скло для кнопок керування автоматикою</t>
  </si>
  <si>
    <t>Оповіщувач світлозвуковий, 12В з написом "ГАЗ ВИХОДЬ" ОСЗ-4</t>
  </si>
  <si>
    <t>Оповіщувач світлозвуковий, 12В з написом "ГАЗ НЕ ВХОДИТИ" ОСЗ-3</t>
  </si>
  <si>
    <t>Покажчик світловий, 12В з написом "Автоматику вимкнено" ОС-6.9</t>
  </si>
  <si>
    <t>Сповіщувач магнітоконтактний, накладний СОМК 1-8</t>
  </si>
  <si>
    <t>Комутаційна коробка КМС 1-4н</t>
  </si>
  <si>
    <t>Доводчик дверний ATIS DC-5036 BC</t>
  </si>
  <si>
    <t>Кабель сигнальний, 1x2x0,8 J-H(St)H Bd</t>
  </si>
  <si>
    <t>Кабель сигнальний вогнестійкий, 1x2x0,8 JE-H(St)H Bd FE180/E30</t>
  </si>
  <si>
    <t>Кабель силовий вогнестійкий, 2x1,5 (N)HXH FE 180/E30</t>
  </si>
  <si>
    <t>Кабель силовий вогнестійкий, 3x1,5 N)HXH FE 180/E30</t>
  </si>
  <si>
    <t>Провід для заземлення ПВ1х1,5</t>
  </si>
  <si>
    <t>Затискач кабельний UDF6</t>
  </si>
  <si>
    <t>Короб пластиковий ПВХ самозатухаючий, L=2 м 40х40</t>
  </si>
  <si>
    <t>Шпилька L=2м М8</t>
  </si>
  <si>
    <t>Латунний розрізний анкер М8</t>
  </si>
  <si>
    <t>Гайка М8</t>
  </si>
  <si>
    <t>Шайба М8</t>
  </si>
  <si>
    <t>Саморіз 3.5x35 мм (упаковка 100 шт)</t>
  </si>
  <si>
    <t>Ізолента e.tape.stand.20.white, біла (20м)</t>
  </si>
  <si>
    <t>Кабель сигнальний вогнестійкий, 2x2x0,8 JE-H(St)H Bd FE180/E30</t>
  </si>
  <si>
    <t>Монтажні та пусконалагоджувальні роботи системи газового пожежогасіння:</t>
  </si>
  <si>
    <r>
      <rPr>
        <sz val="12"/>
        <rFont val="Times New Roman"/>
        <family val="1"/>
        <charset val="204"/>
      </rPr>
      <t>Коробка вогнестійка розподільча (клас вогнестійкості Р30) FLAMEBOX
100Р (4x4mm2)</t>
    </r>
  </si>
  <si>
    <t>Перелік матеріалів та робіт по монтажу автономної модульної системи локального пожежогасіння:</t>
  </si>
  <si>
    <t>Од.ви мірюв.</t>
  </si>
  <si>
    <t>Модуль з механічним пуском BKS-20-2-МТ</t>
  </si>
  <si>
    <t>Труба неіржавіюча 16х1 ТН-16-BKS</t>
  </si>
  <si>
    <t>Фітинг прямий під трубу 16х1</t>
  </si>
  <si>
    <t>Коліно  під трубку 16х1 [W-NW-13-HS]</t>
  </si>
  <si>
    <t>Трійник під трубу 16х1 T-NW-13-HS</t>
  </si>
  <si>
    <t>Хрестовина під трубу 16х1 К-NW-13-HS</t>
  </si>
  <si>
    <t>Ввід для труб ВТ16-BKS</t>
  </si>
  <si>
    <t>Насадок з кутом розпилу 20 град. РЦ-3-ФЗ 2</t>
  </si>
  <si>
    <t>Насадок з кутом розпилу 50 град. РЦ-3-50</t>
  </si>
  <si>
    <t>Насадок з кутом розпилу 60 град. РЦ-3-60</t>
  </si>
  <si>
    <t>Насадок з кутом розпилу 90 град. РЦ-3-90</t>
  </si>
  <si>
    <t>Хомут з гайкою під трубу 16х1 ХТ-М8-3/8"</t>
  </si>
  <si>
    <t>Шпилька М8 DIN 975 довж. 3 метра 106.D975.ШПМ8-3М</t>
  </si>
  <si>
    <t>Трос натяжний неіржавіючий ø 1 мм ТМП-BKS</t>
  </si>
  <si>
    <t>Комплект тросових зажимів КТЗ-BKS</t>
  </si>
  <si>
    <t>Механічний замок з скляною колбою ЗТ93-BKS</t>
  </si>
  <si>
    <t>Груз натяжний ГН-BKS</t>
  </si>
  <si>
    <t>Дистанційний ручний пускач ДРА.BKS</t>
  </si>
  <si>
    <t>Направляючий ролик закритий НРЗ.BKS</t>
  </si>
  <si>
    <t>Хомут обвідний ХО.BKS</t>
  </si>
  <si>
    <t>Заглушка трубна під трос ЗТК-BKS</t>
  </si>
  <si>
    <t>Лазерний вказівник напрямку розпилу ЛУНР.BKS</t>
  </si>
  <si>
    <t>Вогнегасна речовина Prevento 10-BKS</t>
  </si>
  <si>
    <t>Мембрана 14 мм 50 bar ЗПП.І-20.08</t>
  </si>
  <si>
    <t>Захисний ковпачок ЗХ18-BKS</t>
  </si>
  <si>
    <t>Монтажні та пусконалагоджувальні роботи автономної модульної системи локального пожежогасіння:</t>
  </si>
  <si>
    <t xml:space="preserve">Всього на суму:   
Загальна вартість робіт (послуг) склала </t>
  </si>
  <si>
    <t>Перелік матеріалів та робіт по монтажу системи керування евакуюванням:</t>
  </si>
  <si>
    <r>
      <rPr>
        <b/>
        <i/>
        <sz val="12"/>
        <rFont val="Times New Roman"/>
        <family val="1"/>
        <charset val="204"/>
      </rPr>
      <t>Од.вимі
рюв.</t>
    </r>
  </si>
  <si>
    <r>
      <rPr>
        <b/>
        <i/>
        <sz val="12"/>
        <rFont val="Times New Roman"/>
        <family val="1"/>
        <charset val="204"/>
      </rPr>
      <t>Кіль-
кість</t>
    </r>
  </si>
  <si>
    <r>
      <rPr>
        <b/>
        <i/>
        <sz val="12"/>
        <rFont val="Times New Roman"/>
        <family val="1"/>
        <charset val="204"/>
      </rPr>
      <t>Вартість
одиниці, грн</t>
    </r>
  </si>
  <si>
    <r>
      <rPr>
        <b/>
        <i/>
        <sz val="12"/>
        <rFont val="Times New Roman"/>
        <family val="1"/>
        <charset val="204"/>
      </rPr>
      <t>Загальна
вартість, грн</t>
    </r>
  </si>
  <si>
    <t>Блок керування та індикації мовного оповіщення ЦДП02-120</t>
  </si>
  <si>
    <t>Блок комутації і контролю БКК-16/16</t>
  </si>
  <si>
    <t>Підсилювач потужності 600ПП030М</t>
  </si>
  <si>
    <t>Блок електроживлення БРЖ02-24/12</t>
  </si>
  <si>
    <t>Панель мережева ПС-4</t>
  </si>
  <si>
    <t>Шафа комутаційна закрита Н9,5 (18U)</t>
  </si>
  <si>
    <t>Панель ПР-44 (1U)</t>
  </si>
  <si>
    <t>Пульт мікрофонний настільний ПМН-16</t>
  </si>
  <si>
    <t>Блок керування інформацією БКІ-02А</t>
  </si>
  <si>
    <t>Моноблок оповіщення настінного типу (200 Вт) ВЕЛЛЕЗн-120-200</t>
  </si>
  <si>
    <t>Блок керування інформацією БКІ-02М</t>
  </si>
  <si>
    <t>Гучномовць для настінного монтажу (6, 3, 1,5, або 0,75 Вт) 6АС100ПНм</t>
  </si>
  <si>
    <t>Гучномовець для настінного монтажу (15, 10 та 6 Вт) 15АС100ПН Vellez</t>
  </si>
  <si>
    <t>Гучномовець прожекторний (20, 10, 5 та 2,5 Вт) 20ГП100П</t>
  </si>
  <si>
    <r>
      <rPr>
        <sz val="12"/>
        <rFont val="Times New Roman"/>
        <family val="1"/>
        <charset val="204"/>
      </rPr>
      <t>Коробка вогнестійка розподільча (клас вогнестійкості Р30) КВР 01/30-
100В</t>
    </r>
  </si>
  <si>
    <t>Блок безперебійного живлення 24В/3А IPS-2430C-05</t>
  </si>
  <si>
    <t>Акумулятор 12В, 7 А*год</t>
  </si>
  <si>
    <t>Блок безперебійного живлення 24В/2А PPS-2420-03</t>
  </si>
  <si>
    <t>Покажчик світловий з написом "ПОЖЕЖА" У-07-12/24</t>
  </si>
  <si>
    <t>Оповіщувач світловий М-06-12/24</t>
  </si>
  <si>
    <r>
      <rPr>
        <sz val="12"/>
        <rFont val="Times New Roman"/>
        <family val="1"/>
        <charset val="204"/>
      </rPr>
      <t>Коробка вогнестійка розподільча (клас вогнестійкості Р30) FLAMEBOX
100Р (4х4мм2)</t>
    </r>
  </si>
  <si>
    <r>
      <rPr>
        <sz val="12"/>
        <rFont val="Times New Roman"/>
        <family val="1"/>
        <charset val="204"/>
      </rPr>
      <t>Коробка вогнестійка розподільча (клас вогнестійкості Р30) FLAMEBOX
140 (8х4мм2)</t>
    </r>
  </si>
  <si>
    <t>Кнопка управління червона 1з+1р з фіксацією AEAL-22</t>
  </si>
  <si>
    <t>Корпус для кнопок КП 101</t>
  </si>
  <si>
    <t>Кабель силовий вогнестійкий, 3x1,5 (N)HXH FE 180/E30</t>
  </si>
  <si>
    <t>Дюбель з шурупом 6х40</t>
  </si>
  <si>
    <t>Монтажні та пусконалагоджувальні роботи системи керування евакуюванням:</t>
  </si>
  <si>
    <t>Перелік матеріалів та робіт по монтажу  системи пожежної сигналізації:</t>
  </si>
  <si>
    <t>Прилад приймально-контрольний пожежний (8 зон, 8 реле) ППУ-ПТ</t>
  </si>
  <si>
    <t>Прилад розширення (8 зон, 8 реле) ППКП-П</t>
  </si>
  <si>
    <t>Прилад приймально-контрольний пожежний (4 зони, 4 реле) ПУ-П</t>
  </si>
  <si>
    <t>Пристрій передавання сповіщень "ППС-М" (Омега-F)</t>
  </si>
  <si>
    <t>Сповіщувач пожежний тепловий точковий адресний СПТТА (А2S)</t>
  </si>
  <si>
    <t>Розетка Р-96</t>
  </si>
  <si>
    <t>Сповіщувач пожежний ручний адресний СПРА</t>
  </si>
  <si>
    <t>Скло для адресних ручних сповіщувачів</t>
  </si>
  <si>
    <t>Зовнішній присрій оптичної сигналізації (виносний індикатор) ЗПОС</t>
  </si>
  <si>
    <t>Кабель сигнальний, 2x2x0,8 J-H(St)H Bd</t>
  </si>
  <si>
    <t>Кабель сигнальний вогнестійкий, 2x2x0,8 J-H(St)H Bd FE180/E30</t>
  </si>
  <si>
    <t>Короб пластиковий ПВХ самозатухаючий, L=2 м PK 110х70</t>
  </si>
  <si>
    <t>Монтажний комплект/Дюбель з шурупом 6х40</t>
  </si>
  <si>
    <t>Монтажні та пусконалагоджувальні роботи системи пожежної сигналізації:</t>
  </si>
  <si>
    <t>СПДОТА</t>
  </si>
  <si>
    <r>
      <rPr>
        <b/>
        <i/>
        <sz val="12"/>
        <rFont val="Times New Roman"/>
        <family val="1"/>
        <charset val="204"/>
      </rPr>
      <t>Вартість одиниці,
грн</t>
    </r>
  </si>
  <si>
    <r>
      <rPr>
        <sz val="12"/>
        <rFont val="Times New Roman"/>
        <family val="1"/>
        <charset val="204"/>
      </rPr>
      <t>Сповіщувач пожежний димовий оптичний точковий адресний
СПДОТА</t>
    </r>
  </si>
  <si>
    <r>
      <rPr>
        <sz val="12"/>
        <rFont val="Times New Roman"/>
        <family val="1"/>
        <charset val="204"/>
      </rPr>
      <t>Труба гофрована з самозатухаючого ПВХ-пластикату ∅16 мм</t>
    </r>
  </si>
  <si>
    <r>
      <rPr>
        <sz val="12"/>
        <rFont val="Times New Roman"/>
        <family val="1"/>
        <charset val="204"/>
      </rPr>
      <t>Кріплення для труби гофрованої ∅16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</si>
</sst>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shrinkToFit="1"/>
    </xf>
    <xf numFmtId="0" fontId="0" fillId="0" borderId="0" xfId="0" applyFill="1" applyBorder="1" applyAlignment="1">
      <alignment horizontal="center" vertical="top" shrinkToFit="1"/>
    </xf>
    <xf numFmtId="0" fontId="0" fillId="0" borderId="0" xfId="0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 indent="5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top" indent="1" shrinkToFit="1"/>
    </xf>
    <xf numFmtId="0" fontId="3" fillId="0" borderId="1" xfId="0" applyFont="1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left" vertical="top" wrapText="1" indent="5"/>
    </xf>
    <xf numFmtId="0" fontId="3" fillId="0" borderId="0" xfId="0" applyFont="1" applyFill="1" applyBorder="1" applyAlignment="1">
      <alignment horizontal="left" vertical="top" wrapText="1" indent="5"/>
    </xf>
    <xf numFmtId="0" fontId="1" fillId="0" borderId="0" xfId="0" applyFont="1" applyFill="1" applyBorder="1" applyAlignment="1">
      <alignment horizontal="left" vertical="top" wrapText="1" indent="6"/>
    </xf>
    <xf numFmtId="164" fontId="4" fillId="0" borderId="1" xfId="0" applyNumberFormat="1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top" wrapText="1" shrinkToFit="1"/>
    </xf>
    <xf numFmtId="0" fontId="3" fillId="0" borderId="0" xfId="0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center" vertical="top" shrinkToFit="1"/>
    </xf>
    <xf numFmtId="0" fontId="1" fillId="0" borderId="2" xfId="0" applyFont="1" applyFill="1" applyBorder="1" applyAlignment="1">
      <alignment horizontal="left" vertical="top" shrinkToFit="1"/>
    </xf>
    <xf numFmtId="0" fontId="1" fillId="0" borderId="3" xfId="0" applyFont="1" applyFill="1" applyBorder="1" applyAlignment="1">
      <alignment horizontal="left" vertical="top" shrinkToFit="1"/>
    </xf>
    <xf numFmtId="0" fontId="1" fillId="0" borderId="4" xfId="0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 wrapText="1" shrinkToFit="1"/>
    </xf>
    <xf numFmtId="0" fontId="3" fillId="0" borderId="0" xfId="0" applyFont="1" applyFill="1" applyBorder="1" applyAlignment="1">
      <alignment horizontal="left" vertical="top" shrinkToFit="1"/>
    </xf>
    <xf numFmtId="0" fontId="1" fillId="0" borderId="6" xfId="0" applyFont="1" applyFill="1" applyBorder="1" applyAlignment="1">
      <alignment horizontal="right" wrapText="1"/>
    </xf>
    <xf numFmtId="0" fontId="4" fillId="0" borderId="6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vertical="top" wrapText="1" shrinkToFit="1"/>
    </xf>
    <xf numFmtId="0" fontId="3" fillId="0" borderId="0" xfId="0" applyFont="1" applyFill="1" applyBorder="1" applyAlignment="1">
      <alignment vertical="top" shrinkToFi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vertical="top" shrinkToFit="1"/>
    </xf>
    <xf numFmtId="0" fontId="8" fillId="0" borderId="0" xfId="0" applyFont="1" applyFill="1" applyBorder="1" applyAlignment="1">
      <alignment horizontal="left" vertical="top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7" workbookViewId="0">
      <selection activeCell="B60" sqref="B60"/>
    </sheetView>
  </sheetViews>
  <sheetFormatPr defaultRowHeight="13.2" x14ac:dyDescent="0.25"/>
  <cols>
    <col min="1" max="1" width="6.88671875" customWidth="1"/>
    <col min="2" max="2" width="99.44140625" customWidth="1"/>
    <col min="3" max="3" width="7.5546875" customWidth="1"/>
    <col min="4" max="4" width="11.5546875" customWidth="1"/>
    <col min="5" max="5" width="16.109375" customWidth="1"/>
    <col min="6" max="6" width="17.77734375" customWidth="1"/>
    <col min="7" max="7" width="2.6640625" customWidth="1"/>
  </cols>
  <sheetData>
    <row r="1" spans="1:7" ht="17.25" customHeight="1" x14ac:dyDescent="0.25">
      <c r="A1" s="4" t="s">
        <v>2</v>
      </c>
      <c r="B1" s="4"/>
      <c r="C1" s="4"/>
      <c r="D1" s="4"/>
      <c r="E1" s="4"/>
      <c r="F1" s="4"/>
      <c r="G1" s="4"/>
    </row>
    <row r="2" spans="1:7" ht="17.25" customHeight="1" x14ac:dyDescent="0.25">
      <c r="A2" s="4" t="s">
        <v>3</v>
      </c>
      <c r="B2" s="4"/>
      <c r="C2" s="4"/>
      <c r="D2" s="4"/>
      <c r="E2" s="4"/>
      <c r="F2" s="4"/>
      <c r="G2" s="4"/>
    </row>
    <row r="3" spans="1:7" ht="47.7" customHeight="1" x14ac:dyDescent="0.25">
      <c r="A3" s="5" t="s">
        <v>4</v>
      </c>
      <c r="B3" s="6" t="s">
        <v>5</v>
      </c>
      <c r="C3" s="7" t="s">
        <v>56</v>
      </c>
      <c r="D3" s="8" t="s">
        <v>6</v>
      </c>
      <c r="E3" s="9" t="s">
        <v>7</v>
      </c>
      <c r="F3" s="9" t="s">
        <v>8</v>
      </c>
      <c r="G3" s="10"/>
    </row>
    <row r="4" spans="1:7" ht="16.5" customHeight="1" x14ac:dyDescent="0.25">
      <c r="A4" s="11">
        <v>1</v>
      </c>
      <c r="B4" s="12" t="s">
        <v>9</v>
      </c>
      <c r="C4" s="13" t="s">
        <v>10</v>
      </c>
      <c r="D4" s="11">
        <v>1</v>
      </c>
      <c r="E4" s="14">
        <v>0</v>
      </c>
      <c r="F4" s="14">
        <f>E4*D4</f>
        <v>0</v>
      </c>
      <c r="G4" s="10"/>
    </row>
    <row r="5" spans="1:7" ht="16.5" customHeight="1" x14ac:dyDescent="0.25">
      <c r="A5" s="11">
        <v>2</v>
      </c>
      <c r="B5" s="12" t="s">
        <v>11</v>
      </c>
      <c r="C5" s="13" t="s">
        <v>10</v>
      </c>
      <c r="D5" s="11">
        <v>1</v>
      </c>
      <c r="E5" s="14">
        <v>0</v>
      </c>
      <c r="F5" s="14">
        <f t="shared" ref="F5:F68" si="0">E5*D5</f>
        <v>0</v>
      </c>
      <c r="G5" s="10"/>
    </row>
    <row r="6" spans="1:7" ht="51" customHeight="1" x14ac:dyDescent="0.3">
      <c r="A6" s="15">
        <v>3</v>
      </c>
      <c r="B6" s="7" t="s">
        <v>57</v>
      </c>
      <c r="C6" s="16" t="s">
        <v>10</v>
      </c>
      <c r="D6" s="15">
        <v>6</v>
      </c>
      <c r="E6" s="14">
        <v>0</v>
      </c>
      <c r="F6" s="14">
        <f t="shared" si="0"/>
        <v>0</v>
      </c>
      <c r="G6" s="10"/>
    </row>
    <row r="7" spans="1:7" ht="16.5" customHeight="1" x14ac:dyDescent="0.25">
      <c r="A7" s="11">
        <v>4</v>
      </c>
      <c r="B7" s="12" t="s">
        <v>12</v>
      </c>
      <c r="C7" s="13" t="s">
        <v>10</v>
      </c>
      <c r="D7" s="11">
        <v>8</v>
      </c>
      <c r="E7" s="14">
        <v>0</v>
      </c>
      <c r="F7" s="14">
        <f t="shared" si="0"/>
        <v>0</v>
      </c>
      <c r="G7" s="10"/>
    </row>
    <row r="8" spans="1:7" ht="16.5" customHeight="1" x14ac:dyDescent="0.25">
      <c r="A8" s="11">
        <v>5</v>
      </c>
      <c r="B8" s="12" t="s">
        <v>13</v>
      </c>
      <c r="C8" s="13" t="s">
        <v>10</v>
      </c>
      <c r="D8" s="11">
        <v>75</v>
      </c>
      <c r="E8" s="14">
        <v>0</v>
      </c>
      <c r="F8" s="14">
        <f t="shared" si="0"/>
        <v>0</v>
      </c>
      <c r="G8" s="10"/>
    </row>
    <row r="9" spans="1:7" ht="16.5" customHeight="1" x14ac:dyDescent="0.25">
      <c r="A9" s="11">
        <v>6</v>
      </c>
      <c r="B9" s="12" t="s">
        <v>14</v>
      </c>
      <c r="C9" s="13" t="s">
        <v>10</v>
      </c>
      <c r="D9" s="11">
        <v>1</v>
      </c>
      <c r="E9" s="14">
        <v>0</v>
      </c>
      <c r="F9" s="14">
        <f t="shared" si="0"/>
        <v>0</v>
      </c>
      <c r="G9" s="10"/>
    </row>
    <row r="10" spans="1:7" ht="33.75" customHeight="1" x14ac:dyDescent="0.25">
      <c r="A10" s="11">
        <v>7</v>
      </c>
      <c r="B10" s="7" t="s">
        <v>58</v>
      </c>
      <c r="C10" s="17" t="s">
        <v>10</v>
      </c>
      <c r="D10" s="11">
        <v>1</v>
      </c>
      <c r="E10" s="14">
        <v>0</v>
      </c>
      <c r="F10" s="14">
        <f t="shared" si="0"/>
        <v>0</v>
      </c>
      <c r="G10" s="10"/>
    </row>
    <row r="11" spans="1:7" ht="16.5" customHeight="1" x14ac:dyDescent="0.25">
      <c r="A11" s="11">
        <v>8</v>
      </c>
      <c r="B11" s="12" t="s">
        <v>15</v>
      </c>
      <c r="C11" s="13" t="s">
        <v>10</v>
      </c>
      <c r="D11" s="11">
        <v>1</v>
      </c>
      <c r="E11" s="14">
        <v>0</v>
      </c>
      <c r="F11" s="14">
        <f t="shared" si="0"/>
        <v>0</v>
      </c>
      <c r="G11" s="10"/>
    </row>
    <row r="12" spans="1:7" ht="16.5" customHeight="1" x14ac:dyDescent="0.25">
      <c r="A12" s="11">
        <v>9</v>
      </c>
      <c r="B12" s="12" t="s">
        <v>16</v>
      </c>
      <c r="C12" s="13" t="s">
        <v>10</v>
      </c>
      <c r="D12" s="11">
        <v>1</v>
      </c>
      <c r="E12" s="14">
        <v>0</v>
      </c>
      <c r="F12" s="14">
        <f t="shared" si="0"/>
        <v>0</v>
      </c>
      <c r="G12" s="10"/>
    </row>
    <row r="13" spans="1:7" ht="16.5" customHeight="1" x14ac:dyDescent="0.25">
      <c r="A13" s="18">
        <v>10</v>
      </c>
      <c r="B13" s="12" t="s">
        <v>17</v>
      </c>
      <c r="C13" s="13" t="s">
        <v>10</v>
      </c>
      <c r="D13" s="11">
        <v>1</v>
      </c>
      <c r="E13" s="14">
        <v>0</v>
      </c>
      <c r="F13" s="14">
        <f t="shared" si="0"/>
        <v>0</v>
      </c>
      <c r="G13" s="10"/>
    </row>
    <row r="14" spans="1:7" ht="16.5" customHeight="1" x14ac:dyDescent="0.25">
      <c r="A14" s="18">
        <v>11</v>
      </c>
      <c r="B14" s="12" t="s">
        <v>18</v>
      </c>
      <c r="C14" s="13" t="s">
        <v>10</v>
      </c>
      <c r="D14" s="11">
        <v>1</v>
      </c>
      <c r="E14" s="14">
        <v>0</v>
      </c>
      <c r="F14" s="14">
        <f t="shared" si="0"/>
        <v>0</v>
      </c>
      <c r="G14" s="10"/>
    </row>
    <row r="15" spans="1:7" ht="16.5" customHeight="1" x14ac:dyDescent="0.25">
      <c r="A15" s="18">
        <v>12</v>
      </c>
      <c r="B15" s="12" t="s">
        <v>19</v>
      </c>
      <c r="C15" s="13" t="s">
        <v>10</v>
      </c>
      <c r="D15" s="11">
        <v>1</v>
      </c>
      <c r="E15" s="14">
        <v>0</v>
      </c>
      <c r="F15" s="14">
        <f t="shared" si="0"/>
        <v>0</v>
      </c>
      <c r="G15" s="10"/>
    </row>
    <row r="16" spans="1:7" ht="16.5" customHeight="1" x14ac:dyDescent="0.25">
      <c r="A16" s="18">
        <v>13</v>
      </c>
      <c r="B16" s="12" t="s">
        <v>20</v>
      </c>
      <c r="C16" s="13" t="s">
        <v>10</v>
      </c>
      <c r="D16" s="11">
        <v>4</v>
      </c>
      <c r="E16" s="14">
        <v>0</v>
      </c>
      <c r="F16" s="14">
        <f t="shared" si="0"/>
        <v>0</v>
      </c>
      <c r="G16" s="10"/>
    </row>
    <row r="17" spans="1:7" ht="16.5" customHeight="1" x14ac:dyDescent="0.25">
      <c r="A17" s="18">
        <v>14</v>
      </c>
      <c r="B17" s="12" t="s">
        <v>21</v>
      </c>
      <c r="C17" s="13" t="s">
        <v>10</v>
      </c>
      <c r="D17" s="11">
        <v>10</v>
      </c>
      <c r="E17" s="14">
        <v>0</v>
      </c>
      <c r="F17" s="14">
        <f t="shared" si="0"/>
        <v>0</v>
      </c>
      <c r="G17" s="10"/>
    </row>
    <row r="18" spans="1:7" ht="16.5" customHeight="1" x14ac:dyDescent="0.25">
      <c r="A18" s="19"/>
      <c r="B18" s="12" t="s">
        <v>22</v>
      </c>
      <c r="C18" s="13" t="s">
        <v>10</v>
      </c>
      <c r="D18" s="11">
        <v>150</v>
      </c>
      <c r="E18" s="14">
        <v>0</v>
      </c>
      <c r="F18" s="14">
        <f t="shared" si="0"/>
        <v>0</v>
      </c>
      <c r="G18" s="10"/>
    </row>
    <row r="19" spans="1:7" ht="16.5" customHeight="1" x14ac:dyDescent="0.25">
      <c r="A19" s="18">
        <v>15</v>
      </c>
      <c r="B19" s="12" t="s">
        <v>23</v>
      </c>
      <c r="C19" s="13" t="s">
        <v>10</v>
      </c>
      <c r="D19" s="11">
        <v>178</v>
      </c>
      <c r="E19" s="14">
        <v>0</v>
      </c>
      <c r="F19" s="14">
        <f t="shared" si="0"/>
        <v>0</v>
      </c>
      <c r="G19" s="10"/>
    </row>
    <row r="20" spans="1:7" ht="33.75" customHeight="1" x14ac:dyDescent="0.25">
      <c r="A20" s="11">
        <v>16</v>
      </c>
      <c r="B20" s="12" t="s">
        <v>24</v>
      </c>
      <c r="C20" s="17" t="s">
        <v>10</v>
      </c>
      <c r="D20" s="20">
        <v>7</v>
      </c>
      <c r="E20" s="14">
        <v>0</v>
      </c>
      <c r="F20" s="14">
        <f t="shared" si="0"/>
        <v>0</v>
      </c>
      <c r="G20" s="10"/>
    </row>
    <row r="21" spans="1:7" ht="33.75" customHeight="1" x14ac:dyDescent="0.25">
      <c r="A21" s="11">
        <v>17</v>
      </c>
      <c r="B21" s="7" t="s">
        <v>59</v>
      </c>
      <c r="C21" s="17" t="s">
        <v>10</v>
      </c>
      <c r="D21" s="20">
        <v>7</v>
      </c>
      <c r="E21" s="14">
        <v>0</v>
      </c>
      <c r="F21" s="14">
        <f t="shared" si="0"/>
        <v>0</v>
      </c>
      <c r="G21" s="10"/>
    </row>
    <row r="22" spans="1:7" ht="16.5" customHeight="1" x14ac:dyDescent="0.25">
      <c r="A22" s="11">
        <v>18</v>
      </c>
      <c r="B22" s="12" t="s">
        <v>25</v>
      </c>
      <c r="C22" s="13" t="s">
        <v>10</v>
      </c>
      <c r="D22" s="11">
        <v>7</v>
      </c>
      <c r="E22" s="14">
        <v>0</v>
      </c>
      <c r="F22" s="14">
        <f t="shared" si="0"/>
        <v>0</v>
      </c>
      <c r="G22" s="10"/>
    </row>
    <row r="23" spans="1:7" ht="21.6" customHeight="1" x14ac:dyDescent="0.25">
      <c r="A23" s="11">
        <v>19</v>
      </c>
      <c r="B23" s="12" t="s">
        <v>26</v>
      </c>
      <c r="C23" s="17" t="s">
        <v>27</v>
      </c>
      <c r="D23" s="20">
        <v>790</v>
      </c>
      <c r="E23" s="14">
        <v>0</v>
      </c>
      <c r="F23" s="14">
        <f t="shared" si="0"/>
        <v>0</v>
      </c>
      <c r="G23" s="10"/>
    </row>
    <row r="24" spans="1:7" ht="21.6" customHeight="1" x14ac:dyDescent="0.25">
      <c r="A24" s="11">
        <v>20</v>
      </c>
      <c r="B24" s="12" t="s">
        <v>28</v>
      </c>
      <c r="C24" s="17" t="s">
        <v>27</v>
      </c>
      <c r="D24" s="20">
        <v>460</v>
      </c>
      <c r="E24" s="14">
        <v>0</v>
      </c>
      <c r="F24" s="14">
        <f t="shared" si="0"/>
        <v>0</v>
      </c>
      <c r="G24" s="10"/>
    </row>
    <row r="25" spans="1:7" ht="21.6" customHeight="1" x14ac:dyDescent="0.25">
      <c r="A25" s="11">
        <v>21</v>
      </c>
      <c r="B25" s="12" t="s">
        <v>29</v>
      </c>
      <c r="C25" s="17" t="s">
        <v>27</v>
      </c>
      <c r="D25" s="20">
        <v>120</v>
      </c>
      <c r="E25" s="14">
        <v>0</v>
      </c>
      <c r="F25" s="14">
        <f t="shared" si="0"/>
        <v>0</v>
      </c>
      <c r="G25" s="10"/>
    </row>
    <row r="26" spans="1:7" ht="20.399999999999999" customHeight="1" x14ac:dyDescent="0.25">
      <c r="A26" s="11">
        <v>22</v>
      </c>
      <c r="B26" s="12" t="s">
        <v>30</v>
      </c>
      <c r="C26" s="17" t="s">
        <v>27</v>
      </c>
      <c r="D26" s="20">
        <v>60</v>
      </c>
      <c r="E26" s="14">
        <v>0</v>
      </c>
      <c r="F26" s="14">
        <f t="shared" si="0"/>
        <v>0</v>
      </c>
      <c r="G26" s="10"/>
    </row>
    <row r="27" spans="1:7" ht="20.399999999999999" customHeight="1" x14ac:dyDescent="0.25">
      <c r="A27" s="11">
        <v>23</v>
      </c>
      <c r="B27" s="12" t="s">
        <v>31</v>
      </c>
      <c r="C27" s="17" t="s">
        <v>27</v>
      </c>
      <c r="D27" s="20">
        <v>60</v>
      </c>
      <c r="E27" s="14">
        <v>0</v>
      </c>
      <c r="F27" s="14">
        <f t="shared" si="0"/>
        <v>0</v>
      </c>
      <c r="G27" s="10"/>
    </row>
    <row r="28" spans="1:7" ht="19.8" customHeight="1" x14ac:dyDescent="0.25">
      <c r="A28" s="11">
        <v>24</v>
      </c>
      <c r="B28" s="12" t="s">
        <v>32</v>
      </c>
      <c r="C28" s="17" t="s">
        <v>27</v>
      </c>
      <c r="D28" s="20">
        <v>30</v>
      </c>
      <c r="E28" s="14">
        <v>0</v>
      </c>
      <c r="F28" s="14">
        <f t="shared" si="0"/>
        <v>0</v>
      </c>
      <c r="G28" s="10"/>
    </row>
    <row r="29" spans="1:7" ht="18.600000000000001" customHeight="1" x14ac:dyDescent="0.25">
      <c r="A29" s="11">
        <v>25</v>
      </c>
      <c r="B29" s="12" t="s">
        <v>33</v>
      </c>
      <c r="C29" s="17" t="s">
        <v>27</v>
      </c>
      <c r="D29" s="20">
        <v>1850</v>
      </c>
      <c r="E29" s="14">
        <v>0</v>
      </c>
      <c r="F29" s="14">
        <f t="shared" si="0"/>
        <v>0</v>
      </c>
      <c r="G29" s="10"/>
    </row>
    <row r="30" spans="1:7" ht="18.600000000000001" customHeight="1" x14ac:dyDescent="0.25">
      <c r="A30" s="11">
        <v>26</v>
      </c>
      <c r="B30" s="12" t="s">
        <v>34</v>
      </c>
      <c r="C30" s="17" t="s">
        <v>27</v>
      </c>
      <c r="D30" s="20">
        <v>20</v>
      </c>
      <c r="E30" s="14">
        <v>0</v>
      </c>
      <c r="F30" s="14">
        <f t="shared" si="0"/>
        <v>0</v>
      </c>
      <c r="G30" s="10"/>
    </row>
    <row r="31" spans="1:7" ht="16.5" customHeight="1" x14ac:dyDescent="0.25">
      <c r="A31" s="11">
        <v>27</v>
      </c>
      <c r="B31" s="12" t="s">
        <v>35</v>
      </c>
      <c r="C31" s="13" t="s">
        <v>27</v>
      </c>
      <c r="D31" s="11">
        <v>120</v>
      </c>
      <c r="E31" s="14">
        <v>0</v>
      </c>
      <c r="F31" s="14">
        <f t="shared" si="0"/>
        <v>0</v>
      </c>
      <c r="G31" s="10"/>
    </row>
    <row r="32" spans="1:7" ht="16.5" customHeight="1" x14ac:dyDescent="0.25">
      <c r="A32" s="11">
        <v>28</v>
      </c>
      <c r="B32" s="12" t="s">
        <v>36</v>
      </c>
      <c r="C32" s="13" t="s">
        <v>27</v>
      </c>
      <c r="D32" s="11">
        <v>675</v>
      </c>
      <c r="E32" s="14">
        <v>0</v>
      </c>
      <c r="F32" s="14">
        <f t="shared" si="0"/>
        <v>0</v>
      </c>
      <c r="G32" s="10"/>
    </row>
    <row r="33" spans="1:7" ht="17.25" customHeight="1" x14ac:dyDescent="0.25">
      <c r="A33" s="11">
        <v>29</v>
      </c>
      <c r="B33" s="7" t="s">
        <v>60</v>
      </c>
      <c r="C33" s="13" t="s">
        <v>37</v>
      </c>
      <c r="D33" s="11">
        <v>15</v>
      </c>
      <c r="E33" s="14">
        <v>0</v>
      </c>
      <c r="F33" s="14">
        <f t="shared" si="0"/>
        <v>0</v>
      </c>
      <c r="G33" s="10"/>
    </row>
    <row r="34" spans="1:7" ht="17.25" customHeight="1" x14ac:dyDescent="0.25">
      <c r="A34" s="11">
        <v>30</v>
      </c>
      <c r="B34" s="7" t="s">
        <v>61</v>
      </c>
      <c r="C34" s="13" t="s">
        <v>10</v>
      </c>
      <c r="D34" s="11">
        <v>35</v>
      </c>
      <c r="E34" s="14">
        <v>0</v>
      </c>
      <c r="F34" s="14">
        <f t="shared" si="0"/>
        <v>0</v>
      </c>
      <c r="G34" s="10"/>
    </row>
    <row r="35" spans="1:7" ht="17.25" customHeight="1" x14ac:dyDescent="0.25">
      <c r="A35" s="11">
        <v>31</v>
      </c>
      <c r="B35" s="7" t="s">
        <v>62</v>
      </c>
      <c r="C35" s="13" t="s">
        <v>27</v>
      </c>
      <c r="D35" s="11">
        <v>200</v>
      </c>
      <c r="E35" s="14">
        <v>0</v>
      </c>
      <c r="F35" s="14">
        <f t="shared" si="0"/>
        <v>0</v>
      </c>
      <c r="G35" s="10"/>
    </row>
    <row r="36" spans="1:7" ht="16.5" customHeight="1" x14ac:dyDescent="0.25">
      <c r="A36" s="11">
        <v>32</v>
      </c>
      <c r="B36" s="12" t="s">
        <v>38</v>
      </c>
      <c r="C36" s="13" t="s">
        <v>10</v>
      </c>
      <c r="D36" s="11">
        <v>650</v>
      </c>
      <c r="E36" s="14">
        <v>0</v>
      </c>
      <c r="F36" s="14">
        <f t="shared" si="0"/>
        <v>0</v>
      </c>
      <c r="G36" s="10"/>
    </row>
    <row r="37" spans="1:7" ht="16.5" customHeight="1" x14ac:dyDescent="0.25">
      <c r="A37" s="11">
        <v>33</v>
      </c>
      <c r="B37" s="12" t="s">
        <v>39</v>
      </c>
      <c r="C37" s="13" t="s">
        <v>10</v>
      </c>
      <c r="D37" s="11">
        <v>5650</v>
      </c>
      <c r="E37" s="14">
        <v>0</v>
      </c>
      <c r="F37" s="14">
        <f t="shared" si="0"/>
        <v>0</v>
      </c>
      <c r="G37" s="10"/>
    </row>
    <row r="38" spans="1:7" ht="16.5" customHeight="1" x14ac:dyDescent="0.25">
      <c r="A38" s="11">
        <v>34</v>
      </c>
      <c r="B38" s="12" t="s">
        <v>40</v>
      </c>
      <c r="C38" s="13" t="s">
        <v>10</v>
      </c>
      <c r="D38" s="11">
        <v>3100</v>
      </c>
      <c r="E38" s="14">
        <v>0</v>
      </c>
      <c r="F38" s="14">
        <f t="shared" si="0"/>
        <v>0</v>
      </c>
      <c r="G38" s="10"/>
    </row>
    <row r="39" spans="1:7" ht="16.5" customHeight="1" x14ac:dyDescent="0.25">
      <c r="A39" s="11">
        <v>35</v>
      </c>
      <c r="B39" s="12" t="s">
        <v>41</v>
      </c>
      <c r="C39" s="13" t="s">
        <v>10</v>
      </c>
      <c r="D39" s="11">
        <v>1600</v>
      </c>
      <c r="E39" s="14">
        <v>0</v>
      </c>
      <c r="F39" s="14">
        <f t="shared" si="0"/>
        <v>0</v>
      </c>
      <c r="G39" s="10"/>
    </row>
    <row r="40" spans="1:7" ht="16.5" customHeight="1" x14ac:dyDescent="0.25">
      <c r="A40" s="11">
        <v>36</v>
      </c>
      <c r="B40" s="12" t="s">
        <v>42</v>
      </c>
      <c r="C40" s="13" t="s">
        <v>10</v>
      </c>
      <c r="D40" s="11">
        <v>300</v>
      </c>
      <c r="E40" s="14">
        <v>0</v>
      </c>
      <c r="F40" s="14">
        <f t="shared" si="0"/>
        <v>0</v>
      </c>
      <c r="G40" s="10"/>
    </row>
    <row r="41" spans="1:7" ht="33.75" customHeight="1" x14ac:dyDescent="0.25">
      <c r="A41" s="11">
        <v>37</v>
      </c>
      <c r="B41" s="7" t="s">
        <v>63</v>
      </c>
      <c r="C41" s="17" t="s">
        <v>43</v>
      </c>
      <c r="D41" s="20">
        <v>14</v>
      </c>
      <c r="E41" s="14">
        <v>0</v>
      </c>
      <c r="F41" s="14">
        <f t="shared" si="0"/>
        <v>0</v>
      </c>
      <c r="G41" s="10"/>
    </row>
    <row r="42" spans="1:7" ht="16.5" customHeight="1" x14ac:dyDescent="0.25">
      <c r="A42" s="11">
        <v>38</v>
      </c>
      <c r="B42" s="12" t="s">
        <v>44</v>
      </c>
      <c r="C42" s="13" t="s">
        <v>10</v>
      </c>
      <c r="D42" s="11">
        <v>1</v>
      </c>
      <c r="E42" s="14">
        <v>0</v>
      </c>
      <c r="F42" s="14">
        <f t="shared" si="0"/>
        <v>0</v>
      </c>
      <c r="G42" s="10"/>
    </row>
    <row r="43" spans="1:7" ht="16.5" customHeight="1" x14ac:dyDescent="0.25">
      <c r="A43" s="11">
        <v>39</v>
      </c>
      <c r="B43" s="12" t="s">
        <v>45</v>
      </c>
      <c r="C43" s="13" t="s">
        <v>10</v>
      </c>
      <c r="D43" s="11">
        <v>3</v>
      </c>
      <c r="E43" s="14">
        <v>0</v>
      </c>
      <c r="F43" s="14">
        <f t="shared" si="0"/>
        <v>0</v>
      </c>
      <c r="G43" s="10"/>
    </row>
    <row r="44" spans="1:7" ht="16.5" customHeight="1" x14ac:dyDescent="0.25">
      <c r="A44" s="11">
        <v>40</v>
      </c>
      <c r="B44" s="12" t="s">
        <v>46</v>
      </c>
      <c r="C44" s="13" t="s">
        <v>43</v>
      </c>
      <c r="D44" s="11">
        <v>18</v>
      </c>
      <c r="E44" s="14">
        <v>0</v>
      </c>
      <c r="F44" s="14">
        <f t="shared" si="0"/>
        <v>0</v>
      </c>
      <c r="G44" s="10"/>
    </row>
    <row r="45" spans="1:7" ht="16.5" customHeight="1" x14ac:dyDescent="0.25">
      <c r="A45" s="11">
        <v>41</v>
      </c>
      <c r="B45" s="12" t="s">
        <v>47</v>
      </c>
      <c r="C45" s="13" t="s">
        <v>43</v>
      </c>
      <c r="D45" s="11">
        <v>1</v>
      </c>
      <c r="E45" s="14">
        <v>0</v>
      </c>
      <c r="F45" s="14">
        <f t="shared" si="0"/>
        <v>0</v>
      </c>
      <c r="G45" s="10"/>
    </row>
    <row r="46" spans="1:7" ht="16.5" customHeight="1" x14ac:dyDescent="0.25">
      <c r="A46" s="11">
        <v>42</v>
      </c>
      <c r="B46" s="12" t="s">
        <v>48</v>
      </c>
      <c r="C46" s="13" t="s">
        <v>10</v>
      </c>
      <c r="D46" s="11">
        <v>12</v>
      </c>
      <c r="E46" s="14">
        <v>0</v>
      </c>
      <c r="F46" s="14">
        <f t="shared" si="0"/>
        <v>0</v>
      </c>
      <c r="G46" s="10"/>
    </row>
    <row r="47" spans="1:7" ht="16.5" customHeight="1" x14ac:dyDescent="0.25">
      <c r="A47" s="11">
        <v>43</v>
      </c>
      <c r="B47" s="12" t="s">
        <v>49</v>
      </c>
      <c r="C47" s="13" t="s">
        <v>10</v>
      </c>
      <c r="D47" s="11">
        <v>1</v>
      </c>
      <c r="E47" s="14">
        <v>0</v>
      </c>
      <c r="F47" s="14">
        <f t="shared" si="0"/>
        <v>0</v>
      </c>
      <c r="G47" s="10"/>
    </row>
    <row r="48" spans="1:7" ht="16.5" customHeight="1" x14ac:dyDescent="0.25">
      <c r="A48" s="11">
        <v>44</v>
      </c>
      <c r="B48" s="12" t="s">
        <v>50</v>
      </c>
      <c r="C48" s="13" t="s">
        <v>10</v>
      </c>
      <c r="D48" s="11">
        <v>3</v>
      </c>
      <c r="E48" s="14">
        <v>0</v>
      </c>
      <c r="F48" s="14">
        <f t="shared" si="0"/>
        <v>0</v>
      </c>
      <c r="G48" s="10"/>
    </row>
    <row r="49" spans="1:7" ht="16.5" customHeight="1" x14ac:dyDescent="0.25">
      <c r="A49" s="11">
        <v>45</v>
      </c>
      <c r="B49" s="12" t="s">
        <v>51</v>
      </c>
      <c r="C49" s="13" t="s">
        <v>43</v>
      </c>
      <c r="D49" s="11">
        <v>1</v>
      </c>
      <c r="E49" s="14">
        <v>0</v>
      </c>
      <c r="F49" s="14">
        <f t="shared" si="0"/>
        <v>0</v>
      </c>
      <c r="G49" s="10"/>
    </row>
    <row r="50" spans="1:7" ht="17.25" customHeight="1" x14ac:dyDescent="0.25">
      <c r="A50" s="11">
        <v>40</v>
      </c>
      <c r="B50" s="7" t="s">
        <v>64</v>
      </c>
      <c r="C50" s="13" t="s">
        <v>37</v>
      </c>
      <c r="D50" s="11">
        <v>1</v>
      </c>
      <c r="E50" s="14">
        <v>0</v>
      </c>
      <c r="F50" s="14">
        <f t="shared" si="0"/>
        <v>0</v>
      </c>
      <c r="G50" s="10"/>
    </row>
    <row r="51" spans="1:7" ht="17.25" customHeight="1" x14ac:dyDescent="0.25">
      <c r="A51" s="21" t="s">
        <v>52</v>
      </c>
      <c r="B51" s="22"/>
      <c r="C51" s="22"/>
      <c r="D51" s="22"/>
      <c r="E51" s="23"/>
      <c r="F51" s="14"/>
      <c r="G51" s="10"/>
    </row>
    <row r="52" spans="1:7" ht="16.5" customHeight="1" x14ac:dyDescent="0.25">
      <c r="A52" s="11">
        <v>4</v>
      </c>
      <c r="B52" s="12" t="s">
        <v>9</v>
      </c>
      <c r="C52" s="13" t="s">
        <v>10</v>
      </c>
      <c r="D52" s="11">
        <v>1</v>
      </c>
      <c r="E52" s="14">
        <f>0</f>
        <v>0</v>
      </c>
      <c r="F52" s="14">
        <f t="shared" si="0"/>
        <v>0</v>
      </c>
      <c r="G52" s="10"/>
    </row>
    <row r="53" spans="1:7" ht="16.5" customHeight="1" x14ac:dyDescent="0.25">
      <c r="A53" s="11">
        <v>5</v>
      </c>
      <c r="B53" s="12" t="s">
        <v>11</v>
      </c>
      <c r="C53" s="13" t="s">
        <v>10</v>
      </c>
      <c r="D53" s="11">
        <v>1</v>
      </c>
      <c r="E53" s="14">
        <f>0</f>
        <v>0</v>
      </c>
      <c r="F53" s="14">
        <f t="shared" si="0"/>
        <v>0</v>
      </c>
      <c r="G53" s="10"/>
    </row>
    <row r="54" spans="1:7" ht="51" customHeight="1" x14ac:dyDescent="0.3">
      <c r="A54" s="20">
        <v>6</v>
      </c>
      <c r="B54" s="12" t="s">
        <v>53</v>
      </c>
      <c r="C54" s="16" t="s">
        <v>10</v>
      </c>
      <c r="D54" s="15">
        <v>6</v>
      </c>
      <c r="E54" s="14">
        <f>0</f>
        <v>0</v>
      </c>
      <c r="F54" s="14">
        <f t="shared" si="0"/>
        <v>0</v>
      </c>
      <c r="G54" s="10"/>
    </row>
    <row r="55" spans="1:7" ht="16.5" customHeight="1" x14ac:dyDescent="0.25">
      <c r="A55" s="11">
        <v>7</v>
      </c>
      <c r="B55" s="12" t="s">
        <v>12</v>
      </c>
      <c r="C55" s="13" t="s">
        <v>10</v>
      </c>
      <c r="D55" s="11">
        <v>8</v>
      </c>
      <c r="E55" s="14">
        <f>0</f>
        <v>0</v>
      </c>
      <c r="F55" s="14">
        <f t="shared" si="0"/>
        <v>0</v>
      </c>
      <c r="G55" s="10"/>
    </row>
    <row r="56" spans="1:7" ht="16.5" customHeight="1" x14ac:dyDescent="0.25">
      <c r="A56" s="11">
        <v>8</v>
      </c>
      <c r="B56" s="12" t="s">
        <v>13</v>
      </c>
      <c r="C56" s="13" t="s">
        <v>10</v>
      </c>
      <c r="D56" s="11">
        <v>75</v>
      </c>
      <c r="E56" s="14">
        <f>0</f>
        <v>0</v>
      </c>
      <c r="F56" s="14">
        <f t="shared" si="0"/>
        <v>0</v>
      </c>
      <c r="G56" s="10"/>
    </row>
    <row r="57" spans="1:7" ht="16.5" customHeight="1" x14ac:dyDescent="0.25">
      <c r="A57" s="11">
        <v>9</v>
      </c>
      <c r="B57" s="12" t="s">
        <v>14</v>
      </c>
      <c r="C57" s="13" t="s">
        <v>10</v>
      </c>
      <c r="D57" s="11">
        <v>1</v>
      </c>
      <c r="E57" s="14">
        <f>0</f>
        <v>0</v>
      </c>
      <c r="F57" s="14">
        <f t="shared" si="0"/>
        <v>0</v>
      </c>
      <c r="G57" s="10"/>
    </row>
    <row r="58" spans="1:7" ht="33.75" customHeight="1" x14ac:dyDescent="0.25">
      <c r="A58" s="11">
        <v>10</v>
      </c>
      <c r="B58" s="7" t="s">
        <v>58</v>
      </c>
      <c r="C58" s="17" t="s">
        <v>10</v>
      </c>
      <c r="D58" s="11">
        <v>1</v>
      </c>
      <c r="E58" s="14">
        <f>0</f>
        <v>0</v>
      </c>
      <c r="F58" s="14">
        <f t="shared" si="0"/>
        <v>0</v>
      </c>
      <c r="G58" s="10"/>
    </row>
    <row r="59" spans="1:7" ht="16.5" customHeight="1" x14ac:dyDescent="0.25">
      <c r="A59" s="11">
        <v>11</v>
      </c>
      <c r="B59" s="12" t="s">
        <v>15</v>
      </c>
      <c r="C59" s="13" t="s">
        <v>10</v>
      </c>
      <c r="D59" s="11">
        <v>1</v>
      </c>
      <c r="E59" s="14">
        <f>0</f>
        <v>0</v>
      </c>
      <c r="F59" s="14">
        <f t="shared" si="0"/>
        <v>0</v>
      </c>
      <c r="G59" s="10"/>
    </row>
    <row r="60" spans="1:7" ht="16.5" customHeight="1" x14ac:dyDescent="0.25">
      <c r="A60" s="11">
        <v>12</v>
      </c>
      <c r="B60" s="12" t="s">
        <v>16</v>
      </c>
      <c r="C60" s="13" t="s">
        <v>10</v>
      </c>
      <c r="D60" s="11">
        <v>1</v>
      </c>
      <c r="E60" s="14">
        <f>0</f>
        <v>0</v>
      </c>
      <c r="F60" s="14">
        <f t="shared" si="0"/>
        <v>0</v>
      </c>
      <c r="G60" s="10"/>
    </row>
    <row r="61" spans="1:7" ht="16.5" customHeight="1" x14ac:dyDescent="0.25">
      <c r="A61" s="11">
        <v>13</v>
      </c>
      <c r="B61" s="12" t="s">
        <v>17</v>
      </c>
      <c r="C61" s="13" t="s">
        <v>10</v>
      </c>
      <c r="D61" s="11">
        <v>1</v>
      </c>
      <c r="E61" s="14">
        <f>0</f>
        <v>0</v>
      </c>
      <c r="F61" s="14">
        <f t="shared" si="0"/>
        <v>0</v>
      </c>
      <c r="G61" s="10"/>
    </row>
    <row r="62" spans="1:7" ht="16.5" customHeight="1" x14ac:dyDescent="0.25">
      <c r="A62" s="11">
        <v>14</v>
      </c>
      <c r="B62" s="12" t="s">
        <v>18</v>
      </c>
      <c r="C62" s="13" t="s">
        <v>10</v>
      </c>
      <c r="D62" s="11">
        <v>1</v>
      </c>
      <c r="E62" s="14">
        <f>0</f>
        <v>0</v>
      </c>
      <c r="F62" s="14">
        <f t="shared" si="0"/>
        <v>0</v>
      </c>
      <c r="G62" s="10"/>
    </row>
    <row r="63" spans="1:7" ht="16.5" customHeight="1" x14ac:dyDescent="0.25">
      <c r="A63" s="11">
        <v>15</v>
      </c>
      <c r="B63" s="12" t="s">
        <v>19</v>
      </c>
      <c r="C63" s="13" t="s">
        <v>10</v>
      </c>
      <c r="D63" s="11">
        <v>1</v>
      </c>
      <c r="E63" s="14">
        <f>0</f>
        <v>0</v>
      </c>
      <c r="F63" s="14">
        <f t="shared" si="0"/>
        <v>0</v>
      </c>
      <c r="G63" s="10"/>
    </row>
    <row r="64" spans="1:7" ht="16.5" customHeight="1" x14ac:dyDescent="0.25">
      <c r="A64" s="11">
        <v>16</v>
      </c>
      <c r="B64" s="12" t="s">
        <v>20</v>
      </c>
      <c r="C64" s="13" t="s">
        <v>10</v>
      </c>
      <c r="D64" s="11">
        <v>4</v>
      </c>
      <c r="E64" s="14">
        <f>0</f>
        <v>0</v>
      </c>
      <c r="F64" s="14">
        <f t="shared" si="0"/>
        <v>0</v>
      </c>
      <c r="G64" s="10"/>
    </row>
    <row r="65" spans="1:7" ht="33.75" customHeight="1" x14ac:dyDescent="0.25">
      <c r="A65" s="11">
        <v>17</v>
      </c>
      <c r="B65" s="7" t="s">
        <v>65</v>
      </c>
      <c r="C65" s="17" t="s">
        <v>10</v>
      </c>
      <c r="D65" s="20">
        <v>7</v>
      </c>
      <c r="E65" s="14">
        <f>0</f>
        <v>0</v>
      </c>
      <c r="F65" s="14">
        <f t="shared" si="0"/>
        <v>0</v>
      </c>
      <c r="G65" s="10"/>
    </row>
    <row r="66" spans="1:7" ht="33.75" customHeight="1" x14ac:dyDescent="0.25">
      <c r="A66" s="11">
        <v>18</v>
      </c>
      <c r="B66" s="7" t="s">
        <v>59</v>
      </c>
      <c r="C66" s="17" t="s">
        <v>10</v>
      </c>
      <c r="D66" s="20">
        <v>7</v>
      </c>
      <c r="E66" s="14">
        <f>0</f>
        <v>0</v>
      </c>
      <c r="F66" s="14">
        <f t="shared" si="0"/>
        <v>0</v>
      </c>
      <c r="G66" s="10"/>
    </row>
    <row r="67" spans="1:7" ht="16.5" customHeight="1" x14ac:dyDescent="0.25">
      <c r="A67" s="11">
        <v>19</v>
      </c>
      <c r="B67" s="12" t="s">
        <v>25</v>
      </c>
      <c r="C67" s="13" t="s">
        <v>10</v>
      </c>
      <c r="D67" s="11">
        <v>7</v>
      </c>
      <c r="E67" s="14">
        <f>0</f>
        <v>0</v>
      </c>
      <c r="F67" s="14">
        <f t="shared" si="0"/>
        <v>0</v>
      </c>
      <c r="G67" s="10"/>
    </row>
    <row r="68" spans="1:7" ht="16.5" customHeight="1" x14ac:dyDescent="0.25">
      <c r="A68" s="11">
        <v>20</v>
      </c>
      <c r="B68" s="12" t="s">
        <v>54</v>
      </c>
      <c r="C68" s="13" t="s">
        <v>27</v>
      </c>
      <c r="D68" s="11">
        <v>930</v>
      </c>
      <c r="E68" s="14">
        <f>0</f>
        <v>0</v>
      </c>
      <c r="F68" s="14">
        <f t="shared" si="0"/>
        <v>0</v>
      </c>
      <c r="G68" s="10"/>
    </row>
    <row r="69" spans="1:7" ht="16.5" customHeight="1" x14ac:dyDescent="0.25">
      <c r="A69" s="11">
        <v>21</v>
      </c>
      <c r="B69" s="12" t="s">
        <v>55</v>
      </c>
      <c r="C69" s="13" t="s">
        <v>27</v>
      </c>
      <c r="D69" s="11">
        <v>2325</v>
      </c>
      <c r="E69" s="14">
        <f>0</f>
        <v>0</v>
      </c>
      <c r="F69" s="14">
        <f t="shared" ref="F69:F71" si="1">E69*D69</f>
        <v>0</v>
      </c>
      <c r="G69" s="10"/>
    </row>
    <row r="70" spans="1:7" ht="16.5" customHeight="1" x14ac:dyDescent="0.25">
      <c r="A70" s="11">
        <v>22</v>
      </c>
      <c r="B70" s="12" t="s">
        <v>44</v>
      </c>
      <c r="C70" s="13" t="s">
        <v>10</v>
      </c>
      <c r="D70" s="11">
        <v>1</v>
      </c>
      <c r="E70" s="14">
        <f>0</f>
        <v>0</v>
      </c>
      <c r="F70" s="14">
        <f t="shared" si="1"/>
        <v>0</v>
      </c>
      <c r="G70" s="10"/>
    </row>
    <row r="71" spans="1:7" ht="17.55" customHeight="1" x14ac:dyDescent="0.25">
      <c r="A71" s="11">
        <v>23</v>
      </c>
      <c r="B71" s="12" t="s">
        <v>45</v>
      </c>
      <c r="C71" s="13" t="s">
        <v>10</v>
      </c>
      <c r="D71" s="11">
        <v>3</v>
      </c>
      <c r="E71" s="14">
        <f>0</f>
        <v>0</v>
      </c>
      <c r="F71" s="14">
        <f>E71*D71</f>
        <v>0</v>
      </c>
      <c r="G71" s="10"/>
    </row>
    <row r="72" spans="1:7" ht="17.25" customHeight="1" x14ac:dyDescent="0.25">
      <c r="A72" s="45" t="s">
        <v>1</v>
      </c>
      <c r="B72" s="46"/>
      <c r="C72" s="46"/>
      <c r="D72" s="46"/>
      <c r="E72" s="47"/>
      <c r="F72" s="24">
        <f>F4+F5+F6+F7+F8+F9+F10+F11+F12+F13+F14+F15+F16+F17+F18+F19+F20+F21+F22+F23+F24+F25+F26+F27+F28+F29+F30+F31+F32+F33+F34+F36+F35+F37+F38+F39+F40+F41+F42+F43+F44+F45+F46+F47+F48+F49+F50</f>
        <v>0</v>
      </c>
      <c r="G72" s="10"/>
    </row>
    <row r="73" spans="1:7" ht="17.25" customHeight="1" x14ac:dyDescent="0.25">
      <c r="A73" s="48"/>
      <c r="B73" s="48"/>
      <c r="C73" s="48"/>
      <c r="D73" s="48"/>
      <c r="E73" s="49"/>
      <c r="F73" s="24">
        <f>F52+F53+F54+F55+F56+F57+F58+F59+F60+F61+F62+F63+F64+F65+F66+F67+F68+F69+F70+F71</f>
        <v>0</v>
      </c>
      <c r="G73" s="10"/>
    </row>
    <row r="74" spans="1:7" ht="17.25" customHeight="1" x14ac:dyDescent="0.25">
      <c r="A74" s="48"/>
      <c r="B74" s="48"/>
      <c r="C74" s="48"/>
      <c r="D74" s="48"/>
      <c r="E74" s="49"/>
      <c r="F74" s="24">
        <f>F72+F73</f>
        <v>0</v>
      </c>
      <c r="G74" s="10"/>
    </row>
    <row r="75" spans="1:7" ht="33" customHeight="1" x14ac:dyDescent="0.25">
      <c r="A75" s="25" t="s">
        <v>0</v>
      </c>
      <c r="B75" s="26"/>
      <c r="C75" s="26"/>
      <c r="D75" s="26"/>
      <c r="E75" s="26"/>
      <c r="F75" s="26"/>
      <c r="G75" s="26"/>
    </row>
  </sheetData>
  <mergeCells count="5">
    <mergeCell ref="A1:G1"/>
    <mergeCell ref="A2:G2"/>
    <mergeCell ref="A72:E74"/>
    <mergeCell ref="A75:G75"/>
    <mergeCell ref="A51:D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A49" workbookViewId="0">
      <selection activeCell="D65" sqref="D65"/>
    </sheetView>
  </sheetViews>
  <sheetFormatPr defaultRowHeight="13.2" x14ac:dyDescent="0.25"/>
  <cols>
    <col min="1" max="1" width="8.88671875" style="52"/>
    <col min="2" max="2" width="76.5546875" customWidth="1"/>
    <col min="3" max="4" width="18.44140625" customWidth="1"/>
    <col min="5" max="5" width="16.88671875" customWidth="1"/>
    <col min="6" max="6" width="21.33203125" customWidth="1"/>
  </cols>
  <sheetData>
    <row r="1" spans="1:7" ht="15.6" x14ac:dyDescent="0.25">
      <c r="A1" s="27" t="s">
        <v>66</v>
      </c>
      <c r="B1" s="27"/>
      <c r="C1" s="27"/>
      <c r="D1" s="27"/>
      <c r="E1" s="27"/>
      <c r="F1" s="27"/>
      <c r="G1" s="27"/>
    </row>
    <row r="2" spans="1:7" ht="15.6" x14ac:dyDescent="0.25">
      <c r="A2" s="27" t="s">
        <v>67</v>
      </c>
      <c r="B2" s="27"/>
      <c r="C2" s="27"/>
      <c r="D2" s="27"/>
      <c r="E2" s="27"/>
      <c r="F2" s="27"/>
      <c r="G2" s="27"/>
    </row>
    <row r="3" spans="1:7" ht="55.2" customHeight="1" x14ac:dyDescent="0.25">
      <c r="A3" s="17" t="s">
        <v>4</v>
      </c>
      <c r="B3" s="6" t="s">
        <v>5</v>
      </c>
      <c r="C3" s="6" t="s">
        <v>68</v>
      </c>
      <c r="D3" s="6" t="s">
        <v>6</v>
      </c>
      <c r="E3" s="6" t="s">
        <v>7</v>
      </c>
      <c r="F3" s="6" t="s">
        <v>8</v>
      </c>
      <c r="G3" s="10"/>
    </row>
    <row r="4" spans="1:7" ht="19.8" customHeight="1" x14ac:dyDescent="0.25">
      <c r="A4" s="20">
        <v>1</v>
      </c>
      <c r="B4" s="12" t="s">
        <v>69</v>
      </c>
      <c r="C4" s="13" t="s">
        <v>10</v>
      </c>
      <c r="D4" s="11">
        <v>2</v>
      </c>
      <c r="E4" s="14">
        <v>0</v>
      </c>
      <c r="F4" s="14">
        <f>E4*D4</f>
        <v>0</v>
      </c>
      <c r="G4" s="10"/>
    </row>
    <row r="5" spans="1:7" ht="22.2" customHeight="1" x14ac:dyDescent="0.25">
      <c r="A5" s="20">
        <v>2</v>
      </c>
      <c r="B5" s="12" t="s">
        <v>70</v>
      </c>
      <c r="C5" s="13" t="s">
        <v>10</v>
      </c>
      <c r="D5" s="11">
        <v>8</v>
      </c>
      <c r="E5" s="14">
        <v>0</v>
      </c>
      <c r="F5" s="14">
        <f t="shared" ref="F5:F36" si="0">E5*D5</f>
        <v>0</v>
      </c>
      <c r="G5" s="10"/>
    </row>
    <row r="6" spans="1:7" ht="18.600000000000001" customHeight="1" x14ac:dyDescent="0.25">
      <c r="A6" s="20">
        <v>3</v>
      </c>
      <c r="B6" s="12" t="s">
        <v>71</v>
      </c>
      <c r="C6" s="13" t="s">
        <v>72</v>
      </c>
      <c r="D6" s="28">
        <v>57.9</v>
      </c>
      <c r="E6" s="14">
        <v>0</v>
      </c>
      <c r="F6" s="14">
        <f t="shared" si="0"/>
        <v>0</v>
      </c>
      <c r="G6" s="10"/>
    </row>
    <row r="7" spans="1:7" ht="20.399999999999999" customHeight="1" x14ac:dyDescent="0.25">
      <c r="A7" s="20">
        <v>4</v>
      </c>
      <c r="B7" s="12" t="s">
        <v>73</v>
      </c>
      <c r="C7" s="13" t="s">
        <v>10</v>
      </c>
      <c r="D7" s="11">
        <v>3</v>
      </c>
      <c r="E7" s="14">
        <v>0</v>
      </c>
      <c r="F7" s="14">
        <f t="shared" si="0"/>
        <v>0</v>
      </c>
      <c r="G7" s="10"/>
    </row>
    <row r="8" spans="1:7" ht="19.8" customHeight="1" x14ac:dyDescent="0.25">
      <c r="A8" s="20">
        <v>5</v>
      </c>
      <c r="B8" s="12" t="s">
        <v>74</v>
      </c>
      <c r="C8" s="13" t="s">
        <v>10</v>
      </c>
      <c r="D8" s="11">
        <v>3</v>
      </c>
      <c r="E8" s="14">
        <v>0</v>
      </c>
      <c r="F8" s="14">
        <f t="shared" si="0"/>
        <v>0</v>
      </c>
      <c r="G8" s="10"/>
    </row>
    <row r="9" spans="1:7" ht="19.2" customHeight="1" x14ac:dyDescent="0.25">
      <c r="A9" s="20">
        <v>6</v>
      </c>
      <c r="B9" s="12" t="s">
        <v>75</v>
      </c>
      <c r="C9" s="13" t="s">
        <v>10</v>
      </c>
      <c r="D9" s="11">
        <v>3</v>
      </c>
      <c r="E9" s="14">
        <v>0</v>
      </c>
      <c r="F9" s="14">
        <f t="shared" si="0"/>
        <v>0</v>
      </c>
      <c r="G9" s="10"/>
    </row>
    <row r="10" spans="1:7" ht="19.2" customHeight="1" x14ac:dyDescent="0.25">
      <c r="A10" s="20">
        <v>7</v>
      </c>
      <c r="B10" s="12" t="s">
        <v>76</v>
      </c>
      <c r="C10" s="13" t="s">
        <v>10</v>
      </c>
      <c r="D10" s="11">
        <v>9</v>
      </c>
      <c r="E10" s="14">
        <v>0</v>
      </c>
      <c r="F10" s="14">
        <f t="shared" si="0"/>
        <v>0</v>
      </c>
      <c r="G10" s="10"/>
    </row>
    <row r="11" spans="1:7" ht="18.600000000000001" customHeight="1" x14ac:dyDescent="0.25">
      <c r="A11" s="20">
        <v>8</v>
      </c>
      <c r="B11" s="12" t="s">
        <v>77</v>
      </c>
      <c r="C11" s="13" t="s">
        <v>10</v>
      </c>
      <c r="D11" s="11">
        <v>3</v>
      </c>
      <c r="E11" s="14">
        <v>0</v>
      </c>
      <c r="F11" s="14">
        <f t="shared" si="0"/>
        <v>0</v>
      </c>
      <c r="G11" s="10"/>
    </row>
    <row r="12" spans="1:7" ht="20.399999999999999" customHeight="1" x14ac:dyDescent="0.25">
      <c r="A12" s="20">
        <v>9</v>
      </c>
      <c r="B12" s="12" t="s">
        <v>78</v>
      </c>
      <c r="C12" s="13" t="s">
        <v>10</v>
      </c>
      <c r="D12" s="11">
        <v>3</v>
      </c>
      <c r="E12" s="14">
        <v>0</v>
      </c>
      <c r="F12" s="14">
        <f t="shared" si="0"/>
        <v>0</v>
      </c>
      <c r="G12" s="10"/>
    </row>
    <row r="13" spans="1:7" ht="18.600000000000001" customHeight="1" x14ac:dyDescent="0.25">
      <c r="A13" s="20">
        <v>10</v>
      </c>
      <c r="B13" s="12" t="s">
        <v>79</v>
      </c>
      <c r="C13" s="13" t="s">
        <v>10</v>
      </c>
      <c r="D13" s="11">
        <v>3</v>
      </c>
      <c r="E13" s="14">
        <v>0</v>
      </c>
      <c r="F13" s="14">
        <f t="shared" si="0"/>
        <v>0</v>
      </c>
      <c r="G13" s="10"/>
    </row>
    <row r="14" spans="1:7" ht="19.2" customHeight="1" x14ac:dyDescent="0.25">
      <c r="A14" s="20">
        <v>11</v>
      </c>
      <c r="B14" s="12" t="s">
        <v>80</v>
      </c>
      <c r="C14" s="13" t="s">
        <v>10</v>
      </c>
      <c r="D14" s="11">
        <v>3</v>
      </c>
      <c r="E14" s="14">
        <v>0</v>
      </c>
      <c r="F14" s="14">
        <f t="shared" si="0"/>
        <v>0</v>
      </c>
      <c r="G14" s="10"/>
    </row>
    <row r="15" spans="1:7" ht="19.8" customHeight="1" x14ac:dyDescent="0.25">
      <c r="A15" s="20">
        <v>12</v>
      </c>
      <c r="B15" s="12" t="s">
        <v>81</v>
      </c>
      <c r="C15" s="13" t="s">
        <v>10</v>
      </c>
      <c r="D15" s="11">
        <v>3</v>
      </c>
      <c r="E15" s="14">
        <v>0</v>
      </c>
      <c r="F15" s="14">
        <f t="shared" si="0"/>
        <v>0</v>
      </c>
      <c r="G15" s="10"/>
    </row>
    <row r="16" spans="1:7" ht="21.6" customHeight="1" x14ac:dyDescent="0.25">
      <c r="A16" s="20">
        <v>13</v>
      </c>
      <c r="B16" s="12" t="s">
        <v>82</v>
      </c>
      <c r="C16" s="13" t="s">
        <v>10</v>
      </c>
      <c r="D16" s="11">
        <v>3</v>
      </c>
      <c r="E16" s="14">
        <v>0</v>
      </c>
      <c r="F16" s="14">
        <f t="shared" si="0"/>
        <v>0</v>
      </c>
      <c r="G16" s="10"/>
    </row>
    <row r="17" spans="1:7" ht="34.200000000000003" customHeight="1" x14ac:dyDescent="0.25">
      <c r="A17" s="20">
        <v>14</v>
      </c>
      <c r="B17" s="7" t="s">
        <v>98</v>
      </c>
      <c r="C17" s="17" t="s">
        <v>10</v>
      </c>
      <c r="D17" s="20">
        <v>3</v>
      </c>
      <c r="E17" s="14">
        <v>0</v>
      </c>
      <c r="F17" s="14">
        <f t="shared" si="0"/>
        <v>0</v>
      </c>
      <c r="G17" s="10"/>
    </row>
    <row r="18" spans="1:7" ht="21" customHeight="1" x14ac:dyDescent="0.25">
      <c r="A18" s="20">
        <v>15</v>
      </c>
      <c r="B18" s="12" t="s">
        <v>83</v>
      </c>
      <c r="C18" s="13" t="s">
        <v>27</v>
      </c>
      <c r="D18" s="11">
        <v>60</v>
      </c>
      <c r="E18" s="14">
        <v>0</v>
      </c>
      <c r="F18" s="14">
        <f t="shared" si="0"/>
        <v>0</v>
      </c>
      <c r="G18" s="10"/>
    </row>
    <row r="19" spans="1:7" ht="19.8" customHeight="1" x14ac:dyDescent="0.25">
      <c r="A19" s="20">
        <v>16</v>
      </c>
      <c r="B19" s="12" t="s">
        <v>84</v>
      </c>
      <c r="C19" s="13" t="s">
        <v>27</v>
      </c>
      <c r="D19" s="11">
        <v>80</v>
      </c>
      <c r="E19" s="14">
        <v>0</v>
      </c>
      <c r="F19" s="14">
        <f t="shared" si="0"/>
        <v>0</v>
      </c>
      <c r="G19" s="10"/>
    </row>
    <row r="20" spans="1:7" ht="20.399999999999999" customHeight="1" x14ac:dyDescent="0.25">
      <c r="A20" s="20">
        <v>17</v>
      </c>
      <c r="B20" s="12" t="s">
        <v>85</v>
      </c>
      <c r="C20" s="13" t="s">
        <v>27</v>
      </c>
      <c r="D20" s="11">
        <v>70</v>
      </c>
      <c r="E20" s="14">
        <v>0</v>
      </c>
      <c r="F20" s="14">
        <f t="shared" si="0"/>
        <v>0</v>
      </c>
      <c r="G20" s="10"/>
    </row>
    <row r="21" spans="1:7" ht="18" customHeight="1" x14ac:dyDescent="0.25">
      <c r="A21" s="20">
        <v>18</v>
      </c>
      <c r="B21" s="12" t="s">
        <v>86</v>
      </c>
      <c r="C21" s="13" t="s">
        <v>27</v>
      </c>
      <c r="D21" s="11">
        <v>10</v>
      </c>
      <c r="E21" s="14">
        <v>0</v>
      </c>
      <c r="F21" s="14">
        <f t="shared" si="0"/>
        <v>0</v>
      </c>
      <c r="G21" s="10"/>
    </row>
    <row r="22" spans="1:7" ht="20.399999999999999" customHeight="1" x14ac:dyDescent="0.25">
      <c r="A22" s="20">
        <v>19</v>
      </c>
      <c r="B22" s="12" t="s">
        <v>87</v>
      </c>
      <c r="C22" s="13" t="s">
        <v>37</v>
      </c>
      <c r="D22" s="11">
        <v>1</v>
      </c>
      <c r="E22" s="14">
        <v>0</v>
      </c>
      <c r="F22" s="14">
        <f t="shared" si="0"/>
        <v>0</v>
      </c>
      <c r="G22" s="10"/>
    </row>
    <row r="23" spans="1:7" ht="18" customHeight="1" x14ac:dyDescent="0.25">
      <c r="A23" s="20">
        <v>20</v>
      </c>
      <c r="B23" s="12" t="s">
        <v>88</v>
      </c>
      <c r="C23" s="13" t="s">
        <v>10</v>
      </c>
      <c r="D23" s="11">
        <v>270</v>
      </c>
      <c r="E23" s="14">
        <v>0</v>
      </c>
      <c r="F23" s="14">
        <f t="shared" si="0"/>
        <v>0</v>
      </c>
      <c r="G23" s="10"/>
    </row>
    <row r="24" spans="1:7" ht="18.600000000000001" customHeight="1" x14ac:dyDescent="0.25">
      <c r="A24" s="20">
        <v>21</v>
      </c>
      <c r="B24" s="12" t="s">
        <v>40</v>
      </c>
      <c r="C24" s="13" t="s">
        <v>10</v>
      </c>
      <c r="D24" s="11">
        <v>230</v>
      </c>
      <c r="E24" s="14">
        <v>0</v>
      </c>
      <c r="F24" s="14">
        <f t="shared" si="0"/>
        <v>0</v>
      </c>
      <c r="G24" s="10"/>
    </row>
    <row r="25" spans="1:7" ht="33" customHeight="1" x14ac:dyDescent="0.25">
      <c r="A25" s="20">
        <v>22</v>
      </c>
      <c r="B25" s="7" t="s">
        <v>63</v>
      </c>
      <c r="C25" s="17" t="s">
        <v>43</v>
      </c>
      <c r="D25" s="20">
        <v>1</v>
      </c>
      <c r="E25" s="14">
        <v>0</v>
      </c>
      <c r="F25" s="14">
        <f t="shared" si="0"/>
        <v>0</v>
      </c>
      <c r="G25" s="10"/>
    </row>
    <row r="26" spans="1:7" ht="19.2" customHeight="1" x14ac:dyDescent="0.25">
      <c r="A26" s="20">
        <v>23</v>
      </c>
      <c r="B26" s="12" t="s">
        <v>89</v>
      </c>
      <c r="C26" s="13" t="s">
        <v>10</v>
      </c>
      <c r="D26" s="11">
        <v>15</v>
      </c>
      <c r="E26" s="14">
        <v>0</v>
      </c>
      <c r="F26" s="14">
        <f t="shared" si="0"/>
        <v>0</v>
      </c>
      <c r="G26" s="10"/>
    </row>
    <row r="27" spans="1:7" ht="19.8" customHeight="1" x14ac:dyDescent="0.25">
      <c r="A27" s="20">
        <v>24</v>
      </c>
      <c r="B27" s="12" t="s">
        <v>90</v>
      </c>
      <c r="C27" s="13" t="s">
        <v>10</v>
      </c>
      <c r="D27" s="11">
        <v>2</v>
      </c>
      <c r="E27" s="14">
        <v>0</v>
      </c>
      <c r="F27" s="14">
        <f t="shared" si="0"/>
        <v>0</v>
      </c>
      <c r="G27" s="10"/>
    </row>
    <row r="28" spans="1:7" ht="19.8" customHeight="1" x14ac:dyDescent="0.25">
      <c r="A28" s="20">
        <v>25</v>
      </c>
      <c r="B28" s="12" t="s">
        <v>91</v>
      </c>
      <c r="C28" s="13" t="s">
        <v>10</v>
      </c>
      <c r="D28" s="11">
        <v>16</v>
      </c>
      <c r="E28" s="14">
        <v>0</v>
      </c>
      <c r="F28" s="14">
        <f t="shared" si="0"/>
        <v>0</v>
      </c>
      <c r="G28" s="10"/>
    </row>
    <row r="29" spans="1:7" ht="19.2" customHeight="1" x14ac:dyDescent="0.25">
      <c r="A29" s="20">
        <v>26</v>
      </c>
      <c r="B29" s="12" t="s">
        <v>92</v>
      </c>
      <c r="C29" s="13" t="s">
        <v>10</v>
      </c>
      <c r="D29" s="11">
        <v>16</v>
      </c>
      <c r="E29" s="14">
        <v>0</v>
      </c>
      <c r="F29" s="14">
        <f t="shared" si="0"/>
        <v>0</v>
      </c>
      <c r="G29" s="10"/>
    </row>
    <row r="30" spans="1:7" ht="19.8" customHeight="1" x14ac:dyDescent="0.25">
      <c r="A30" s="20">
        <v>27</v>
      </c>
      <c r="B30" s="12" t="s">
        <v>93</v>
      </c>
      <c r="C30" s="13" t="s">
        <v>10</v>
      </c>
      <c r="D30" s="11">
        <v>16</v>
      </c>
      <c r="E30" s="14">
        <v>0</v>
      </c>
      <c r="F30" s="14">
        <f t="shared" si="0"/>
        <v>0</v>
      </c>
      <c r="G30" s="10"/>
    </row>
    <row r="31" spans="1:7" ht="19.8" customHeight="1" x14ac:dyDescent="0.25">
      <c r="A31" s="20">
        <v>28</v>
      </c>
      <c r="B31" s="12" t="s">
        <v>46</v>
      </c>
      <c r="C31" s="13" t="s">
        <v>43</v>
      </c>
      <c r="D31" s="11">
        <v>1</v>
      </c>
      <c r="E31" s="14">
        <v>0</v>
      </c>
      <c r="F31" s="14">
        <f t="shared" si="0"/>
        <v>0</v>
      </c>
      <c r="G31" s="10"/>
    </row>
    <row r="32" spans="1:7" ht="19.8" customHeight="1" x14ac:dyDescent="0.25">
      <c r="A32" s="20">
        <v>29</v>
      </c>
      <c r="B32" s="12" t="s">
        <v>94</v>
      </c>
      <c r="C32" s="13" t="s">
        <v>43</v>
      </c>
      <c r="D32" s="11">
        <v>1</v>
      </c>
      <c r="E32" s="14">
        <v>0</v>
      </c>
      <c r="F32" s="14">
        <f t="shared" si="0"/>
        <v>0</v>
      </c>
      <c r="G32" s="10"/>
    </row>
    <row r="33" spans="1:7" ht="18.600000000000001" customHeight="1" x14ac:dyDescent="0.25">
      <c r="A33" s="20">
        <v>30</v>
      </c>
      <c r="B33" s="12" t="s">
        <v>95</v>
      </c>
      <c r="C33" s="13" t="s">
        <v>10</v>
      </c>
      <c r="D33" s="11">
        <v>3</v>
      </c>
      <c r="E33" s="14">
        <v>0</v>
      </c>
      <c r="F33" s="14">
        <f t="shared" si="0"/>
        <v>0</v>
      </c>
      <c r="G33" s="10"/>
    </row>
    <row r="34" spans="1:7" ht="19.8" customHeight="1" x14ac:dyDescent="0.25">
      <c r="A34" s="20">
        <v>31</v>
      </c>
      <c r="B34" s="12" t="s">
        <v>51</v>
      </c>
      <c r="C34" s="13" t="s">
        <v>43</v>
      </c>
      <c r="D34" s="11">
        <v>1</v>
      </c>
      <c r="E34" s="14">
        <v>0</v>
      </c>
      <c r="F34" s="14">
        <f t="shared" si="0"/>
        <v>0</v>
      </c>
      <c r="G34" s="10"/>
    </row>
    <row r="35" spans="1:7" ht="20.399999999999999" customHeight="1" x14ac:dyDescent="0.25">
      <c r="A35" s="20">
        <v>32</v>
      </c>
      <c r="B35" s="12" t="s">
        <v>96</v>
      </c>
      <c r="C35" s="13" t="s">
        <v>27</v>
      </c>
      <c r="D35" s="11">
        <v>30</v>
      </c>
      <c r="E35" s="14">
        <v>0</v>
      </c>
      <c r="F35" s="14">
        <f t="shared" si="0"/>
        <v>0</v>
      </c>
      <c r="G35" s="10"/>
    </row>
    <row r="36" spans="1:7" ht="19.8" customHeight="1" x14ac:dyDescent="0.25">
      <c r="A36" s="20">
        <v>33</v>
      </c>
      <c r="B36" s="12" t="s">
        <v>39</v>
      </c>
      <c r="C36" s="13" t="s">
        <v>10</v>
      </c>
      <c r="D36" s="11">
        <v>100</v>
      </c>
      <c r="E36" s="14">
        <v>0</v>
      </c>
      <c r="F36" s="14">
        <f t="shared" si="0"/>
        <v>0</v>
      </c>
      <c r="G36" s="10"/>
    </row>
    <row r="37" spans="1:7" ht="15.6" x14ac:dyDescent="0.25">
      <c r="A37" s="29" t="s">
        <v>97</v>
      </c>
      <c r="B37" s="30"/>
      <c r="C37" s="30"/>
      <c r="D37" s="30"/>
      <c r="E37" s="30"/>
      <c r="F37" s="31"/>
      <c r="G37" s="10"/>
    </row>
    <row r="38" spans="1:7" ht="20.399999999999999" customHeight="1" x14ac:dyDescent="0.25">
      <c r="A38" s="20">
        <v>1</v>
      </c>
      <c r="B38" s="12" t="s">
        <v>69</v>
      </c>
      <c r="C38" s="13" t="s">
        <v>10</v>
      </c>
      <c r="D38" s="11">
        <v>2</v>
      </c>
      <c r="E38" s="14">
        <f>0</f>
        <v>0</v>
      </c>
      <c r="F38" s="14">
        <f>E38*D38</f>
        <v>0</v>
      </c>
      <c r="G38" s="10"/>
    </row>
    <row r="39" spans="1:7" ht="21" customHeight="1" x14ac:dyDescent="0.25">
      <c r="A39" s="20">
        <v>2</v>
      </c>
      <c r="B39" s="12" t="s">
        <v>70</v>
      </c>
      <c r="C39" s="13" t="s">
        <v>10</v>
      </c>
      <c r="D39" s="11">
        <v>4</v>
      </c>
      <c r="E39" s="14">
        <f>0</f>
        <v>0</v>
      </c>
      <c r="F39" s="14">
        <f t="shared" ref="F39:F50" si="1">E39*D39</f>
        <v>0</v>
      </c>
      <c r="G39" s="10"/>
    </row>
    <row r="40" spans="1:7" ht="19.8" customHeight="1" x14ac:dyDescent="0.25">
      <c r="A40" s="20">
        <v>3</v>
      </c>
      <c r="B40" s="12" t="s">
        <v>73</v>
      </c>
      <c r="C40" s="13" t="s">
        <v>10</v>
      </c>
      <c r="D40" s="11">
        <v>3</v>
      </c>
      <c r="E40" s="14">
        <f>0</f>
        <v>0</v>
      </c>
      <c r="F40" s="14">
        <f t="shared" si="1"/>
        <v>0</v>
      </c>
      <c r="G40" s="10"/>
    </row>
    <row r="41" spans="1:7" ht="18.600000000000001" customHeight="1" x14ac:dyDescent="0.25">
      <c r="A41" s="20">
        <v>4</v>
      </c>
      <c r="B41" s="12" t="s">
        <v>74</v>
      </c>
      <c r="C41" s="13" t="s">
        <v>10</v>
      </c>
      <c r="D41" s="11">
        <v>3</v>
      </c>
      <c r="E41" s="14">
        <f>0</f>
        <v>0</v>
      </c>
      <c r="F41" s="14">
        <f t="shared" si="1"/>
        <v>0</v>
      </c>
      <c r="G41" s="10"/>
    </row>
    <row r="42" spans="1:7" ht="21.6" customHeight="1" x14ac:dyDescent="0.25">
      <c r="A42" s="20">
        <v>5</v>
      </c>
      <c r="B42" s="12" t="s">
        <v>75</v>
      </c>
      <c r="C42" s="13" t="s">
        <v>10</v>
      </c>
      <c r="D42" s="11">
        <v>3</v>
      </c>
      <c r="E42" s="14">
        <f>0</f>
        <v>0</v>
      </c>
      <c r="F42" s="14">
        <f t="shared" si="1"/>
        <v>0</v>
      </c>
      <c r="G42" s="10"/>
    </row>
    <row r="43" spans="1:7" ht="21" customHeight="1" x14ac:dyDescent="0.25">
      <c r="A43" s="20">
        <v>6</v>
      </c>
      <c r="B43" s="12" t="s">
        <v>77</v>
      </c>
      <c r="C43" s="13" t="s">
        <v>10</v>
      </c>
      <c r="D43" s="11">
        <v>3</v>
      </c>
      <c r="E43" s="14">
        <f>0</f>
        <v>0</v>
      </c>
      <c r="F43" s="14">
        <f t="shared" si="1"/>
        <v>0</v>
      </c>
      <c r="G43" s="10"/>
    </row>
    <row r="44" spans="1:7" ht="22.2" customHeight="1" x14ac:dyDescent="0.25">
      <c r="A44" s="20">
        <v>7</v>
      </c>
      <c r="B44" s="12" t="s">
        <v>78</v>
      </c>
      <c r="C44" s="13" t="s">
        <v>10</v>
      </c>
      <c r="D44" s="11">
        <v>3</v>
      </c>
      <c r="E44" s="14">
        <f>0</f>
        <v>0</v>
      </c>
      <c r="F44" s="14">
        <f t="shared" si="1"/>
        <v>0</v>
      </c>
      <c r="G44" s="10"/>
    </row>
    <row r="45" spans="1:7" ht="20.399999999999999" customHeight="1" x14ac:dyDescent="0.25">
      <c r="A45" s="20">
        <v>8</v>
      </c>
      <c r="B45" s="12" t="s">
        <v>79</v>
      </c>
      <c r="C45" s="13" t="s">
        <v>10</v>
      </c>
      <c r="D45" s="11">
        <v>3</v>
      </c>
      <c r="E45" s="14">
        <f>0</f>
        <v>0</v>
      </c>
      <c r="F45" s="14">
        <f t="shared" si="1"/>
        <v>0</v>
      </c>
      <c r="G45" s="10"/>
    </row>
    <row r="46" spans="1:7" ht="21.6" customHeight="1" x14ac:dyDescent="0.25">
      <c r="A46" s="20">
        <v>9</v>
      </c>
      <c r="B46" s="12" t="s">
        <v>80</v>
      </c>
      <c r="C46" s="13" t="s">
        <v>10</v>
      </c>
      <c r="D46" s="11">
        <v>3</v>
      </c>
      <c r="E46" s="14">
        <f>0</f>
        <v>0</v>
      </c>
      <c r="F46" s="14">
        <f t="shared" si="1"/>
        <v>0</v>
      </c>
      <c r="G46" s="10"/>
    </row>
    <row r="47" spans="1:7" ht="21" customHeight="1" x14ac:dyDescent="0.25">
      <c r="A47" s="20">
        <v>10</v>
      </c>
      <c r="B47" s="12" t="s">
        <v>82</v>
      </c>
      <c r="C47" s="13" t="s">
        <v>10</v>
      </c>
      <c r="D47" s="11">
        <v>3</v>
      </c>
      <c r="E47" s="14">
        <f>0</f>
        <v>0</v>
      </c>
      <c r="F47" s="14">
        <f t="shared" si="1"/>
        <v>0</v>
      </c>
      <c r="G47" s="10"/>
    </row>
    <row r="48" spans="1:7" ht="21" customHeight="1" x14ac:dyDescent="0.25">
      <c r="A48" s="20">
        <v>11</v>
      </c>
      <c r="B48" s="12" t="s">
        <v>55</v>
      </c>
      <c r="C48" s="13" t="s">
        <v>27</v>
      </c>
      <c r="D48" s="11">
        <v>250</v>
      </c>
      <c r="E48" s="14">
        <f>0</f>
        <v>0</v>
      </c>
      <c r="F48" s="14">
        <f t="shared" si="1"/>
        <v>0</v>
      </c>
      <c r="G48" s="10"/>
    </row>
    <row r="49" spans="1:7" ht="18" customHeight="1" x14ac:dyDescent="0.25">
      <c r="A49" s="20">
        <v>12</v>
      </c>
      <c r="B49" s="12" t="s">
        <v>87</v>
      </c>
      <c r="C49" s="13" t="s">
        <v>27</v>
      </c>
      <c r="D49" s="11">
        <v>20</v>
      </c>
      <c r="E49" s="14">
        <f>0</f>
        <v>0</v>
      </c>
      <c r="F49" s="14">
        <f t="shared" si="1"/>
        <v>0</v>
      </c>
      <c r="G49" s="10"/>
    </row>
    <row r="50" spans="1:7" ht="21" customHeight="1" x14ac:dyDescent="0.25">
      <c r="A50" s="20">
        <v>13</v>
      </c>
      <c r="B50" s="12" t="s">
        <v>89</v>
      </c>
      <c r="C50" s="13" t="s">
        <v>10</v>
      </c>
      <c r="D50" s="11">
        <v>15</v>
      </c>
      <c r="E50" s="14">
        <f>0</f>
        <v>0</v>
      </c>
      <c r="F50" s="14">
        <f t="shared" si="1"/>
        <v>0</v>
      </c>
      <c r="G50" s="10"/>
    </row>
    <row r="51" spans="1:7" ht="15.6" x14ac:dyDescent="0.25">
      <c r="A51" s="45" t="s">
        <v>1</v>
      </c>
      <c r="B51" s="46"/>
      <c r="C51" s="46"/>
      <c r="D51" s="46"/>
      <c r="E51" s="47"/>
      <c r="F51" s="14">
        <f>F4+F5+F6+F7+F8+F9+F10+F11+F12+F13+F14+F15+F16+F17+F18+F19+F20+F21+F22+F23+F24+F25+F26+F27+F28+F29+F30+F31+F32+F33+F34+F35+F36</f>
        <v>0</v>
      </c>
      <c r="G51" s="10"/>
    </row>
    <row r="52" spans="1:7" ht="15.6" x14ac:dyDescent="0.25">
      <c r="A52" s="48"/>
      <c r="B52" s="48"/>
      <c r="C52" s="48"/>
      <c r="D52" s="48"/>
      <c r="E52" s="49"/>
      <c r="F52" s="14">
        <f>F38+F39+F40+F41+F42+F43+F44+F45+F46+F47+F48+F49+F50</f>
        <v>0</v>
      </c>
      <c r="G52" s="10"/>
    </row>
    <row r="53" spans="1:7" ht="15.6" x14ac:dyDescent="0.25">
      <c r="A53" s="48"/>
      <c r="B53" s="48"/>
      <c r="C53" s="48"/>
      <c r="D53" s="48"/>
      <c r="E53" s="49"/>
      <c r="F53" s="14">
        <f>F51+F52</f>
        <v>0</v>
      </c>
      <c r="G53" s="10"/>
    </row>
    <row r="55" spans="1:7" ht="13.2" customHeight="1" x14ac:dyDescent="0.25">
      <c r="A55" s="43" t="s">
        <v>127</v>
      </c>
      <c r="B55" s="43"/>
      <c r="C55" s="43"/>
      <c r="D55" s="43"/>
      <c r="E55" s="51"/>
      <c r="F55" s="51"/>
      <c r="G55" s="51"/>
    </row>
    <row r="56" spans="1:7" ht="16.2" customHeight="1" x14ac:dyDescent="0.25">
      <c r="A56" s="43"/>
      <c r="B56" s="43"/>
      <c r="C56" s="43"/>
      <c r="D56" s="43"/>
    </row>
    <row r="57" spans="1:7" ht="4.8" customHeight="1" x14ac:dyDescent="0.25">
      <c r="A57" s="50"/>
      <c r="B57" s="50"/>
      <c r="C57" s="50"/>
      <c r="D57" s="50"/>
    </row>
  </sheetData>
  <mergeCells count="5">
    <mergeCell ref="A1:G1"/>
    <mergeCell ref="A2:G2"/>
    <mergeCell ref="A37:F37"/>
    <mergeCell ref="A51:E53"/>
    <mergeCell ref="A55:D5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4" workbookViewId="0">
      <selection activeCell="B51" sqref="B51"/>
    </sheetView>
  </sheetViews>
  <sheetFormatPr defaultRowHeight="13.2" x14ac:dyDescent="0.25"/>
  <cols>
    <col min="1" max="1" width="8.88671875" style="3"/>
    <col min="2" max="2" width="66.109375" customWidth="1"/>
    <col min="3" max="3" width="18.44140625" customWidth="1"/>
    <col min="4" max="4" width="15.6640625" customWidth="1"/>
    <col min="5" max="5" width="19.88671875" customWidth="1"/>
    <col min="6" max="6" width="15.77734375" customWidth="1"/>
  </cols>
  <sheetData>
    <row r="1" spans="1:7" ht="15.6" x14ac:dyDescent="0.25">
      <c r="A1" s="33" t="s">
        <v>66</v>
      </c>
      <c r="B1" s="33"/>
      <c r="C1" s="33"/>
      <c r="D1" s="33"/>
      <c r="E1" s="33"/>
      <c r="F1" s="33"/>
      <c r="G1" s="33"/>
    </row>
    <row r="2" spans="1:7" ht="15.6" x14ac:dyDescent="0.25">
      <c r="A2" s="33" t="s">
        <v>99</v>
      </c>
      <c r="B2" s="33"/>
      <c r="C2" s="33"/>
      <c r="D2" s="33"/>
      <c r="E2" s="33"/>
      <c r="F2" s="33"/>
      <c r="G2" s="33"/>
    </row>
    <row r="3" spans="1:7" ht="32.4" x14ac:dyDescent="0.25">
      <c r="A3" s="34" t="s">
        <v>4</v>
      </c>
      <c r="B3" s="35" t="s">
        <v>5</v>
      </c>
      <c r="C3" s="35" t="s">
        <v>100</v>
      </c>
      <c r="D3" s="35" t="s">
        <v>6</v>
      </c>
      <c r="E3" s="36" t="s">
        <v>7</v>
      </c>
      <c r="F3" s="35" t="s">
        <v>8</v>
      </c>
      <c r="G3" s="37"/>
    </row>
    <row r="4" spans="1:7" ht="15.6" x14ac:dyDescent="0.25">
      <c r="A4" s="11">
        <v>1</v>
      </c>
      <c r="B4" s="38" t="s">
        <v>101</v>
      </c>
      <c r="C4" s="39" t="s">
        <v>10</v>
      </c>
      <c r="D4" s="11">
        <v>1</v>
      </c>
      <c r="E4" s="14">
        <v>0</v>
      </c>
      <c r="F4" s="14">
        <f>E4*D4</f>
        <v>0</v>
      </c>
      <c r="G4" s="37"/>
    </row>
    <row r="5" spans="1:7" ht="15.6" x14ac:dyDescent="0.25">
      <c r="A5" s="11">
        <v>2</v>
      </c>
      <c r="B5" s="38" t="s">
        <v>102</v>
      </c>
      <c r="C5" s="39" t="s">
        <v>27</v>
      </c>
      <c r="D5" s="11">
        <v>29</v>
      </c>
      <c r="E5" s="14">
        <v>0</v>
      </c>
      <c r="F5" s="14">
        <f t="shared" ref="F5:F28" si="0">E5*D5</f>
        <v>0</v>
      </c>
      <c r="G5" s="37"/>
    </row>
    <row r="6" spans="1:7" ht="15.6" x14ac:dyDescent="0.25">
      <c r="A6" s="11">
        <v>3</v>
      </c>
      <c r="B6" s="38" t="s">
        <v>103</v>
      </c>
      <c r="C6" s="39" t="s">
        <v>10</v>
      </c>
      <c r="D6" s="11">
        <v>3</v>
      </c>
      <c r="E6" s="14">
        <v>0</v>
      </c>
      <c r="F6" s="14">
        <f t="shared" si="0"/>
        <v>0</v>
      </c>
      <c r="G6" s="37"/>
    </row>
    <row r="7" spans="1:7" ht="15.6" x14ac:dyDescent="0.25">
      <c r="A7" s="11">
        <v>4</v>
      </c>
      <c r="B7" s="38" t="s">
        <v>104</v>
      </c>
      <c r="C7" s="39" t="s">
        <v>10</v>
      </c>
      <c r="D7" s="11">
        <v>19</v>
      </c>
      <c r="E7" s="14">
        <v>0</v>
      </c>
      <c r="F7" s="14">
        <f t="shared" si="0"/>
        <v>0</v>
      </c>
      <c r="G7" s="37"/>
    </row>
    <row r="8" spans="1:7" ht="15.6" x14ac:dyDescent="0.25">
      <c r="A8" s="11">
        <v>5</v>
      </c>
      <c r="B8" s="38" t="s">
        <v>105</v>
      </c>
      <c r="C8" s="39" t="s">
        <v>10</v>
      </c>
      <c r="D8" s="11">
        <v>6</v>
      </c>
      <c r="E8" s="14">
        <v>0</v>
      </c>
      <c r="F8" s="14">
        <f t="shared" si="0"/>
        <v>0</v>
      </c>
      <c r="G8" s="37"/>
    </row>
    <row r="9" spans="1:7" ht="15.6" x14ac:dyDescent="0.25">
      <c r="A9" s="11">
        <v>6</v>
      </c>
      <c r="B9" s="38" t="s">
        <v>106</v>
      </c>
      <c r="C9" s="39" t="s">
        <v>10</v>
      </c>
      <c r="D9" s="11">
        <v>3</v>
      </c>
      <c r="E9" s="14">
        <v>0</v>
      </c>
      <c r="F9" s="14">
        <f t="shared" si="0"/>
        <v>0</v>
      </c>
      <c r="G9" s="37"/>
    </row>
    <row r="10" spans="1:7" ht="15.6" x14ac:dyDescent="0.25">
      <c r="A10" s="11">
        <v>7</v>
      </c>
      <c r="B10" s="38" t="s">
        <v>107</v>
      </c>
      <c r="C10" s="39" t="s">
        <v>10</v>
      </c>
      <c r="D10" s="11">
        <v>10</v>
      </c>
      <c r="E10" s="14">
        <v>0</v>
      </c>
      <c r="F10" s="14">
        <f t="shared" si="0"/>
        <v>0</v>
      </c>
      <c r="G10" s="37"/>
    </row>
    <row r="11" spans="1:7" ht="15.6" x14ac:dyDescent="0.25">
      <c r="A11" s="11">
        <v>8</v>
      </c>
      <c r="B11" s="38" t="s">
        <v>108</v>
      </c>
      <c r="C11" s="39" t="s">
        <v>10</v>
      </c>
      <c r="D11" s="11">
        <v>8</v>
      </c>
      <c r="E11" s="14">
        <v>0</v>
      </c>
      <c r="F11" s="14">
        <f t="shared" si="0"/>
        <v>0</v>
      </c>
      <c r="G11" s="37"/>
    </row>
    <row r="12" spans="1:7" ht="15.6" x14ac:dyDescent="0.25">
      <c r="A12" s="11">
        <v>9</v>
      </c>
      <c r="B12" s="38" t="s">
        <v>109</v>
      </c>
      <c r="C12" s="39" t="s">
        <v>10</v>
      </c>
      <c r="D12" s="11">
        <v>2</v>
      </c>
      <c r="E12" s="14">
        <v>0</v>
      </c>
      <c r="F12" s="14">
        <f t="shared" si="0"/>
        <v>0</v>
      </c>
      <c r="G12" s="37"/>
    </row>
    <row r="13" spans="1:7" ht="15.6" x14ac:dyDescent="0.25">
      <c r="A13" s="11">
        <v>10</v>
      </c>
      <c r="B13" s="38" t="s">
        <v>110</v>
      </c>
      <c r="C13" s="39" t="s">
        <v>10</v>
      </c>
      <c r="D13" s="11">
        <v>1</v>
      </c>
      <c r="E13" s="14">
        <v>0</v>
      </c>
      <c r="F13" s="14">
        <f t="shared" si="0"/>
        <v>0</v>
      </c>
      <c r="G13" s="37"/>
    </row>
    <row r="14" spans="1:7" ht="15.6" x14ac:dyDescent="0.25">
      <c r="A14" s="11">
        <v>11</v>
      </c>
      <c r="B14" s="38" t="s">
        <v>111</v>
      </c>
      <c r="C14" s="39" t="s">
        <v>10</v>
      </c>
      <c r="D14" s="11">
        <v>2</v>
      </c>
      <c r="E14" s="14">
        <v>0</v>
      </c>
      <c r="F14" s="14">
        <f t="shared" si="0"/>
        <v>0</v>
      </c>
      <c r="G14" s="37"/>
    </row>
    <row r="15" spans="1:7" ht="15.6" x14ac:dyDescent="0.25">
      <c r="A15" s="11">
        <v>12</v>
      </c>
      <c r="B15" s="38" t="s">
        <v>112</v>
      </c>
      <c r="C15" s="39" t="s">
        <v>10</v>
      </c>
      <c r="D15" s="11">
        <v>38</v>
      </c>
      <c r="E15" s="14">
        <v>0</v>
      </c>
      <c r="F15" s="14">
        <f t="shared" si="0"/>
        <v>0</v>
      </c>
      <c r="G15" s="37"/>
    </row>
    <row r="16" spans="1:7" ht="15.6" x14ac:dyDescent="0.25">
      <c r="A16" s="11">
        <v>13</v>
      </c>
      <c r="B16" s="38" t="s">
        <v>113</v>
      </c>
      <c r="C16" s="39" t="s">
        <v>10</v>
      </c>
      <c r="D16" s="11">
        <v>2</v>
      </c>
      <c r="E16" s="14">
        <v>0</v>
      </c>
      <c r="F16" s="14">
        <f t="shared" si="0"/>
        <v>0</v>
      </c>
      <c r="G16" s="37"/>
    </row>
    <row r="17" spans="1:7" ht="15.6" x14ac:dyDescent="0.25">
      <c r="A17" s="11">
        <v>14</v>
      </c>
      <c r="B17" s="38" t="s">
        <v>114</v>
      </c>
      <c r="C17" s="39" t="s">
        <v>27</v>
      </c>
      <c r="D17" s="11">
        <v>17</v>
      </c>
      <c r="E17" s="14">
        <v>0</v>
      </c>
      <c r="F17" s="14">
        <f t="shared" si="0"/>
        <v>0</v>
      </c>
      <c r="G17" s="37"/>
    </row>
    <row r="18" spans="1:7" ht="15.6" x14ac:dyDescent="0.25">
      <c r="A18" s="11">
        <v>15</v>
      </c>
      <c r="B18" s="38" t="s">
        <v>115</v>
      </c>
      <c r="C18" s="39" t="s">
        <v>10</v>
      </c>
      <c r="D18" s="11">
        <v>2</v>
      </c>
      <c r="E18" s="14">
        <v>0</v>
      </c>
      <c r="F18" s="14">
        <f t="shared" si="0"/>
        <v>0</v>
      </c>
      <c r="G18" s="37"/>
    </row>
    <row r="19" spans="1:7" ht="15.6" x14ac:dyDescent="0.25">
      <c r="A19" s="11">
        <v>16</v>
      </c>
      <c r="B19" s="38" t="s">
        <v>116</v>
      </c>
      <c r="C19" s="39" t="s">
        <v>10</v>
      </c>
      <c r="D19" s="11">
        <v>4</v>
      </c>
      <c r="E19" s="14">
        <v>0</v>
      </c>
      <c r="F19" s="14">
        <f t="shared" si="0"/>
        <v>0</v>
      </c>
      <c r="G19" s="37"/>
    </row>
    <row r="20" spans="1:7" ht="15.6" x14ac:dyDescent="0.25">
      <c r="A20" s="11">
        <v>17</v>
      </c>
      <c r="B20" s="38" t="s">
        <v>117</v>
      </c>
      <c r="C20" s="39" t="s">
        <v>10</v>
      </c>
      <c r="D20" s="11">
        <v>1</v>
      </c>
      <c r="E20" s="14">
        <v>0</v>
      </c>
      <c r="F20" s="14">
        <f t="shared" si="0"/>
        <v>0</v>
      </c>
      <c r="G20" s="37"/>
    </row>
    <row r="21" spans="1:7" ht="15.6" x14ac:dyDescent="0.25">
      <c r="A21" s="11">
        <v>18</v>
      </c>
      <c r="B21" s="38" t="s">
        <v>118</v>
      </c>
      <c r="C21" s="39" t="s">
        <v>10</v>
      </c>
      <c r="D21" s="11">
        <v>1</v>
      </c>
      <c r="E21" s="14">
        <v>0</v>
      </c>
      <c r="F21" s="14">
        <f t="shared" si="0"/>
        <v>0</v>
      </c>
      <c r="G21" s="37"/>
    </row>
    <row r="22" spans="1:7" ht="15.6" x14ac:dyDescent="0.25">
      <c r="A22" s="11">
        <v>19</v>
      </c>
      <c r="B22" s="38" t="s">
        <v>119</v>
      </c>
      <c r="C22" s="39" t="s">
        <v>10</v>
      </c>
      <c r="D22" s="11">
        <v>9</v>
      </c>
      <c r="E22" s="14">
        <v>0</v>
      </c>
      <c r="F22" s="14">
        <f t="shared" si="0"/>
        <v>0</v>
      </c>
      <c r="G22" s="37"/>
    </row>
    <row r="23" spans="1:7" ht="15.6" x14ac:dyDescent="0.25">
      <c r="A23" s="11">
        <v>20</v>
      </c>
      <c r="B23" s="38" t="s">
        <v>120</v>
      </c>
      <c r="C23" s="39" t="s">
        <v>10</v>
      </c>
      <c r="D23" s="11">
        <v>3</v>
      </c>
      <c r="E23" s="14">
        <v>0</v>
      </c>
      <c r="F23" s="14">
        <f t="shared" si="0"/>
        <v>0</v>
      </c>
      <c r="G23" s="37"/>
    </row>
    <row r="24" spans="1:7" ht="15.6" x14ac:dyDescent="0.25">
      <c r="A24" s="11">
        <v>21</v>
      </c>
      <c r="B24" s="38" t="s">
        <v>121</v>
      </c>
      <c r="C24" s="39" t="s">
        <v>10</v>
      </c>
      <c r="D24" s="11">
        <v>1</v>
      </c>
      <c r="E24" s="14">
        <v>0</v>
      </c>
      <c r="F24" s="14">
        <f t="shared" si="0"/>
        <v>0</v>
      </c>
      <c r="G24" s="37"/>
    </row>
    <row r="25" spans="1:7" ht="15.6" x14ac:dyDescent="0.25">
      <c r="A25" s="11">
        <v>22</v>
      </c>
      <c r="B25" s="38" t="s">
        <v>122</v>
      </c>
      <c r="C25" s="39" t="s">
        <v>10</v>
      </c>
      <c r="D25" s="11">
        <v>1</v>
      </c>
      <c r="E25" s="14">
        <v>0</v>
      </c>
      <c r="F25" s="14">
        <f t="shared" si="0"/>
        <v>0</v>
      </c>
      <c r="G25" s="37"/>
    </row>
    <row r="26" spans="1:7" ht="15.6" x14ac:dyDescent="0.25">
      <c r="A26" s="11">
        <v>22</v>
      </c>
      <c r="B26" s="38" t="s">
        <v>123</v>
      </c>
      <c r="C26" s="39" t="s">
        <v>10</v>
      </c>
      <c r="D26" s="11">
        <v>2</v>
      </c>
      <c r="E26" s="14">
        <v>0</v>
      </c>
      <c r="F26" s="14">
        <f t="shared" si="0"/>
        <v>0</v>
      </c>
      <c r="G26" s="37"/>
    </row>
    <row r="27" spans="1:7" ht="15.6" x14ac:dyDescent="0.25">
      <c r="A27" s="11">
        <v>23</v>
      </c>
      <c r="B27" s="38" t="s">
        <v>124</v>
      </c>
      <c r="C27" s="39" t="s">
        <v>10</v>
      </c>
      <c r="D27" s="11">
        <v>1</v>
      </c>
      <c r="E27" s="14">
        <v>0</v>
      </c>
      <c r="F27" s="14">
        <f t="shared" si="0"/>
        <v>0</v>
      </c>
      <c r="G27" s="37"/>
    </row>
    <row r="28" spans="1:7" ht="15.6" x14ac:dyDescent="0.25">
      <c r="A28" s="11">
        <v>24</v>
      </c>
      <c r="B28" s="38" t="s">
        <v>125</v>
      </c>
      <c r="C28" s="39" t="s">
        <v>10</v>
      </c>
      <c r="D28" s="11">
        <v>1</v>
      </c>
      <c r="E28" s="14">
        <v>0</v>
      </c>
      <c r="F28" s="14">
        <f t="shared" si="0"/>
        <v>0</v>
      </c>
      <c r="G28" s="37"/>
    </row>
    <row r="29" spans="1:7" ht="15.6" x14ac:dyDescent="0.25">
      <c r="A29" s="40" t="s">
        <v>126</v>
      </c>
      <c r="B29" s="41"/>
      <c r="C29" s="41"/>
      <c r="D29" s="41"/>
      <c r="E29" s="41"/>
      <c r="F29" s="42"/>
      <c r="G29" s="37"/>
    </row>
    <row r="30" spans="1:7" ht="15.6" x14ac:dyDescent="0.25">
      <c r="A30" s="11">
        <v>1</v>
      </c>
      <c r="B30" s="38" t="s">
        <v>101</v>
      </c>
      <c r="C30" s="39" t="s">
        <v>10</v>
      </c>
      <c r="D30" s="11">
        <v>1</v>
      </c>
      <c r="E30" s="32">
        <v>0</v>
      </c>
      <c r="F30" s="32">
        <f>E30*D30</f>
        <v>0</v>
      </c>
      <c r="G30" s="37"/>
    </row>
    <row r="31" spans="1:7" ht="15.6" x14ac:dyDescent="0.25">
      <c r="A31" s="11">
        <v>2</v>
      </c>
      <c r="B31" s="38" t="s">
        <v>102</v>
      </c>
      <c r="C31" s="39" t="s">
        <v>27</v>
      </c>
      <c r="D31" s="11">
        <v>29</v>
      </c>
      <c r="E31" s="32">
        <v>0</v>
      </c>
      <c r="F31" s="32">
        <f t="shared" ref="F31:F41" si="1">E31*D31</f>
        <v>0</v>
      </c>
      <c r="G31" s="37"/>
    </row>
    <row r="32" spans="1:7" ht="15.6" x14ac:dyDescent="0.25">
      <c r="A32" s="11">
        <v>3</v>
      </c>
      <c r="B32" s="38" t="s">
        <v>104</v>
      </c>
      <c r="C32" s="39" t="s">
        <v>10</v>
      </c>
      <c r="D32" s="11">
        <v>19</v>
      </c>
      <c r="E32" s="32">
        <v>0</v>
      </c>
      <c r="F32" s="32">
        <f t="shared" si="1"/>
        <v>0</v>
      </c>
      <c r="G32" s="37"/>
    </row>
    <row r="33" spans="1:7" ht="15.6" x14ac:dyDescent="0.25">
      <c r="A33" s="11">
        <v>4</v>
      </c>
      <c r="B33" s="38" t="s">
        <v>105</v>
      </c>
      <c r="C33" s="39" t="s">
        <v>10</v>
      </c>
      <c r="D33" s="11">
        <v>6</v>
      </c>
      <c r="E33" s="32">
        <v>0</v>
      </c>
      <c r="F33" s="32">
        <f t="shared" si="1"/>
        <v>0</v>
      </c>
      <c r="G33" s="37"/>
    </row>
    <row r="34" spans="1:7" ht="15.6" x14ac:dyDescent="0.25">
      <c r="A34" s="11">
        <v>5</v>
      </c>
      <c r="B34" s="38" t="s">
        <v>106</v>
      </c>
      <c r="C34" s="39" t="s">
        <v>10</v>
      </c>
      <c r="D34" s="11">
        <v>3</v>
      </c>
      <c r="E34" s="32">
        <v>0</v>
      </c>
      <c r="F34" s="32">
        <f t="shared" si="1"/>
        <v>0</v>
      </c>
      <c r="G34" s="37"/>
    </row>
    <row r="35" spans="1:7" ht="15.6" x14ac:dyDescent="0.25">
      <c r="A35" s="11">
        <v>6</v>
      </c>
      <c r="B35" s="38" t="s">
        <v>107</v>
      </c>
      <c r="C35" s="39" t="s">
        <v>10</v>
      </c>
      <c r="D35" s="11">
        <v>10</v>
      </c>
      <c r="E35" s="32">
        <v>0</v>
      </c>
      <c r="F35" s="32">
        <f t="shared" si="1"/>
        <v>0</v>
      </c>
      <c r="G35" s="37"/>
    </row>
    <row r="36" spans="1:7" ht="15.6" x14ac:dyDescent="0.25">
      <c r="A36" s="11">
        <v>7</v>
      </c>
      <c r="B36" s="38" t="s">
        <v>108</v>
      </c>
      <c r="C36" s="39" t="s">
        <v>10</v>
      </c>
      <c r="D36" s="11">
        <v>8</v>
      </c>
      <c r="E36" s="32">
        <v>0</v>
      </c>
      <c r="F36" s="32">
        <f t="shared" si="1"/>
        <v>0</v>
      </c>
      <c r="G36" s="37"/>
    </row>
    <row r="37" spans="1:7" ht="15.6" x14ac:dyDescent="0.25">
      <c r="A37" s="11">
        <v>8</v>
      </c>
      <c r="B37" s="38" t="s">
        <v>109</v>
      </c>
      <c r="C37" s="39" t="s">
        <v>10</v>
      </c>
      <c r="D37" s="11">
        <v>2</v>
      </c>
      <c r="E37" s="32">
        <v>0</v>
      </c>
      <c r="F37" s="32">
        <f t="shared" si="1"/>
        <v>0</v>
      </c>
      <c r="G37" s="37"/>
    </row>
    <row r="38" spans="1:7" ht="15.6" x14ac:dyDescent="0.25">
      <c r="A38" s="11">
        <v>9</v>
      </c>
      <c r="B38" s="38" t="s">
        <v>110</v>
      </c>
      <c r="C38" s="39" t="s">
        <v>10</v>
      </c>
      <c r="D38" s="11">
        <v>1</v>
      </c>
      <c r="E38" s="32">
        <v>0</v>
      </c>
      <c r="F38" s="32">
        <f t="shared" si="1"/>
        <v>0</v>
      </c>
      <c r="G38" s="37"/>
    </row>
    <row r="39" spans="1:7" ht="15.6" x14ac:dyDescent="0.25">
      <c r="A39" s="11">
        <v>10</v>
      </c>
      <c r="B39" s="38" t="s">
        <v>111</v>
      </c>
      <c r="C39" s="39" t="s">
        <v>10</v>
      </c>
      <c r="D39" s="11">
        <v>2</v>
      </c>
      <c r="E39" s="32">
        <v>0</v>
      </c>
      <c r="F39" s="32">
        <f t="shared" si="1"/>
        <v>0</v>
      </c>
      <c r="G39" s="37"/>
    </row>
    <row r="40" spans="1:7" ht="15.6" x14ac:dyDescent="0.25">
      <c r="A40" s="11">
        <v>11</v>
      </c>
      <c r="B40" s="38" t="s">
        <v>114</v>
      </c>
      <c r="C40" s="39" t="s">
        <v>27</v>
      </c>
      <c r="D40" s="11">
        <v>17</v>
      </c>
      <c r="E40" s="32">
        <v>0</v>
      </c>
      <c r="F40" s="32">
        <f t="shared" si="1"/>
        <v>0</v>
      </c>
      <c r="G40" s="37"/>
    </row>
    <row r="41" spans="1:7" ht="15.6" x14ac:dyDescent="0.25">
      <c r="A41" s="11">
        <v>12</v>
      </c>
      <c r="B41" s="38" t="s">
        <v>118</v>
      </c>
      <c r="C41" s="39" t="s">
        <v>10</v>
      </c>
      <c r="D41" s="11">
        <v>1</v>
      </c>
      <c r="E41" s="32">
        <v>0</v>
      </c>
      <c r="F41" s="32">
        <f t="shared" si="1"/>
        <v>0</v>
      </c>
      <c r="G41" s="37"/>
    </row>
    <row r="42" spans="1:7" ht="15.6" customHeight="1" x14ac:dyDescent="0.25">
      <c r="A42" s="45" t="s">
        <v>1</v>
      </c>
      <c r="B42" s="46"/>
      <c r="C42" s="46"/>
      <c r="D42" s="46"/>
      <c r="E42" s="47"/>
      <c r="F42" s="24">
        <f>F4+F5+F6+F7+F8+F9+F10+F11+F12+F13+F14+F15+F16+F17+F18+F19+F20+F21+F22+F23+F24+F25+F26+F27+F28</f>
        <v>0</v>
      </c>
      <c r="G42" s="37"/>
    </row>
    <row r="43" spans="1:7" ht="15.6" x14ac:dyDescent="0.25">
      <c r="A43" s="48"/>
      <c r="B43" s="48"/>
      <c r="C43" s="48"/>
      <c r="D43" s="48"/>
      <c r="E43" s="49"/>
      <c r="F43" s="24">
        <f>F30+F31+F32+F33+F34+F35+F36+F37+F38+F39+F40+F41</f>
        <v>0</v>
      </c>
      <c r="G43" s="37"/>
    </row>
    <row r="44" spans="1:7" ht="15.6" x14ac:dyDescent="0.25">
      <c r="A44" s="48"/>
      <c r="B44" s="48"/>
      <c r="C44" s="48"/>
      <c r="D44" s="48"/>
      <c r="E44" s="49"/>
      <c r="F44" s="24">
        <f>F42+F43</f>
        <v>0</v>
      </c>
      <c r="G44" s="37"/>
    </row>
    <row r="45" spans="1:7" ht="30.6" customHeight="1" x14ac:dyDescent="0.25">
      <c r="A45" s="59" t="s">
        <v>127</v>
      </c>
      <c r="B45" s="44"/>
      <c r="C45" s="44"/>
      <c r="D45" s="44"/>
      <c r="E45" s="44"/>
      <c r="F45" s="44"/>
      <c r="G45" s="44"/>
    </row>
    <row r="46" spans="1:7" x14ac:dyDescent="0.25">
      <c r="A46" s="2"/>
      <c r="B46" s="1"/>
      <c r="C46" s="1"/>
      <c r="D46" s="1"/>
      <c r="E46" s="1"/>
      <c r="F46" s="1"/>
      <c r="G46" s="1"/>
    </row>
  </sheetData>
  <mergeCells count="5">
    <mergeCell ref="A1:G1"/>
    <mergeCell ref="A2:G2"/>
    <mergeCell ref="A29:F29"/>
    <mergeCell ref="A42:E44"/>
    <mergeCell ref="A45:G4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43" workbookViewId="0">
      <selection activeCell="B59" sqref="B59"/>
    </sheetView>
  </sheetViews>
  <sheetFormatPr defaultRowHeight="13.2" x14ac:dyDescent="0.25"/>
  <cols>
    <col min="1" max="1" width="8.88671875" style="3"/>
    <col min="2" max="2" width="65.88671875" customWidth="1"/>
    <col min="3" max="3" width="16.109375" customWidth="1"/>
    <col min="4" max="4" width="13.88671875" customWidth="1"/>
    <col min="5" max="6" width="23.21875" customWidth="1"/>
  </cols>
  <sheetData>
    <row r="1" spans="1:7" ht="15.6" x14ac:dyDescent="0.25">
      <c r="A1" s="33" t="s">
        <v>66</v>
      </c>
      <c r="B1" s="33"/>
      <c r="C1" s="33"/>
      <c r="D1" s="33"/>
      <c r="E1" s="33"/>
      <c r="F1" s="33"/>
      <c r="G1" s="33"/>
    </row>
    <row r="2" spans="1:7" ht="15.6" x14ac:dyDescent="0.25">
      <c r="A2" s="33" t="s">
        <v>128</v>
      </c>
      <c r="B2" s="33"/>
      <c r="C2" s="33"/>
      <c r="D2" s="33"/>
      <c r="E2" s="33"/>
      <c r="F2" s="33"/>
      <c r="G2" s="33"/>
    </row>
    <row r="3" spans="1:7" ht="32.4" x14ac:dyDescent="0.25">
      <c r="A3" s="34" t="s">
        <v>4</v>
      </c>
      <c r="B3" s="35" t="s">
        <v>5</v>
      </c>
      <c r="C3" s="55" t="s">
        <v>129</v>
      </c>
      <c r="D3" s="55" t="s">
        <v>130</v>
      </c>
      <c r="E3" s="55" t="s">
        <v>131</v>
      </c>
      <c r="F3" s="55" t="s">
        <v>132</v>
      </c>
      <c r="G3" s="37"/>
    </row>
    <row r="4" spans="1:7" ht="15.6" x14ac:dyDescent="0.25">
      <c r="A4" s="11">
        <v>1</v>
      </c>
      <c r="B4" s="38" t="s">
        <v>133</v>
      </c>
      <c r="C4" s="39" t="s">
        <v>10</v>
      </c>
      <c r="D4" s="11">
        <v>1</v>
      </c>
      <c r="E4" s="14">
        <v>0</v>
      </c>
      <c r="F4" s="14">
        <f>E4*D4</f>
        <v>0</v>
      </c>
      <c r="G4" s="37"/>
    </row>
    <row r="5" spans="1:7" ht="15.6" x14ac:dyDescent="0.25">
      <c r="A5" s="11">
        <v>2</v>
      </c>
      <c r="B5" s="38" t="s">
        <v>134</v>
      </c>
      <c r="C5" s="39" t="s">
        <v>10</v>
      </c>
      <c r="D5" s="11">
        <v>1</v>
      </c>
      <c r="E5" s="14">
        <v>0</v>
      </c>
      <c r="F5" s="14">
        <f t="shared" ref="F5:F32" si="0">E5*D5</f>
        <v>0</v>
      </c>
      <c r="G5" s="37"/>
    </row>
    <row r="6" spans="1:7" ht="15.6" x14ac:dyDescent="0.25">
      <c r="A6" s="11">
        <v>3</v>
      </c>
      <c r="B6" s="38" t="s">
        <v>135</v>
      </c>
      <c r="C6" s="39" t="s">
        <v>10</v>
      </c>
      <c r="D6" s="11">
        <v>2</v>
      </c>
      <c r="E6" s="14">
        <v>0</v>
      </c>
      <c r="F6" s="14">
        <f t="shared" si="0"/>
        <v>0</v>
      </c>
      <c r="G6" s="37"/>
    </row>
    <row r="7" spans="1:7" ht="15.6" x14ac:dyDescent="0.25">
      <c r="A7" s="11">
        <v>4</v>
      </c>
      <c r="B7" s="38" t="s">
        <v>136</v>
      </c>
      <c r="C7" s="39" t="s">
        <v>10</v>
      </c>
      <c r="D7" s="11">
        <v>2</v>
      </c>
      <c r="E7" s="14">
        <v>0</v>
      </c>
      <c r="F7" s="14">
        <f t="shared" si="0"/>
        <v>0</v>
      </c>
      <c r="G7" s="37"/>
    </row>
    <row r="8" spans="1:7" ht="15.6" x14ac:dyDescent="0.25">
      <c r="A8" s="11">
        <v>5</v>
      </c>
      <c r="B8" s="38" t="s">
        <v>137</v>
      </c>
      <c r="C8" s="39" t="s">
        <v>10</v>
      </c>
      <c r="D8" s="11">
        <v>1</v>
      </c>
      <c r="E8" s="14">
        <v>0</v>
      </c>
      <c r="F8" s="14">
        <f t="shared" si="0"/>
        <v>0</v>
      </c>
      <c r="G8" s="37"/>
    </row>
    <row r="9" spans="1:7" ht="15.6" x14ac:dyDescent="0.25">
      <c r="A9" s="11">
        <v>6</v>
      </c>
      <c r="B9" s="38" t="s">
        <v>138</v>
      </c>
      <c r="C9" s="39" t="s">
        <v>10</v>
      </c>
      <c r="D9" s="11">
        <v>1</v>
      </c>
      <c r="E9" s="14">
        <v>0</v>
      </c>
      <c r="F9" s="14">
        <f t="shared" si="0"/>
        <v>0</v>
      </c>
      <c r="G9" s="37"/>
    </row>
    <row r="10" spans="1:7" ht="15.6" x14ac:dyDescent="0.25">
      <c r="A10" s="11">
        <v>7</v>
      </c>
      <c r="B10" s="38" t="s">
        <v>139</v>
      </c>
      <c r="C10" s="39" t="s">
        <v>10</v>
      </c>
      <c r="D10" s="11">
        <v>2</v>
      </c>
      <c r="E10" s="14">
        <v>0</v>
      </c>
      <c r="F10" s="14">
        <f t="shared" si="0"/>
        <v>0</v>
      </c>
      <c r="G10" s="37"/>
    </row>
    <row r="11" spans="1:7" ht="15.6" x14ac:dyDescent="0.25">
      <c r="A11" s="11">
        <v>8</v>
      </c>
      <c r="B11" s="38" t="s">
        <v>140</v>
      </c>
      <c r="C11" s="39" t="s">
        <v>10</v>
      </c>
      <c r="D11" s="11">
        <v>1</v>
      </c>
      <c r="E11" s="14">
        <v>0</v>
      </c>
      <c r="F11" s="14">
        <f t="shared" si="0"/>
        <v>0</v>
      </c>
      <c r="G11" s="37"/>
    </row>
    <row r="12" spans="1:7" ht="15.6" x14ac:dyDescent="0.25">
      <c r="A12" s="11">
        <v>9</v>
      </c>
      <c r="B12" s="38" t="s">
        <v>141</v>
      </c>
      <c r="C12" s="39" t="s">
        <v>10</v>
      </c>
      <c r="D12" s="11">
        <v>1</v>
      </c>
      <c r="E12" s="14">
        <v>0</v>
      </c>
      <c r="F12" s="14">
        <f t="shared" si="0"/>
        <v>0</v>
      </c>
      <c r="G12" s="37"/>
    </row>
    <row r="13" spans="1:7" ht="15.6" x14ac:dyDescent="0.25">
      <c r="A13" s="11">
        <v>10</v>
      </c>
      <c r="B13" s="38" t="s">
        <v>142</v>
      </c>
      <c r="C13" s="39" t="s">
        <v>10</v>
      </c>
      <c r="D13" s="11">
        <v>1</v>
      </c>
      <c r="E13" s="14">
        <v>0</v>
      </c>
      <c r="F13" s="14">
        <f t="shared" si="0"/>
        <v>0</v>
      </c>
      <c r="G13" s="37"/>
    </row>
    <row r="14" spans="1:7" ht="15.6" x14ac:dyDescent="0.25">
      <c r="A14" s="11">
        <v>11</v>
      </c>
      <c r="B14" s="38" t="s">
        <v>143</v>
      </c>
      <c r="C14" s="39" t="s">
        <v>10</v>
      </c>
      <c r="D14" s="11">
        <v>1</v>
      </c>
      <c r="E14" s="14">
        <v>0</v>
      </c>
      <c r="F14" s="14">
        <f t="shared" si="0"/>
        <v>0</v>
      </c>
      <c r="G14" s="37"/>
    </row>
    <row r="15" spans="1:7" ht="15.6" x14ac:dyDescent="0.25">
      <c r="A15" s="20">
        <v>12</v>
      </c>
      <c r="B15" s="38" t="s">
        <v>144</v>
      </c>
      <c r="C15" s="54" t="s">
        <v>10</v>
      </c>
      <c r="D15" s="20">
        <v>255</v>
      </c>
      <c r="E15" s="14">
        <v>0</v>
      </c>
      <c r="F15" s="14">
        <f t="shared" si="0"/>
        <v>0</v>
      </c>
      <c r="G15" s="37"/>
    </row>
    <row r="16" spans="1:7" ht="15.6" x14ac:dyDescent="0.25">
      <c r="A16" s="20">
        <v>13</v>
      </c>
      <c r="B16" s="38" t="s">
        <v>145</v>
      </c>
      <c r="C16" s="54" t="s">
        <v>10</v>
      </c>
      <c r="D16" s="20">
        <v>3</v>
      </c>
      <c r="E16" s="14">
        <v>0</v>
      </c>
      <c r="F16" s="14">
        <f t="shared" si="0"/>
        <v>0</v>
      </c>
      <c r="G16" s="37"/>
    </row>
    <row r="17" spans="1:7" ht="15.6" x14ac:dyDescent="0.25">
      <c r="A17" s="11">
        <v>14</v>
      </c>
      <c r="B17" s="38" t="s">
        <v>146</v>
      </c>
      <c r="C17" s="39" t="s">
        <v>10</v>
      </c>
      <c r="D17" s="11">
        <v>15</v>
      </c>
      <c r="E17" s="14">
        <v>0</v>
      </c>
      <c r="F17" s="14">
        <f t="shared" si="0"/>
        <v>0</v>
      </c>
      <c r="G17" s="37"/>
    </row>
    <row r="18" spans="1:7" ht="15.6" x14ac:dyDescent="0.25">
      <c r="A18" s="20">
        <v>15</v>
      </c>
      <c r="B18" s="53" t="s">
        <v>147</v>
      </c>
      <c r="C18" s="54" t="s">
        <v>10</v>
      </c>
      <c r="D18" s="20">
        <v>28</v>
      </c>
      <c r="E18" s="14">
        <v>0</v>
      </c>
      <c r="F18" s="14">
        <f t="shared" si="0"/>
        <v>0</v>
      </c>
      <c r="G18" s="37"/>
    </row>
    <row r="19" spans="1:7" ht="15.6" x14ac:dyDescent="0.25">
      <c r="A19" s="11">
        <v>16</v>
      </c>
      <c r="B19" s="38" t="s">
        <v>148</v>
      </c>
      <c r="C19" s="39" t="s">
        <v>10</v>
      </c>
      <c r="D19" s="11">
        <v>1</v>
      </c>
      <c r="E19" s="14">
        <v>0</v>
      </c>
      <c r="F19" s="14">
        <f t="shared" si="0"/>
        <v>0</v>
      </c>
      <c r="G19" s="37"/>
    </row>
    <row r="20" spans="1:7" ht="15.6" x14ac:dyDescent="0.25">
      <c r="A20" s="11">
        <v>17</v>
      </c>
      <c r="B20" s="38" t="s">
        <v>149</v>
      </c>
      <c r="C20" s="39" t="s">
        <v>10</v>
      </c>
      <c r="D20" s="11">
        <v>4</v>
      </c>
      <c r="E20" s="14">
        <v>0</v>
      </c>
      <c r="F20" s="14">
        <f t="shared" si="0"/>
        <v>0</v>
      </c>
      <c r="G20" s="37"/>
    </row>
    <row r="21" spans="1:7" ht="15.6" x14ac:dyDescent="0.25">
      <c r="A21" s="11">
        <v>18</v>
      </c>
      <c r="B21" s="38" t="s">
        <v>150</v>
      </c>
      <c r="C21" s="39" t="s">
        <v>10</v>
      </c>
      <c r="D21" s="11">
        <v>1</v>
      </c>
      <c r="E21" s="14">
        <v>0</v>
      </c>
      <c r="F21" s="14">
        <f t="shared" si="0"/>
        <v>0</v>
      </c>
      <c r="G21" s="37"/>
    </row>
    <row r="22" spans="1:7" ht="15.6" x14ac:dyDescent="0.25">
      <c r="A22" s="11">
        <v>19</v>
      </c>
      <c r="B22" s="38" t="s">
        <v>151</v>
      </c>
      <c r="C22" s="39" t="s">
        <v>10</v>
      </c>
      <c r="D22" s="11">
        <v>71</v>
      </c>
      <c r="E22" s="14">
        <v>0</v>
      </c>
      <c r="F22" s="14">
        <f t="shared" si="0"/>
        <v>0</v>
      </c>
      <c r="G22" s="37"/>
    </row>
    <row r="23" spans="1:7" ht="15.6" x14ac:dyDescent="0.25">
      <c r="A23" s="11">
        <v>20</v>
      </c>
      <c r="B23" s="38" t="s">
        <v>152</v>
      </c>
      <c r="C23" s="39" t="s">
        <v>10</v>
      </c>
      <c r="D23" s="11">
        <v>7</v>
      </c>
      <c r="E23" s="14">
        <v>0</v>
      </c>
      <c r="F23" s="14">
        <f t="shared" si="0"/>
        <v>0</v>
      </c>
      <c r="G23" s="37"/>
    </row>
    <row r="24" spans="1:7" ht="15.6" x14ac:dyDescent="0.25">
      <c r="A24" s="20">
        <v>21</v>
      </c>
      <c r="B24" s="53" t="s">
        <v>153</v>
      </c>
      <c r="C24" s="54" t="s">
        <v>10</v>
      </c>
      <c r="D24" s="20">
        <v>27</v>
      </c>
      <c r="E24" s="14">
        <v>0</v>
      </c>
      <c r="F24" s="14">
        <f t="shared" si="0"/>
        <v>0</v>
      </c>
      <c r="G24" s="37"/>
    </row>
    <row r="25" spans="1:7" ht="15.6" x14ac:dyDescent="0.25">
      <c r="A25" s="20">
        <v>22</v>
      </c>
      <c r="B25" s="53" t="s">
        <v>154</v>
      </c>
      <c r="C25" s="54" t="s">
        <v>10</v>
      </c>
      <c r="D25" s="20">
        <v>1</v>
      </c>
      <c r="E25" s="14">
        <v>0</v>
      </c>
      <c r="F25" s="14">
        <f t="shared" si="0"/>
        <v>0</v>
      </c>
      <c r="G25" s="37"/>
    </row>
    <row r="26" spans="1:7" ht="15.6" x14ac:dyDescent="0.25">
      <c r="A26" s="11">
        <v>23</v>
      </c>
      <c r="B26" s="38" t="s">
        <v>155</v>
      </c>
      <c r="C26" s="39" t="s">
        <v>10</v>
      </c>
      <c r="D26" s="11">
        <v>4</v>
      </c>
      <c r="E26" s="14">
        <v>0</v>
      </c>
      <c r="F26" s="14">
        <f t="shared" si="0"/>
        <v>0</v>
      </c>
      <c r="G26" s="37"/>
    </row>
    <row r="27" spans="1:7" ht="15.6" x14ac:dyDescent="0.25">
      <c r="A27" s="11">
        <v>24</v>
      </c>
      <c r="B27" s="38" t="s">
        <v>156</v>
      </c>
      <c r="C27" s="39" t="s">
        <v>10</v>
      </c>
      <c r="D27" s="11">
        <v>4</v>
      </c>
      <c r="E27" s="14">
        <v>0</v>
      </c>
      <c r="F27" s="14">
        <f t="shared" si="0"/>
        <v>0</v>
      </c>
      <c r="G27" s="37"/>
    </row>
    <row r="28" spans="1:7" ht="15.6" x14ac:dyDescent="0.25">
      <c r="A28" s="11">
        <v>25</v>
      </c>
      <c r="B28" s="38" t="s">
        <v>85</v>
      </c>
      <c r="C28" s="39" t="s">
        <v>27</v>
      </c>
      <c r="D28" s="11">
        <v>4750</v>
      </c>
      <c r="E28" s="14">
        <v>0</v>
      </c>
      <c r="F28" s="14">
        <f t="shared" si="0"/>
        <v>0</v>
      </c>
      <c r="G28" s="37"/>
    </row>
    <row r="29" spans="1:7" ht="15.6" x14ac:dyDescent="0.25">
      <c r="A29" s="11">
        <v>26</v>
      </c>
      <c r="B29" s="38" t="s">
        <v>157</v>
      </c>
      <c r="C29" s="39" t="s">
        <v>27</v>
      </c>
      <c r="D29" s="11">
        <v>20</v>
      </c>
      <c r="E29" s="14">
        <v>0</v>
      </c>
      <c r="F29" s="14">
        <f t="shared" si="0"/>
        <v>0</v>
      </c>
      <c r="G29" s="37"/>
    </row>
    <row r="30" spans="1:7" ht="15.6" x14ac:dyDescent="0.25">
      <c r="A30" s="11">
        <v>27</v>
      </c>
      <c r="B30" s="38" t="s">
        <v>40</v>
      </c>
      <c r="C30" s="39" t="s">
        <v>10</v>
      </c>
      <c r="D30" s="11">
        <v>15900</v>
      </c>
      <c r="E30" s="14">
        <v>0</v>
      </c>
      <c r="F30" s="14">
        <f t="shared" si="0"/>
        <v>0</v>
      </c>
      <c r="G30" s="37"/>
    </row>
    <row r="31" spans="1:7" ht="15.6" x14ac:dyDescent="0.25">
      <c r="A31" s="20">
        <v>28</v>
      </c>
      <c r="B31" s="53" t="s">
        <v>63</v>
      </c>
      <c r="C31" s="54" t="s">
        <v>43</v>
      </c>
      <c r="D31" s="20">
        <v>16</v>
      </c>
      <c r="E31" s="14">
        <v>0</v>
      </c>
      <c r="F31" s="14">
        <f t="shared" si="0"/>
        <v>0</v>
      </c>
      <c r="G31" s="37"/>
    </row>
    <row r="32" spans="1:7" ht="15.6" x14ac:dyDescent="0.25">
      <c r="A32" s="11">
        <v>29</v>
      </c>
      <c r="B32" s="38" t="s">
        <v>158</v>
      </c>
      <c r="C32" s="39" t="s">
        <v>43</v>
      </c>
      <c r="D32" s="11">
        <v>9</v>
      </c>
      <c r="E32" s="14">
        <v>0</v>
      </c>
      <c r="F32" s="14">
        <f t="shared" si="0"/>
        <v>0</v>
      </c>
      <c r="G32" s="37"/>
    </row>
    <row r="33" spans="1:7" ht="15.6" x14ac:dyDescent="0.25">
      <c r="A33" s="40" t="s">
        <v>159</v>
      </c>
      <c r="B33" s="41"/>
      <c r="C33" s="41"/>
      <c r="D33" s="41"/>
      <c r="E33" s="41"/>
      <c r="F33" s="42"/>
      <c r="G33" s="37"/>
    </row>
    <row r="34" spans="1:7" ht="15.6" x14ac:dyDescent="0.25">
      <c r="A34" s="11">
        <v>1</v>
      </c>
      <c r="B34" s="38" t="s">
        <v>55</v>
      </c>
      <c r="C34" s="39" t="s">
        <v>27</v>
      </c>
      <c r="D34" s="11">
        <v>4770</v>
      </c>
      <c r="E34" s="14">
        <v>0</v>
      </c>
      <c r="F34" s="14">
        <f>E34*D34</f>
        <v>0</v>
      </c>
      <c r="G34" s="37"/>
    </row>
    <row r="35" spans="1:7" ht="15.6" x14ac:dyDescent="0.25">
      <c r="A35" s="11">
        <v>2</v>
      </c>
      <c r="B35" s="38" t="s">
        <v>133</v>
      </c>
      <c r="C35" s="39" t="s">
        <v>10</v>
      </c>
      <c r="D35" s="11">
        <v>1</v>
      </c>
      <c r="E35" s="14">
        <v>0</v>
      </c>
      <c r="F35" s="14">
        <f t="shared" ref="F35:F53" si="1">E35*D35</f>
        <v>0</v>
      </c>
      <c r="G35" s="37"/>
    </row>
    <row r="36" spans="1:7" ht="15.6" x14ac:dyDescent="0.25">
      <c r="A36" s="11">
        <v>3</v>
      </c>
      <c r="B36" s="38" t="s">
        <v>134</v>
      </c>
      <c r="C36" s="39" t="s">
        <v>10</v>
      </c>
      <c r="D36" s="11">
        <v>1</v>
      </c>
      <c r="E36" s="14">
        <v>0</v>
      </c>
      <c r="F36" s="14">
        <f t="shared" si="1"/>
        <v>0</v>
      </c>
      <c r="G36" s="37"/>
    </row>
    <row r="37" spans="1:7" ht="15.6" x14ac:dyDescent="0.25">
      <c r="A37" s="11">
        <v>4</v>
      </c>
      <c r="B37" s="38" t="s">
        <v>140</v>
      </c>
      <c r="C37" s="39" t="s">
        <v>10</v>
      </c>
      <c r="D37" s="11">
        <v>1</v>
      </c>
      <c r="E37" s="14">
        <v>0</v>
      </c>
      <c r="F37" s="14">
        <f t="shared" si="1"/>
        <v>0</v>
      </c>
      <c r="G37" s="37"/>
    </row>
    <row r="38" spans="1:7" ht="15.6" x14ac:dyDescent="0.25">
      <c r="A38" s="11">
        <v>5</v>
      </c>
      <c r="B38" s="38" t="s">
        <v>141</v>
      </c>
      <c r="C38" s="39" t="s">
        <v>10</v>
      </c>
      <c r="D38" s="11">
        <v>1</v>
      </c>
      <c r="E38" s="14">
        <v>0</v>
      </c>
      <c r="F38" s="14">
        <f t="shared" si="1"/>
        <v>0</v>
      </c>
      <c r="G38" s="37"/>
    </row>
    <row r="39" spans="1:7" ht="15.6" x14ac:dyDescent="0.25">
      <c r="A39" s="11">
        <v>6</v>
      </c>
      <c r="B39" s="38" t="s">
        <v>138</v>
      </c>
      <c r="C39" s="39" t="s">
        <v>10</v>
      </c>
      <c r="D39" s="11">
        <v>1</v>
      </c>
      <c r="E39" s="14">
        <v>0</v>
      </c>
      <c r="F39" s="14">
        <f t="shared" si="1"/>
        <v>0</v>
      </c>
      <c r="G39" s="37"/>
    </row>
    <row r="40" spans="1:7" ht="15.6" x14ac:dyDescent="0.25">
      <c r="A40" s="11">
        <v>7</v>
      </c>
      <c r="B40" s="38" t="s">
        <v>142</v>
      </c>
      <c r="C40" s="39" t="s">
        <v>10</v>
      </c>
      <c r="D40" s="11">
        <v>1</v>
      </c>
      <c r="E40" s="14">
        <v>0</v>
      </c>
      <c r="F40" s="14">
        <f t="shared" si="1"/>
        <v>0</v>
      </c>
      <c r="G40" s="37"/>
    </row>
    <row r="41" spans="1:7" ht="15.6" x14ac:dyDescent="0.25">
      <c r="A41" s="11">
        <v>8</v>
      </c>
      <c r="B41" s="38" t="s">
        <v>143</v>
      </c>
      <c r="C41" s="39" t="s">
        <v>10</v>
      </c>
      <c r="D41" s="11">
        <v>1</v>
      </c>
      <c r="E41" s="14">
        <v>0</v>
      </c>
      <c r="F41" s="14">
        <f t="shared" si="1"/>
        <v>0</v>
      </c>
      <c r="G41" s="37"/>
    </row>
    <row r="42" spans="1:7" ht="15.6" x14ac:dyDescent="0.25">
      <c r="A42" s="11">
        <v>9</v>
      </c>
      <c r="B42" s="38" t="s">
        <v>135</v>
      </c>
      <c r="C42" s="39" t="s">
        <v>10</v>
      </c>
      <c r="D42" s="11">
        <v>2</v>
      </c>
      <c r="E42" s="14">
        <v>0</v>
      </c>
      <c r="F42" s="14">
        <f t="shared" si="1"/>
        <v>0</v>
      </c>
      <c r="G42" s="37"/>
    </row>
    <row r="43" spans="1:7" ht="15.6" x14ac:dyDescent="0.25">
      <c r="A43" s="11">
        <v>10</v>
      </c>
      <c r="B43" s="38" t="s">
        <v>137</v>
      </c>
      <c r="C43" s="39" t="s">
        <v>10</v>
      </c>
      <c r="D43" s="11">
        <v>1</v>
      </c>
      <c r="E43" s="14">
        <v>0</v>
      </c>
      <c r="F43" s="14">
        <f t="shared" si="1"/>
        <v>0</v>
      </c>
      <c r="G43" s="37"/>
    </row>
    <row r="44" spans="1:7" ht="15.6" x14ac:dyDescent="0.25">
      <c r="A44" s="11">
        <v>11</v>
      </c>
      <c r="B44" s="38" t="s">
        <v>139</v>
      </c>
      <c r="C44" s="39" t="s">
        <v>10</v>
      </c>
      <c r="D44" s="11">
        <v>2</v>
      </c>
      <c r="E44" s="14">
        <v>0</v>
      </c>
      <c r="F44" s="14">
        <f t="shared" si="1"/>
        <v>0</v>
      </c>
      <c r="G44" s="37"/>
    </row>
    <row r="45" spans="1:7" ht="15.6" x14ac:dyDescent="0.25">
      <c r="A45" s="11">
        <v>12</v>
      </c>
      <c r="B45" s="38" t="s">
        <v>144</v>
      </c>
      <c r="C45" s="39" t="s">
        <v>10</v>
      </c>
      <c r="D45" s="11">
        <v>255</v>
      </c>
      <c r="E45" s="14">
        <v>0</v>
      </c>
      <c r="F45" s="14">
        <f t="shared" si="1"/>
        <v>0</v>
      </c>
      <c r="G45" s="37"/>
    </row>
    <row r="46" spans="1:7" ht="15.6" x14ac:dyDescent="0.25">
      <c r="A46" s="11">
        <v>13</v>
      </c>
      <c r="B46" s="38" t="s">
        <v>145</v>
      </c>
      <c r="C46" s="39" t="s">
        <v>10</v>
      </c>
      <c r="D46" s="11">
        <v>3</v>
      </c>
      <c r="E46" s="14">
        <v>0</v>
      </c>
      <c r="F46" s="14">
        <f t="shared" si="1"/>
        <v>0</v>
      </c>
      <c r="G46" s="37"/>
    </row>
    <row r="47" spans="1:7" ht="15.6" x14ac:dyDescent="0.25">
      <c r="A47" s="11">
        <v>14</v>
      </c>
      <c r="B47" s="38" t="s">
        <v>146</v>
      </c>
      <c r="C47" s="39" t="s">
        <v>10</v>
      </c>
      <c r="D47" s="11">
        <v>15</v>
      </c>
      <c r="E47" s="14">
        <v>0</v>
      </c>
      <c r="F47" s="14">
        <f t="shared" si="1"/>
        <v>0</v>
      </c>
      <c r="G47" s="37"/>
    </row>
    <row r="48" spans="1:7" ht="15.6" x14ac:dyDescent="0.25">
      <c r="A48" s="11">
        <v>15</v>
      </c>
      <c r="B48" s="38" t="s">
        <v>151</v>
      </c>
      <c r="C48" s="39" t="s">
        <v>10</v>
      </c>
      <c r="D48" s="11">
        <v>71</v>
      </c>
      <c r="E48" s="14">
        <v>0</v>
      </c>
      <c r="F48" s="14">
        <f t="shared" si="1"/>
        <v>0</v>
      </c>
      <c r="G48" s="37"/>
    </row>
    <row r="49" spans="1:7" ht="15.6" x14ac:dyDescent="0.25">
      <c r="A49" s="11">
        <v>16</v>
      </c>
      <c r="B49" s="38" t="s">
        <v>152</v>
      </c>
      <c r="C49" s="39" t="s">
        <v>10</v>
      </c>
      <c r="D49" s="11">
        <v>7</v>
      </c>
      <c r="E49" s="14">
        <v>0</v>
      </c>
      <c r="F49" s="14">
        <f t="shared" si="1"/>
        <v>0</v>
      </c>
      <c r="G49" s="37"/>
    </row>
    <row r="50" spans="1:7" ht="15.6" x14ac:dyDescent="0.25">
      <c r="A50" s="11">
        <v>17</v>
      </c>
      <c r="B50" s="38" t="s">
        <v>136</v>
      </c>
      <c r="C50" s="39" t="s">
        <v>10</v>
      </c>
      <c r="D50" s="11">
        <v>2</v>
      </c>
      <c r="E50" s="14">
        <v>0</v>
      </c>
      <c r="F50" s="14">
        <f t="shared" si="1"/>
        <v>0</v>
      </c>
      <c r="G50" s="37"/>
    </row>
    <row r="51" spans="1:7" ht="15.6" x14ac:dyDescent="0.25">
      <c r="A51" s="11">
        <v>18</v>
      </c>
      <c r="B51" s="38" t="s">
        <v>148</v>
      </c>
      <c r="C51" s="39" t="s">
        <v>10</v>
      </c>
      <c r="D51" s="11">
        <v>1</v>
      </c>
      <c r="E51" s="14">
        <v>0</v>
      </c>
      <c r="F51" s="14">
        <f t="shared" si="1"/>
        <v>0</v>
      </c>
      <c r="G51" s="37"/>
    </row>
    <row r="52" spans="1:7" ht="15.6" x14ac:dyDescent="0.25">
      <c r="A52" s="11">
        <v>19</v>
      </c>
      <c r="B52" s="38" t="s">
        <v>150</v>
      </c>
      <c r="C52" s="39" t="s">
        <v>10</v>
      </c>
      <c r="D52" s="11">
        <v>1</v>
      </c>
      <c r="E52" s="14">
        <v>0</v>
      </c>
      <c r="F52" s="14">
        <f t="shared" si="1"/>
        <v>0</v>
      </c>
      <c r="G52" s="37"/>
    </row>
    <row r="53" spans="1:7" ht="15.6" x14ac:dyDescent="0.25">
      <c r="A53" s="11">
        <v>20</v>
      </c>
      <c r="B53" s="38" t="s">
        <v>155</v>
      </c>
      <c r="C53" s="39" t="s">
        <v>10</v>
      </c>
      <c r="D53" s="11">
        <v>4</v>
      </c>
      <c r="E53" s="14">
        <v>0</v>
      </c>
      <c r="F53" s="14">
        <f t="shared" si="1"/>
        <v>0</v>
      </c>
      <c r="G53" s="37"/>
    </row>
    <row r="54" spans="1:7" ht="15.6" x14ac:dyDescent="0.25">
      <c r="A54" s="45" t="s">
        <v>1</v>
      </c>
      <c r="B54" s="46"/>
      <c r="C54" s="46"/>
      <c r="D54" s="46"/>
      <c r="E54" s="47"/>
      <c r="F54" s="24">
        <f>F4+F5+F6+F7+F8+F9+F10+F11+F12+F13+F14+F15+F16+F17+F18+F19+F20+F21+F22+F23+F24+F25+F26+F27+F28+F29+F30+F31+F32</f>
        <v>0</v>
      </c>
      <c r="G54" s="37"/>
    </row>
    <row r="55" spans="1:7" ht="15.6" x14ac:dyDescent="0.25">
      <c r="A55" s="48"/>
      <c r="B55" s="48"/>
      <c r="C55" s="48"/>
      <c r="D55" s="48"/>
      <c r="E55" s="49"/>
      <c r="F55" s="24">
        <f>F34+F35+F36+F37+F38+F39+F40+F41+F42+F43+F44+F45+F46+F47+F48+F49+F50+F51+F52+F53</f>
        <v>0</v>
      </c>
      <c r="G55" s="37"/>
    </row>
    <row r="56" spans="1:7" ht="15.6" x14ac:dyDescent="0.25">
      <c r="A56" s="48"/>
      <c r="B56" s="48"/>
      <c r="C56" s="48"/>
      <c r="D56" s="48"/>
      <c r="E56" s="49"/>
      <c r="F56" s="24">
        <f>F54+F55</f>
        <v>0</v>
      </c>
      <c r="G56" s="37"/>
    </row>
    <row r="57" spans="1:7" ht="26.4" customHeight="1" x14ac:dyDescent="0.25">
      <c r="A57" s="59" t="s">
        <v>127</v>
      </c>
      <c r="B57" s="44"/>
      <c r="C57" s="44"/>
      <c r="D57" s="44"/>
      <c r="E57" s="44"/>
      <c r="F57" s="44"/>
      <c r="G57" s="44"/>
    </row>
    <row r="58" spans="1:7" x14ac:dyDescent="0.25">
      <c r="A58" s="2"/>
      <c r="B58" s="1"/>
      <c r="C58" s="1"/>
      <c r="D58" s="1"/>
      <c r="E58" s="1"/>
      <c r="F58" s="1"/>
      <c r="G58" s="1"/>
    </row>
    <row r="59" spans="1:7" x14ac:dyDescent="0.25">
      <c r="A59" s="2"/>
      <c r="B59" s="1"/>
      <c r="C59" s="1"/>
      <c r="D59" s="1"/>
      <c r="E59" s="1"/>
      <c r="F59" s="1"/>
      <c r="G59" s="1"/>
    </row>
  </sheetData>
  <mergeCells count="5">
    <mergeCell ref="A1:G1"/>
    <mergeCell ref="A2:G2"/>
    <mergeCell ref="A33:F33"/>
    <mergeCell ref="A54:E56"/>
    <mergeCell ref="A57:G5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8" workbookViewId="0">
      <selection activeCell="B44" sqref="B44"/>
    </sheetView>
  </sheetViews>
  <sheetFormatPr defaultRowHeight="13.2" x14ac:dyDescent="0.25"/>
  <cols>
    <col min="1" max="1" width="8.88671875" style="3"/>
    <col min="2" max="2" width="79.6640625" customWidth="1"/>
    <col min="3" max="3" width="14.33203125" customWidth="1"/>
    <col min="4" max="4" width="13.33203125" customWidth="1"/>
    <col min="5" max="5" width="18.33203125" customWidth="1"/>
    <col min="6" max="6" width="20.77734375" customWidth="1"/>
  </cols>
  <sheetData>
    <row r="1" spans="1:7" ht="15.6" x14ac:dyDescent="0.25">
      <c r="A1" s="33" t="s">
        <v>66</v>
      </c>
      <c r="B1" s="33"/>
      <c r="C1" s="33"/>
      <c r="D1" s="33"/>
      <c r="E1" s="33"/>
      <c r="F1" s="33"/>
      <c r="G1" s="33"/>
    </row>
    <row r="2" spans="1:7" ht="15.6" x14ac:dyDescent="0.25">
      <c r="A2" s="33" t="s">
        <v>160</v>
      </c>
      <c r="B2" s="33"/>
      <c r="C2" s="33"/>
      <c r="D2" s="33"/>
      <c r="E2" s="33"/>
      <c r="F2" s="33"/>
      <c r="G2" s="33"/>
    </row>
    <row r="3" spans="1:7" ht="48.6" x14ac:dyDescent="0.25">
      <c r="A3" s="34" t="s">
        <v>4</v>
      </c>
      <c r="B3" s="35" t="s">
        <v>5</v>
      </c>
      <c r="C3" s="56" t="s">
        <v>129</v>
      </c>
      <c r="D3" s="56" t="s">
        <v>130</v>
      </c>
      <c r="E3" s="56" t="s">
        <v>176</v>
      </c>
      <c r="F3" s="56" t="s">
        <v>132</v>
      </c>
      <c r="G3" s="57"/>
    </row>
    <row r="4" spans="1:7" ht="15.6" x14ac:dyDescent="0.25">
      <c r="A4" s="11">
        <v>1</v>
      </c>
      <c r="B4" s="38" t="s">
        <v>161</v>
      </c>
      <c r="C4" s="39" t="s">
        <v>10</v>
      </c>
      <c r="D4" s="11">
        <v>1</v>
      </c>
      <c r="E4" s="14">
        <v>0</v>
      </c>
      <c r="F4" s="14">
        <f>E4*D4</f>
        <v>0</v>
      </c>
      <c r="G4" s="57"/>
    </row>
    <row r="5" spans="1:7" ht="15.6" x14ac:dyDescent="0.25">
      <c r="A5" s="11">
        <v>2</v>
      </c>
      <c r="B5" s="38" t="s">
        <v>162</v>
      </c>
      <c r="C5" s="39" t="s">
        <v>10</v>
      </c>
      <c r="D5" s="11">
        <v>1</v>
      </c>
      <c r="E5" s="14">
        <v>0</v>
      </c>
      <c r="F5" s="14">
        <f t="shared" ref="F5:F22" si="0">E5*D5</f>
        <v>0</v>
      </c>
      <c r="G5" s="57"/>
    </row>
    <row r="6" spans="1:7" ht="15.6" x14ac:dyDescent="0.25">
      <c r="A6" s="11">
        <v>3</v>
      </c>
      <c r="B6" s="38" t="s">
        <v>163</v>
      </c>
      <c r="C6" s="39" t="s">
        <v>10</v>
      </c>
      <c r="D6" s="11">
        <v>1</v>
      </c>
      <c r="E6" s="14">
        <v>0</v>
      </c>
      <c r="F6" s="14">
        <f t="shared" si="0"/>
        <v>0</v>
      </c>
      <c r="G6" s="57"/>
    </row>
    <row r="7" spans="1:7" ht="15.6" x14ac:dyDescent="0.25">
      <c r="A7" s="11">
        <v>4</v>
      </c>
      <c r="B7" s="38" t="s">
        <v>164</v>
      </c>
      <c r="C7" s="39" t="s">
        <v>10</v>
      </c>
      <c r="D7" s="11">
        <v>1</v>
      </c>
      <c r="E7" s="14">
        <v>0</v>
      </c>
      <c r="F7" s="14">
        <f t="shared" si="0"/>
        <v>0</v>
      </c>
      <c r="G7" s="57"/>
    </row>
    <row r="8" spans="1:7" ht="15.6" x14ac:dyDescent="0.25">
      <c r="A8" s="20">
        <v>5</v>
      </c>
      <c r="B8" s="58" t="s">
        <v>177</v>
      </c>
      <c r="C8" s="54" t="s">
        <v>10</v>
      </c>
      <c r="D8" s="20">
        <v>587</v>
      </c>
      <c r="E8" s="14">
        <v>0</v>
      </c>
      <c r="F8" s="14">
        <f t="shared" si="0"/>
        <v>0</v>
      </c>
      <c r="G8" s="57"/>
    </row>
    <row r="9" spans="1:7" ht="15.6" x14ac:dyDescent="0.25">
      <c r="A9" s="11">
        <v>6</v>
      </c>
      <c r="B9" s="38" t="s">
        <v>165</v>
      </c>
      <c r="C9" s="39" t="s">
        <v>10</v>
      </c>
      <c r="D9" s="11">
        <v>5</v>
      </c>
      <c r="E9" s="14">
        <v>0</v>
      </c>
      <c r="F9" s="14">
        <f t="shared" si="0"/>
        <v>0</v>
      </c>
      <c r="G9" s="57"/>
    </row>
    <row r="10" spans="1:7" ht="15.6" x14ac:dyDescent="0.25">
      <c r="A10" s="11">
        <v>7</v>
      </c>
      <c r="B10" s="38" t="s">
        <v>166</v>
      </c>
      <c r="C10" s="39" t="s">
        <v>10</v>
      </c>
      <c r="D10" s="11">
        <v>592</v>
      </c>
      <c r="E10" s="14">
        <v>0</v>
      </c>
      <c r="F10" s="14">
        <f t="shared" si="0"/>
        <v>0</v>
      </c>
      <c r="G10" s="57"/>
    </row>
    <row r="11" spans="1:7" ht="15.6" x14ac:dyDescent="0.25">
      <c r="A11" s="11">
        <v>8</v>
      </c>
      <c r="B11" s="38" t="s">
        <v>167</v>
      </c>
      <c r="C11" s="39" t="s">
        <v>10</v>
      </c>
      <c r="D11" s="11">
        <v>46</v>
      </c>
      <c r="E11" s="14">
        <v>0</v>
      </c>
      <c r="F11" s="14">
        <f t="shared" si="0"/>
        <v>0</v>
      </c>
      <c r="G11" s="57"/>
    </row>
    <row r="12" spans="1:7" ht="15.6" x14ac:dyDescent="0.25">
      <c r="A12" s="11">
        <v>9</v>
      </c>
      <c r="B12" s="38" t="s">
        <v>168</v>
      </c>
      <c r="C12" s="39" t="s">
        <v>10</v>
      </c>
      <c r="D12" s="11">
        <v>46</v>
      </c>
      <c r="E12" s="14">
        <v>0</v>
      </c>
      <c r="F12" s="14">
        <f t="shared" si="0"/>
        <v>0</v>
      </c>
      <c r="G12" s="57"/>
    </row>
    <row r="13" spans="1:7" ht="15.6" x14ac:dyDescent="0.25">
      <c r="A13" s="11">
        <v>10</v>
      </c>
      <c r="B13" s="38" t="s">
        <v>169</v>
      </c>
      <c r="C13" s="39" t="s">
        <v>10</v>
      </c>
      <c r="D13" s="11">
        <v>203</v>
      </c>
      <c r="E13" s="14">
        <v>0</v>
      </c>
      <c r="F13" s="14">
        <f t="shared" si="0"/>
        <v>0</v>
      </c>
      <c r="G13" s="57"/>
    </row>
    <row r="14" spans="1:7" ht="15.6" x14ac:dyDescent="0.25">
      <c r="A14" s="11">
        <v>11</v>
      </c>
      <c r="B14" s="38" t="s">
        <v>170</v>
      </c>
      <c r="C14" s="39" t="s">
        <v>27</v>
      </c>
      <c r="D14" s="11">
        <v>6100</v>
      </c>
      <c r="E14" s="14">
        <v>0</v>
      </c>
      <c r="F14" s="14">
        <f t="shared" si="0"/>
        <v>0</v>
      </c>
      <c r="G14" s="57"/>
    </row>
    <row r="15" spans="1:7" ht="15.6" x14ac:dyDescent="0.25">
      <c r="A15" s="11">
        <v>12</v>
      </c>
      <c r="B15" s="38" t="s">
        <v>171</v>
      </c>
      <c r="C15" s="39" t="s">
        <v>27</v>
      </c>
      <c r="D15" s="11">
        <v>100</v>
      </c>
      <c r="E15" s="14">
        <v>0</v>
      </c>
      <c r="F15" s="14">
        <f t="shared" si="0"/>
        <v>0</v>
      </c>
      <c r="G15" s="57"/>
    </row>
    <row r="16" spans="1:7" ht="15.6" x14ac:dyDescent="0.25">
      <c r="A16" s="11">
        <v>13</v>
      </c>
      <c r="B16" s="38" t="s">
        <v>157</v>
      </c>
      <c r="C16" s="39" t="s">
        <v>27</v>
      </c>
      <c r="D16" s="11">
        <v>15</v>
      </c>
      <c r="E16" s="14">
        <v>0</v>
      </c>
      <c r="F16" s="14">
        <f t="shared" si="0"/>
        <v>0</v>
      </c>
      <c r="G16" s="57"/>
    </row>
    <row r="17" spans="1:7" ht="15.6" x14ac:dyDescent="0.25">
      <c r="A17" s="11">
        <v>14</v>
      </c>
      <c r="B17" s="38" t="s">
        <v>172</v>
      </c>
      <c r="C17" s="39" t="s">
        <v>27</v>
      </c>
      <c r="D17" s="11">
        <v>8</v>
      </c>
      <c r="E17" s="14">
        <v>0</v>
      </c>
      <c r="F17" s="14">
        <f t="shared" si="0"/>
        <v>0</v>
      </c>
      <c r="G17" s="57"/>
    </row>
    <row r="18" spans="1:7" ht="15.6" x14ac:dyDescent="0.25">
      <c r="A18" s="11">
        <v>15</v>
      </c>
      <c r="B18" s="58" t="s">
        <v>178</v>
      </c>
      <c r="C18" s="39" t="s">
        <v>37</v>
      </c>
      <c r="D18" s="11">
        <v>122</v>
      </c>
      <c r="E18" s="14">
        <v>0</v>
      </c>
      <c r="F18" s="14">
        <f t="shared" si="0"/>
        <v>0</v>
      </c>
      <c r="G18" s="57"/>
    </row>
    <row r="19" spans="1:7" ht="15.6" x14ac:dyDescent="0.25">
      <c r="A19" s="11">
        <v>16</v>
      </c>
      <c r="B19" s="58" t="s">
        <v>179</v>
      </c>
      <c r="C19" s="39" t="s">
        <v>10</v>
      </c>
      <c r="D19" s="11">
        <v>153</v>
      </c>
      <c r="E19" s="14">
        <v>0</v>
      </c>
      <c r="F19" s="14">
        <f t="shared" si="0"/>
        <v>0</v>
      </c>
      <c r="G19" s="57"/>
    </row>
    <row r="20" spans="1:7" ht="15.6" x14ac:dyDescent="0.25">
      <c r="A20" s="11">
        <v>17</v>
      </c>
      <c r="B20" s="38" t="s">
        <v>173</v>
      </c>
      <c r="C20" s="39" t="s">
        <v>10</v>
      </c>
      <c r="D20" s="11">
        <v>169</v>
      </c>
      <c r="E20" s="14">
        <v>0</v>
      </c>
      <c r="F20" s="14">
        <f t="shared" si="0"/>
        <v>0</v>
      </c>
      <c r="G20" s="57"/>
    </row>
    <row r="21" spans="1:7" ht="15.6" x14ac:dyDescent="0.25">
      <c r="A21" s="11">
        <v>18</v>
      </c>
      <c r="B21" s="38" t="s">
        <v>39</v>
      </c>
      <c r="C21" s="39" t="s">
        <v>10</v>
      </c>
      <c r="D21" s="11">
        <v>330</v>
      </c>
      <c r="E21" s="14">
        <v>0</v>
      </c>
      <c r="F21" s="14">
        <f t="shared" si="0"/>
        <v>0</v>
      </c>
      <c r="G21" s="57"/>
    </row>
    <row r="22" spans="1:7" ht="15.6" x14ac:dyDescent="0.25">
      <c r="A22" s="20">
        <v>19</v>
      </c>
      <c r="B22" s="58" t="s">
        <v>63</v>
      </c>
      <c r="C22" s="54" t="s">
        <v>43</v>
      </c>
      <c r="D22" s="20">
        <v>1</v>
      </c>
      <c r="E22" s="14">
        <v>0</v>
      </c>
      <c r="F22" s="14">
        <f t="shared" si="0"/>
        <v>0</v>
      </c>
      <c r="G22" s="57"/>
    </row>
    <row r="23" spans="1:7" ht="15.6" x14ac:dyDescent="0.25">
      <c r="A23" s="40" t="s">
        <v>174</v>
      </c>
      <c r="B23" s="41"/>
      <c r="C23" s="41"/>
      <c r="D23" s="41"/>
      <c r="E23" s="41"/>
      <c r="F23" s="42"/>
      <c r="G23" s="57"/>
    </row>
    <row r="24" spans="1:7" ht="15.6" x14ac:dyDescent="0.25">
      <c r="A24" s="11">
        <v>1</v>
      </c>
      <c r="B24" s="38" t="s">
        <v>54</v>
      </c>
      <c r="C24" s="39" t="s">
        <v>27</v>
      </c>
      <c r="D24" s="11">
        <v>6100</v>
      </c>
      <c r="E24" s="14">
        <v>0</v>
      </c>
      <c r="F24" s="14">
        <f>E24*D24</f>
        <v>0</v>
      </c>
      <c r="G24" s="57"/>
    </row>
    <row r="25" spans="1:7" ht="15.6" x14ac:dyDescent="0.25">
      <c r="A25" s="11">
        <v>2</v>
      </c>
      <c r="B25" s="38" t="s">
        <v>55</v>
      </c>
      <c r="C25" s="39" t="s">
        <v>27</v>
      </c>
      <c r="D25" s="11">
        <v>115</v>
      </c>
      <c r="E25" s="14">
        <v>0</v>
      </c>
      <c r="F25" s="14">
        <f t="shared" ref="F25:F34" si="1">E25*D25</f>
        <v>0</v>
      </c>
      <c r="G25" s="57"/>
    </row>
    <row r="26" spans="1:7" ht="15.6" x14ac:dyDescent="0.25">
      <c r="A26" s="11">
        <v>3</v>
      </c>
      <c r="B26" s="38" t="s">
        <v>172</v>
      </c>
      <c r="C26" s="39" t="s">
        <v>10</v>
      </c>
      <c r="D26" s="11">
        <v>4</v>
      </c>
      <c r="E26" s="14">
        <v>0</v>
      </c>
      <c r="F26" s="14">
        <f t="shared" si="1"/>
        <v>0</v>
      </c>
      <c r="G26" s="57"/>
    </row>
    <row r="27" spans="1:7" ht="15.6" x14ac:dyDescent="0.25">
      <c r="A27" s="11">
        <v>4</v>
      </c>
      <c r="B27" s="38" t="s">
        <v>161</v>
      </c>
      <c r="C27" s="39" t="s">
        <v>10</v>
      </c>
      <c r="D27" s="11">
        <v>1</v>
      </c>
      <c r="E27" s="14">
        <v>0</v>
      </c>
      <c r="F27" s="14">
        <f t="shared" si="1"/>
        <v>0</v>
      </c>
      <c r="G27" s="57"/>
    </row>
    <row r="28" spans="1:7" ht="15.6" x14ac:dyDescent="0.25">
      <c r="A28" s="11">
        <v>5</v>
      </c>
      <c r="B28" s="38" t="s">
        <v>163</v>
      </c>
      <c r="C28" s="39" t="s">
        <v>10</v>
      </c>
      <c r="D28" s="11">
        <v>1</v>
      </c>
      <c r="E28" s="14">
        <v>0</v>
      </c>
      <c r="F28" s="14">
        <f t="shared" si="1"/>
        <v>0</v>
      </c>
      <c r="G28" s="57"/>
    </row>
    <row r="29" spans="1:7" ht="15.6" x14ac:dyDescent="0.25">
      <c r="A29" s="11">
        <v>6</v>
      </c>
      <c r="B29" s="38" t="s">
        <v>162</v>
      </c>
      <c r="C29" s="39" t="s">
        <v>10</v>
      </c>
      <c r="D29" s="11">
        <v>1</v>
      </c>
      <c r="E29" s="14">
        <v>0</v>
      </c>
      <c r="F29" s="14">
        <f t="shared" si="1"/>
        <v>0</v>
      </c>
      <c r="G29" s="57"/>
    </row>
    <row r="30" spans="1:7" ht="15.6" x14ac:dyDescent="0.25">
      <c r="A30" s="11">
        <v>7</v>
      </c>
      <c r="B30" s="38" t="s">
        <v>164</v>
      </c>
      <c r="C30" s="39" t="s">
        <v>10</v>
      </c>
      <c r="D30" s="11">
        <v>1</v>
      </c>
      <c r="E30" s="14">
        <v>0</v>
      </c>
      <c r="F30" s="14">
        <f t="shared" si="1"/>
        <v>0</v>
      </c>
      <c r="G30" s="57"/>
    </row>
    <row r="31" spans="1:7" ht="15.6" x14ac:dyDescent="0.25">
      <c r="A31" s="11">
        <v>8</v>
      </c>
      <c r="B31" s="38" t="s">
        <v>175</v>
      </c>
      <c r="C31" s="39" t="s">
        <v>10</v>
      </c>
      <c r="D31" s="11">
        <v>587</v>
      </c>
      <c r="E31" s="14">
        <v>0</v>
      </c>
      <c r="F31" s="14">
        <f t="shared" si="1"/>
        <v>0</v>
      </c>
      <c r="G31" s="57"/>
    </row>
    <row r="32" spans="1:7" ht="15.6" x14ac:dyDescent="0.25">
      <c r="A32" s="11">
        <v>9</v>
      </c>
      <c r="B32" s="38" t="s">
        <v>165</v>
      </c>
      <c r="C32" s="39" t="s">
        <v>10</v>
      </c>
      <c r="D32" s="11">
        <v>5</v>
      </c>
      <c r="E32" s="14">
        <v>0</v>
      </c>
      <c r="F32" s="14">
        <f t="shared" si="1"/>
        <v>0</v>
      </c>
      <c r="G32" s="57"/>
    </row>
    <row r="33" spans="1:7" ht="15.6" x14ac:dyDescent="0.25">
      <c r="A33" s="11">
        <v>10</v>
      </c>
      <c r="B33" s="38" t="s">
        <v>167</v>
      </c>
      <c r="C33" s="39" t="s">
        <v>10</v>
      </c>
      <c r="D33" s="11">
        <v>46</v>
      </c>
      <c r="E33" s="14">
        <v>0</v>
      </c>
      <c r="F33" s="14">
        <f t="shared" si="1"/>
        <v>0</v>
      </c>
      <c r="G33" s="57"/>
    </row>
    <row r="34" spans="1:7" ht="15.6" x14ac:dyDescent="0.25">
      <c r="A34" s="11">
        <v>11</v>
      </c>
      <c r="B34" s="38" t="s">
        <v>169</v>
      </c>
      <c r="C34" s="39" t="s">
        <v>10</v>
      </c>
      <c r="D34" s="11">
        <v>203</v>
      </c>
      <c r="E34" s="14">
        <v>0</v>
      </c>
      <c r="F34" s="14">
        <f t="shared" si="1"/>
        <v>0</v>
      </c>
      <c r="G34" s="57"/>
    </row>
    <row r="35" spans="1:7" ht="15.6" x14ac:dyDescent="0.25">
      <c r="A35" s="45" t="s">
        <v>1</v>
      </c>
      <c r="B35" s="46"/>
      <c r="C35" s="46"/>
      <c r="D35" s="46"/>
      <c r="E35" s="47"/>
      <c r="F35" s="24">
        <f>F4+F5+F6+F7+F8+F9+F10+F11+F12+F13+F14+F15+F16+F17+F18+F19+F20+F21+F22</f>
        <v>0</v>
      </c>
      <c r="G35" s="57"/>
    </row>
    <row r="36" spans="1:7" ht="15.6" x14ac:dyDescent="0.25">
      <c r="A36" s="48"/>
      <c r="B36" s="48"/>
      <c r="C36" s="48"/>
      <c r="D36" s="48"/>
      <c r="E36" s="49"/>
      <c r="F36" s="24">
        <f>F24+F25+F26+F27+F28+F29+F30+F31+F32+F33+F34</f>
        <v>0</v>
      </c>
      <c r="G36" s="57"/>
    </row>
    <row r="37" spans="1:7" ht="15.6" x14ac:dyDescent="0.25">
      <c r="A37" s="48"/>
      <c r="B37" s="48"/>
      <c r="C37" s="48"/>
      <c r="D37" s="48"/>
      <c r="E37" s="49"/>
      <c r="F37" s="24">
        <f>F35+F36</f>
        <v>0</v>
      </c>
      <c r="G37" s="57"/>
    </row>
    <row r="38" spans="1:7" ht="32.4" customHeight="1" x14ac:dyDescent="0.25">
      <c r="A38" s="59" t="s">
        <v>127</v>
      </c>
      <c r="B38" s="59"/>
      <c r="C38" s="59"/>
      <c r="D38" s="59"/>
      <c r="E38" s="59"/>
      <c r="F38" s="51"/>
      <c r="G38" s="51"/>
    </row>
  </sheetData>
  <mergeCells count="5">
    <mergeCell ref="A1:G1"/>
    <mergeCell ref="A2:G2"/>
    <mergeCell ref="A23:F23"/>
    <mergeCell ref="A35:E37"/>
    <mergeCell ref="A38:E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АПЗ</vt:lpstr>
      <vt:lpstr>ПГ1</vt:lpstr>
      <vt:lpstr>ПГ2</vt:lpstr>
      <vt:lpstr>СО</vt:lpstr>
      <vt:lpstr>СПС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ˆ&gt;HB&gt;@8A  ˜  ?5@G0 G0AB8=0.xlsx</dc:title>
  <dc:creator>USER</dc:creator>
  <cp:lastModifiedBy>USER</cp:lastModifiedBy>
  <dcterms:created xsi:type="dcterms:W3CDTF">2025-01-28T09:37:37Z</dcterms:created>
  <dcterms:modified xsi:type="dcterms:W3CDTF">2025-01-28T11:51:38Z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2024-11-21T00:00:00Z</vt:filetime>
  </property>
  <property fmtid="{D5CDD505-2E9C-101B-9397-08002B2CF9AE}" pid="3" name="LastSaved">
    <vt:filetime>2025-01-28T00:00:00Z</vt:filetime>
  </property>
  <property fmtid="{D5CDD505-2E9C-101B-9397-08002B2CF9AE}" pid="4" name="Producer">
    <vt:lpwstr>Microsoft: Print To PDF</vt:lpwstr>
  </property>
</Properties>
</file>