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0998BAC6-120A-4873-8AC0-C0C652009B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вх" sheetId="1" r:id="rId1"/>
    <sheet name="вых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2" i="1"/>
  <c r="I12" i="1" s="1"/>
  <c r="H11" i="1" l="1"/>
  <c r="H14" i="1"/>
  <c r="I14" i="1" s="1"/>
  <c r="H16" i="1"/>
  <c r="I16" i="1" s="1"/>
  <c r="H19" i="1"/>
  <c r="I19" i="1" s="1"/>
  <c r="H10" i="1"/>
  <c r="I10" i="1" s="1"/>
  <c r="H21" i="1" l="1"/>
  <c r="I11" i="1"/>
  <c r="F17" i="1" l="1"/>
  <c r="I17" i="1" s="1"/>
  <c r="F18" i="1" l="1"/>
  <c r="I18" i="1" s="1"/>
  <c r="F9" i="1" l="1"/>
  <c r="I9" i="1" s="1"/>
  <c r="F13" i="1"/>
  <c r="I13" i="1" s="1"/>
  <c r="I22" i="1" l="1"/>
  <c r="I23" i="1" s="1"/>
  <c r="F20" i="1"/>
  <c r="I24" i="1" l="1"/>
  <c r="I25" i="1" s="1"/>
</calcChain>
</file>

<file path=xl/sharedStrings.xml><?xml version="1.0" encoding="utf-8"?>
<sst xmlns="http://schemas.openxmlformats.org/spreadsheetml/2006/main" count="39" uniqueCount="32">
  <si>
    <t>№</t>
  </si>
  <si>
    <t>Найменування робіт</t>
  </si>
  <si>
    <t>Од. вим.</t>
  </si>
  <si>
    <t>Кіл-сть</t>
  </si>
  <si>
    <t>Разом, грн</t>
  </si>
  <si>
    <t>м2</t>
  </si>
  <si>
    <t xml:space="preserve">Армування стяжки </t>
  </si>
  <si>
    <t>Разом робота</t>
  </si>
  <si>
    <t>Разом матеріали</t>
  </si>
  <si>
    <t>Разом робота та матеріали</t>
  </si>
  <si>
    <t>шт</t>
  </si>
  <si>
    <t>м/п</t>
  </si>
  <si>
    <t>Цемент м 500 Кам'янець Подільськицй</t>
  </si>
  <si>
    <t>Т</t>
  </si>
  <si>
    <t xml:space="preserve">Демферна стрічка </t>
  </si>
  <si>
    <t xml:space="preserve">Транспортні Витати доставка обладненя </t>
  </si>
  <si>
    <t xml:space="preserve">Влаштування стяжки до 80мм </t>
  </si>
  <si>
    <t>Пісок митий річковий 80т по 580грн 30т по 700грн</t>
  </si>
  <si>
    <t xml:space="preserve">Плівка 100 мікрон </t>
  </si>
  <si>
    <t>Вартість робіт, од. грн</t>
  </si>
  <si>
    <t>Вартість матеріалів, од. грн</t>
  </si>
  <si>
    <t>Всього грн, без ПДВ</t>
  </si>
  <si>
    <t>Влаштування плівки ПВХ</t>
  </si>
  <si>
    <t>Влаштування демферної стрічки 150*7</t>
  </si>
  <si>
    <t>Сітка композитна   100*100*4 мм (На розрив заміняє 5 мм миталеву) Доставка разом з цементом</t>
  </si>
  <si>
    <t>Влаштування стяжки до +20 мм</t>
  </si>
  <si>
    <t>Влаштування  цементно піщаної  стяжки 3245 м2 на 80мм - 120мм</t>
  </si>
  <si>
    <t>21,02,2025р</t>
  </si>
  <si>
    <t>м.п.</t>
  </si>
  <si>
    <t>Вартість всього без ПДВ</t>
  </si>
  <si>
    <t>ПДВ</t>
  </si>
  <si>
    <t>Разом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</si>
</sst>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₴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/>
    <xf numFmtId="0" fontId="1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2" fontId="14" fillId="3" borderId="8" xfId="0" applyNumberFormat="1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2" fontId="12" fillId="3" borderId="3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vertical="center" wrapText="1"/>
    </xf>
    <xf numFmtId="0" fontId="11" fillId="3" borderId="4" xfId="0" applyFont="1" applyFill="1" applyBorder="1"/>
    <xf numFmtId="164" fontId="15" fillId="3" borderId="9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"/>
  <sheetViews>
    <sheetView tabSelected="1" topLeftCell="A8" zoomScale="90" zoomScaleNormal="90" workbookViewId="0">
      <selection activeCell="G18" sqref="G18"/>
    </sheetView>
  </sheetViews>
  <sheetFormatPr defaultRowHeight="14.5" x14ac:dyDescent="0.35"/>
  <cols>
    <col min="1" max="1" width="3.1796875" style="1" bestFit="1" customWidth="1"/>
    <col min="2" max="2" width="49.453125" style="2" bestFit="1" customWidth="1"/>
    <col min="3" max="3" width="11.453125" style="1" customWidth="1"/>
    <col min="4" max="4" width="10.26953125" style="1" customWidth="1"/>
    <col min="5" max="5" width="16.26953125" style="2" customWidth="1"/>
    <col min="6" max="6" width="14.81640625" style="2" customWidth="1"/>
    <col min="7" max="7" width="18.26953125" style="2" customWidth="1"/>
    <col min="8" max="8" width="14.54296875" style="1" customWidth="1"/>
    <col min="9" max="9" width="15" style="1" customWidth="1"/>
    <col min="10" max="10" width="16" style="2" bestFit="1" customWidth="1"/>
    <col min="11" max="11" width="10.7265625" style="2" bestFit="1" customWidth="1"/>
    <col min="13" max="13" width="13" bestFit="1" customWidth="1"/>
  </cols>
  <sheetData>
    <row r="2" spans="1:11" ht="15.5" x14ac:dyDescent="0.35">
      <c r="A2" s="7"/>
      <c r="B2" s="6"/>
      <c r="C2" s="7"/>
      <c r="D2" s="7"/>
      <c r="E2" s="6"/>
      <c r="F2" s="6"/>
      <c r="G2" s="6"/>
      <c r="H2" s="7"/>
      <c r="I2" s="7"/>
      <c r="J2" s="6"/>
      <c r="K2" s="4"/>
    </row>
    <row r="3" spans="1:11" ht="15.5" x14ac:dyDescent="0.35">
      <c r="A3" s="8"/>
      <c r="B3" s="6"/>
      <c r="C3" s="8"/>
      <c r="D3" s="8"/>
      <c r="E3" s="6"/>
      <c r="F3" s="6"/>
      <c r="G3" s="6"/>
      <c r="H3" s="8"/>
      <c r="I3" s="8"/>
      <c r="J3" s="6"/>
      <c r="K3" s="4"/>
    </row>
    <row r="4" spans="1:11" ht="15.5" x14ac:dyDescent="0.35">
      <c r="A4" s="7"/>
      <c r="B4" s="6"/>
      <c r="C4" s="7"/>
      <c r="D4" s="7"/>
      <c r="E4" s="6"/>
      <c r="F4" s="6"/>
      <c r="G4" s="6"/>
      <c r="H4" s="7"/>
      <c r="I4" s="7"/>
      <c r="J4" s="6"/>
      <c r="K4" s="6"/>
    </row>
    <row r="5" spans="1:11" ht="15.5" x14ac:dyDescent="0.35">
      <c r="A5" s="5"/>
      <c r="B5" s="3" t="s">
        <v>27</v>
      </c>
      <c r="C5" s="5"/>
      <c r="D5" s="5"/>
      <c r="E5" s="6"/>
      <c r="F5" s="6"/>
      <c r="G5" s="6"/>
      <c r="H5" s="5"/>
      <c r="I5" s="5"/>
      <c r="J5" s="6"/>
      <c r="K5" s="6"/>
    </row>
    <row r="6" spans="1:11" ht="15" customHeight="1" x14ac:dyDescent="0.35">
      <c r="A6" s="69" t="s">
        <v>26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6" thickBot="1" x14ac:dyDescent="0.4">
      <c r="A7" s="5"/>
      <c r="B7" s="6"/>
      <c r="C7" s="5"/>
      <c r="D7" s="5"/>
      <c r="E7" s="6"/>
      <c r="F7" s="6"/>
      <c r="G7" s="6"/>
      <c r="H7" s="5"/>
      <c r="I7" s="5"/>
      <c r="J7" s="6"/>
      <c r="K7" s="6"/>
    </row>
    <row r="8" spans="1:11" ht="30" customHeight="1" x14ac:dyDescent="0.35">
      <c r="A8" s="34" t="s">
        <v>0</v>
      </c>
      <c r="B8" s="35" t="s">
        <v>1</v>
      </c>
      <c r="C8" s="35" t="s">
        <v>2</v>
      </c>
      <c r="D8" s="35" t="s">
        <v>3</v>
      </c>
      <c r="E8" s="35" t="s">
        <v>19</v>
      </c>
      <c r="F8" s="35" t="s">
        <v>4</v>
      </c>
      <c r="G8" s="35" t="s">
        <v>20</v>
      </c>
      <c r="H8" s="35" t="s">
        <v>4</v>
      </c>
      <c r="I8" s="36" t="s">
        <v>21</v>
      </c>
      <c r="J8"/>
      <c r="K8"/>
    </row>
    <row r="9" spans="1:11" ht="17.25" customHeight="1" x14ac:dyDescent="0.35">
      <c r="A9" s="37">
        <v>1</v>
      </c>
      <c r="B9" s="26" t="s">
        <v>16</v>
      </c>
      <c r="C9" s="25" t="s">
        <v>5</v>
      </c>
      <c r="D9" s="27">
        <v>3245</v>
      </c>
      <c r="E9" s="28">
        <v>190</v>
      </c>
      <c r="F9" s="23">
        <f>D9*E9</f>
        <v>616550</v>
      </c>
      <c r="G9" s="28"/>
      <c r="H9" s="28"/>
      <c r="I9" s="38">
        <f>F9</f>
        <v>616550</v>
      </c>
      <c r="J9"/>
      <c r="K9"/>
    </row>
    <row r="10" spans="1:11" x14ac:dyDescent="0.35">
      <c r="A10" s="37"/>
      <c r="B10" s="11" t="s">
        <v>17</v>
      </c>
      <c r="C10" s="12" t="s">
        <v>13</v>
      </c>
      <c r="D10" s="13">
        <v>472</v>
      </c>
      <c r="E10" s="14"/>
      <c r="F10" s="23"/>
      <c r="G10" s="14">
        <v>580</v>
      </c>
      <c r="H10" s="14">
        <f>G10*D10</f>
        <v>273760</v>
      </c>
      <c r="I10" s="39">
        <f>H10</f>
        <v>273760</v>
      </c>
      <c r="J10"/>
      <c r="K10"/>
    </row>
    <row r="11" spans="1:11" ht="16.5" customHeight="1" x14ac:dyDescent="0.35">
      <c r="A11" s="40"/>
      <c r="B11" s="11" t="s">
        <v>12</v>
      </c>
      <c r="C11" s="12" t="s">
        <v>13</v>
      </c>
      <c r="D11" s="13">
        <v>64.900000000000006</v>
      </c>
      <c r="E11" s="15"/>
      <c r="F11" s="23"/>
      <c r="G11" s="15">
        <v>5780</v>
      </c>
      <c r="H11" s="14">
        <f t="shared" ref="H11:H19" si="0">G11*D11</f>
        <v>375122.00000000006</v>
      </c>
      <c r="I11" s="39">
        <f t="shared" ref="I11" si="1">H11</f>
        <v>375122.00000000006</v>
      </c>
      <c r="J11"/>
      <c r="K11"/>
    </row>
    <row r="12" spans="1:11" ht="16.5" customHeight="1" x14ac:dyDescent="0.35">
      <c r="A12" s="40">
        <v>2</v>
      </c>
      <c r="B12" s="18" t="s">
        <v>25</v>
      </c>
      <c r="C12" s="19" t="s">
        <v>5</v>
      </c>
      <c r="D12" s="20">
        <v>3245</v>
      </c>
      <c r="E12" s="21">
        <v>30</v>
      </c>
      <c r="F12" s="23">
        <f t="shared" ref="F12" si="2">D12*E12</f>
        <v>97350</v>
      </c>
      <c r="G12" s="21"/>
      <c r="H12" s="28"/>
      <c r="I12" s="38">
        <f>F12</f>
        <v>97350</v>
      </c>
      <c r="J12"/>
      <c r="K12"/>
    </row>
    <row r="13" spans="1:11" ht="17.25" customHeight="1" x14ac:dyDescent="0.35">
      <c r="A13" s="40">
        <v>3</v>
      </c>
      <c r="B13" s="18" t="s">
        <v>6</v>
      </c>
      <c r="C13" s="19" t="s">
        <v>5</v>
      </c>
      <c r="D13" s="24">
        <v>3245</v>
      </c>
      <c r="E13" s="21">
        <v>20</v>
      </c>
      <c r="F13" s="22">
        <f>D13*E13</f>
        <v>64900</v>
      </c>
      <c r="G13" s="21"/>
      <c r="H13" s="28"/>
      <c r="I13" s="38">
        <f>F13</f>
        <v>64900</v>
      </c>
      <c r="J13"/>
      <c r="K13"/>
    </row>
    <row r="14" spans="1:11" ht="33" customHeight="1" x14ac:dyDescent="0.35">
      <c r="A14" s="40"/>
      <c r="B14" s="17" t="s">
        <v>24</v>
      </c>
      <c r="C14" s="12" t="s">
        <v>5</v>
      </c>
      <c r="D14" s="13">
        <v>3894</v>
      </c>
      <c r="E14" s="15"/>
      <c r="F14" s="22">
        <f t="shared" ref="F14:F15" si="3">D14*E14</f>
        <v>0</v>
      </c>
      <c r="G14" s="15">
        <v>42.8</v>
      </c>
      <c r="H14" s="14">
        <f t="shared" si="0"/>
        <v>166663.19999999998</v>
      </c>
      <c r="I14" s="39">
        <f>H14</f>
        <v>166663.19999999998</v>
      </c>
      <c r="J14"/>
      <c r="K14"/>
    </row>
    <row r="15" spans="1:11" ht="19.5" customHeight="1" x14ac:dyDescent="0.35">
      <c r="A15" s="40"/>
      <c r="B15" s="18" t="s">
        <v>23</v>
      </c>
      <c r="C15" s="19" t="s">
        <v>28</v>
      </c>
      <c r="D15" s="20">
        <v>3849</v>
      </c>
      <c r="E15" s="21">
        <v>15</v>
      </c>
      <c r="F15" s="22">
        <f t="shared" si="3"/>
        <v>57735</v>
      </c>
      <c r="G15" s="21"/>
      <c r="H15" s="28"/>
      <c r="I15" s="38"/>
      <c r="J15"/>
      <c r="K15"/>
    </row>
    <row r="16" spans="1:11" ht="19.5" customHeight="1" x14ac:dyDescent="0.35">
      <c r="A16" s="40"/>
      <c r="B16" s="11" t="s">
        <v>14</v>
      </c>
      <c r="C16" s="12" t="s">
        <v>11</v>
      </c>
      <c r="D16" s="13">
        <v>3849</v>
      </c>
      <c r="E16" s="15"/>
      <c r="F16" s="16"/>
      <c r="G16" s="15">
        <v>3.5</v>
      </c>
      <c r="H16" s="14">
        <f>G16*D16</f>
        <v>13471.5</v>
      </c>
      <c r="I16" s="39">
        <f>H16</f>
        <v>13471.5</v>
      </c>
      <c r="J16"/>
      <c r="K16"/>
    </row>
    <row r="17" spans="1:11" ht="19.5" customHeight="1" x14ac:dyDescent="0.35">
      <c r="A17" s="40">
        <v>4</v>
      </c>
      <c r="B17" s="18" t="s">
        <v>22</v>
      </c>
      <c r="C17" s="19" t="s">
        <v>5</v>
      </c>
      <c r="D17" s="20">
        <v>3245</v>
      </c>
      <c r="E17" s="21">
        <v>15</v>
      </c>
      <c r="F17" s="22">
        <f>D17*E17</f>
        <v>48675</v>
      </c>
      <c r="G17" s="21"/>
      <c r="H17" s="28"/>
      <c r="I17" s="38">
        <f>F17</f>
        <v>48675</v>
      </c>
      <c r="J17"/>
      <c r="K17"/>
    </row>
    <row r="18" spans="1:11" ht="22.5" customHeight="1" x14ac:dyDescent="0.35">
      <c r="A18" s="40">
        <v>5</v>
      </c>
      <c r="B18" s="18" t="s">
        <v>15</v>
      </c>
      <c r="C18" s="19" t="s">
        <v>10</v>
      </c>
      <c r="D18" s="20">
        <v>4</v>
      </c>
      <c r="E18" s="21">
        <v>9600</v>
      </c>
      <c r="F18" s="22">
        <f>D18*E18</f>
        <v>38400</v>
      </c>
      <c r="G18" s="21"/>
      <c r="H18" s="28"/>
      <c r="I18" s="38">
        <f>F18</f>
        <v>38400</v>
      </c>
      <c r="J18"/>
      <c r="K18"/>
    </row>
    <row r="19" spans="1:11" ht="15" thickBot="1" x14ac:dyDescent="0.4">
      <c r="A19" s="49"/>
      <c r="B19" s="50" t="s">
        <v>18</v>
      </c>
      <c r="C19" s="51" t="s">
        <v>5</v>
      </c>
      <c r="D19" s="52">
        <v>3245</v>
      </c>
      <c r="E19" s="53"/>
      <c r="F19" s="54"/>
      <c r="G19" s="53">
        <v>10.199999999999999</v>
      </c>
      <c r="H19" s="55">
        <f t="shared" si="0"/>
        <v>33099</v>
      </c>
      <c r="I19" s="56">
        <f>H19</f>
        <v>33099</v>
      </c>
      <c r="J19"/>
      <c r="K19"/>
    </row>
    <row r="20" spans="1:11" ht="15.5" x14ac:dyDescent="0.35">
      <c r="A20" s="57"/>
      <c r="B20" s="58" t="s">
        <v>7</v>
      </c>
      <c r="C20" s="59"/>
      <c r="D20" s="60"/>
      <c r="E20" s="61"/>
      <c r="F20" s="62">
        <f>SUM(F9:F19)</f>
        <v>923610</v>
      </c>
      <c r="G20" s="63"/>
      <c r="H20" s="64"/>
      <c r="I20" s="65"/>
      <c r="J20"/>
      <c r="K20"/>
    </row>
    <row r="21" spans="1:11" ht="15.5" x14ac:dyDescent="0.35">
      <c r="A21" s="41"/>
      <c r="B21" s="29" t="s">
        <v>8</v>
      </c>
      <c r="C21" s="30"/>
      <c r="D21" s="31"/>
      <c r="E21" s="32"/>
      <c r="F21" s="33"/>
      <c r="G21" s="32"/>
      <c r="H21" s="32">
        <f>SUM(H9:H20)</f>
        <v>862115.7</v>
      </c>
      <c r="I21" s="42"/>
      <c r="J21"/>
      <c r="K21"/>
    </row>
    <row r="22" spans="1:11" ht="16" thickBot="1" x14ac:dyDescent="0.4">
      <c r="A22" s="43"/>
      <c r="B22" s="44" t="s">
        <v>9</v>
      </c>
      <c r="C22" s="45"/>
      <c r="D22" s="46"/>
      <c r="E22" s="47"/>
      <c r="F22" s="48"/>
      <c r="G22" s="47"/>
      <c r="H22" s="48"/>
      <c r="I22" s="66">
        <f>SUM(I9:I21)</f>
        <v>1727990.7</v>
      </c>
      <c r="J22"/>
      <c r="K22"/>
    </row>
    <row r="23" spans="1:11" ht="15.5" x14ac:dyDescent="0.35">
      <c r="G23" s="70" t="s">
        <v>29</v>
      </c>
      <c r="H23" s="70"/>
      <c r="I23" s="67">
        <f>SUM(I22)</f>
        <v>1727990.7</v>
      </c>
    </row>
    <row r="24" spans="1:11" ht="15.5" x14ac:dyDescent="0.35">
      <c r="G24" s="71" t="s">
        <v>30</v>
      </c>
      <c r="H24" s="71"/>
      <c r="I24" s="10">
        <f>I23*0.2</f>
        <v>345598.14</v>
      </c>
    </row>
    <row r="25" spans="1:11" ht="15.5" x14ac:dyDescent="0.35">
      <c r="G25" s="71" t="s">
        <v>31</v>
      </c>
      <c r="H25" s="71"/>
      <c r="I25" s="68">
        <f>I23+I24</f>
        <v>2073588.8399999999</v>
      </c>
    </row>
  </sheetData>
  <mergeCells count="4">
    <mergeCell ref="A6:K6"/>
    <mergeCell ref="G23:H23"/>
    <mergeCell ref="G24:H24"/>
    <mergeCell ref="G25:H25"/>
  </mergeCells>
  <phoneticPr fontId="0" type="noConversion"/>
  <pageMargins left="0.7" right="0.7" top="0.75" bottom="0.75" header="0.3" footer="0.3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8"/>
  <sheetViews>
    <sheetView view="pageBreakPreview" zoomScale="69" zoomScaleNormal="93" zoomScaleSheetLayoutView="69" workbookViewId="0">
      <selection activeCell="B2" sqref="A2:K16"/>
    </sheetView>
  </sheetViews>
  <sheetFormatPr defaultRowHeight="14.5" x14ac:dyDescent="0.35"/>
  <cols>
    <col min="1" max="1" width="3.1796875" bestFit="1" customWidth="1"/>
    <col min="2" max="2" width="56.54296875" customWidth="1"/>
    <col min="3" max="3" width="10.81640625" customWidth="1"/>
    <col min="4" max="4" width="12.26953125" customWidth="1"/>
    <col min="5" max="5" width="15.81640625" bestFit="1" customWidth="1"/>
    <col min="6" max="6" width="10.54296875" bestFit="1" customWidth="1"/>
    <col min="7" max="7" width="59.7265625" customWidth="1"/>
    <col min="8" max="8" width="11.1796875" customWidth="1"/>
    <col min="9" max="9" width="13.1796875" customWidth="1"/>
    <col min="10" max="10" width="16" bestFit="1" customWidth="1"/>
    <col min="11" max="11" width="10.7265625" bestFit="1" customWidth="1"/>
  </cols>
  <sheetData>
    <row r="48" spans="2:2" x14ac:dyDescent="0.35">
      <c r="B48" s="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вх</vt:lpstr>
      <vt:lpstr>вых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2025-02-21T14:14:44Z</dcterms:modified>
</cp:coreProperties>
</file>