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Ком.предложение" sheetId="1" r:id="rId1"/>
    <sheet name="Лист1" sheetId="2" r:id="rId2"/>
  </sheets>
  <definedNames>
    <definedName name="Print_Area" localSheetId="0">Ком.предложение!$A$1:$F$65</definedName>
    <definedName name="_xlnm.Print_Area" localSheetId="0">Ком.предложение!$A$1:$F$65</definedName>
  </definedNames>
  <calcPr calcId="145621" refMode="R1C1"/>
</workbook>
</file>

<file path=xl/calcChain.xml><?xml version="1.0" encoding="utf-8"?>
<calcChain xmlns="http://schemas.openxmlformats.org/spreadsheetml/2006/main">
  <c r="F16" i="1" l="1"/>
  <c r="F43" i="1" l="1"/>
  <c r="F44" i="1"/>
  <c r="F45" i="1"/>
  <c r="F46" i="1"/>
  <c r="F47" i="1"/>
  <c r="F15" i="1" l="1"/>
  <c r="F12" i="1"/>
  <c r="F11" i="1"/>
  <c r="F10" i="1"/>
  <c r="F9" i="1"/>
  <c r="F8" i="1"/>
  <c r="F7" i="1"/>
  <c r="F13" i="1"/>
  <c r="F14" i="1" l="1"/>
  <c r="F6" i="1" l="1"/>
  <c r="F19" i="1" l="1"/>
  <c r="F18" i="1"/>
  <c r="F17" i="1"/>
  <c r="F20" i="1" l="1"/>
  <c r="F37" i="1" l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42" i="1"/>
  <c r="F48" i="1"/>
  <c r="F49" i="1" l="1"/>
  <c r="F38" i="1"/>
  <c r="F39" i="1" l="1"/>
  <c r="F53" i="1" l="1"/>
  <c r="F54" i="1"/>
  <c r="F50" i="1"/>
  <c r="F55" i="1"/>
  <c r="F56" i="1"/>
  <c r="F57" i="1"/>
  <c r="E60" i="1" l="1"/>
  <c r="F62" i="1" l="1"/>
  <c r="F64" i="1" s="1"/>
</calcChain>
</file>

<file path=xl/sharedStrings.xml><?xml version="1.0" encoding="utf-8"?>
<sst xmlns="http://schemas.openxmlformats.org/spreadsheetml/2006/main" count="109" uniqueCount="68">
  <si>
    <t>№ п/п</t>
  </si>
  <si>
    <t>Найменування</t>
  </si>
  <si>
    <t>Од. вим.</t>
  </si>
  <si>
    <t>Зрошувальне обладнання</t>
  </si>
  <si>
    <t>шт</t>
  </si>
  <si>
    <t>м</t>
  </si>
  <si>
    <t>Хомут 25 х 3/4"</t>
  </si>
  <si>
    <t>Трійник 25</t>
  </si>
  <si>
    <t>Коліно 25</t>
  </si>
  <si>
    <t>Тефлонова стрічка</t>
  </si>
  <si>
    <t>Вартість робіт</t>
  </si>
  <si>
    <t>Викопка, засипання після монтажу траншей</t>
  </si>
  <si>
    <t>м.п</t>
  </si>
  <si>
    <t>Викопування та влаштування клапанних боксів</t>
  </si>
  <si>
    <t>Установка зрошувачів в грунті та настройка секторів зрошення</t>
  </si>
  <si>
    <t>Транспортні витрати</t>
  </si>
  <si>
    <t>К-сть</t>
  </si>
  <si>
    <t>Гофра Ø 20</t>
  </si>
  <si>
    <t>Муфта з'єднувальна 25</t>
  </si>
  <si>
    <t>Фітінг кутовий для корпуса зрошувача 16 Х 1/2"</t>
  </si>
  <si>
    <t>Фітінг кутовий для корпуса зрошувача 16 Х 3/4"</t>
  </si>
  <si>
    <t xml:space="preserve">Фітінги </t>
  </si>
  <si>
    <t>Муфта ВР 25 х 3/4"</t>
  </si>
  <si>
    <t>Муфта НР 25 x 1"</t>
  </si>
  <si>
    <t>Датчик дощу RAIN-CLIK</t>
  </si>
  <si>
    <t>КОМЕРЦІЙНА ПРОПОЗИЦІЯ</t>
  </si>
  <si>
    <t>Вартість од. у грн</t>
  </si>
  <si>
    <t>Загальна вартість у грн</t>
  </si>
  <si>
    <t>Вартість зрошувального обладнання:</t>
  </si>
  <si>
    <t>Вартість фітінгів:</t>
  </si>
  <si>
    <t>Вартість зрошувального обладнання та фітінгів:</t>
  </si>
  <si>
    <t>Трубопровод,  iнше обладнання</t>
  </si>
  <si>
    <t>Вартість трубопроводу, iншого обладнання:</t>
  </si>
  <si>
    <t>Розробка схем системи автоматичного зрошення</t>
  </si>
  <si>
    <t>Пусконалагоджувальні роботи</t>
  </si>
  <si>
    <t>Монтаж обладнання</t>
  </si>
  <si>
    <t>Трубка гнучка 16мм FLEX-SG  (30 метрів бухта)</t>
  </si>
  <si>
    <t>бу</t>
  </si>
  <si>
    <t xml:space="preserve">ЗАГАЛЬНА ВАРТІСТЬ: </t>
  </si>
  <si>
    <t xml:space="preserve">ЗАГАЛЬНА ВАРТІСТЬ ЗІ ЗНИЖКОЮ: </t>
  </si>
  <si>
    <t xml:space="preserve">на влаштування системи зрошення
</t>
  </si>
  <si>
    <t>Труба ПЕ 100 10 атм Ø 25</t>
  </si>
  <si>
    <t>Кран шаровий 1"ВВ мет</t>
  </si>
  <si>
    <t>ЗАГАЛЬНА ВАРТІСТЬ МАТЕРІАЛІВ:</t>
  </si>
  <si>
    <t>ЗАГАЛЬНА ВАРТІСТЬ РОБІТ:</t>
  </si>
  <si>
    <t>Кран шаровий 1 1/4"ВВ мет</t>
  </si>
  <si>
    <t>Труба ПЕ 100 10 атм Ø 32</t>
  </si>
  <si>
    <t>Irritec Фільтр дисковий (120 мк) - ЗР 1 1/4"</t>
  </si>
  <si>
    <t>Муфта з'єднувальна 32</t>
  </si>
  <si>
    <t>Коліно 32</t>
  </si>
  <si>
    <t xml:space="preserve">Трійник 32 </t>
  </si>
  <si>
    <t>Муфта НР 32 x 1"</t>
  </si>
  <si>
    <t>Муфта НР 32 x 1 1/4"</t>
  </si>
  <si>
    <t>Муфта НР 25 х 1"</t>
  </si>
  <si>
    <t>Коліно ВР 25 х 1"</t>
  </si>
  <si>
    <t>Муфта 32 х 1"</t>
  </si>
  <si>
    <t>Електромагнітний клапан PGV-101G-B</t>
  </si>
  <si>
    <t xml:space="preserve">Соленоїд AC Solenoid </t>
  </si>
  <si>
    <t>Автономний контроллер, для управління 2 ел/м клапанами NODE-200</t>
  </si>
  <si>
    <t xml:space="preserve">Клапан швидкого доступу (гідрант) </t>
  </si>
  <si>
    <t xml:space="preserve">Ключ до гідранту </t>
  </si>
  <si>
    <t xml:space="preserve">ПРИМІТКИ:
1) Розрахунок є дійсним при умові, що система водопостачання забезпечує на вході в магістральну лінію системи зрошення: витрату води Q=2,5 м³/год при напорі Н=44 м.
2) Загальна вартість розрахована на прогнозуємий об'єм робіт. Фактичний об'єм буде наданий згідно акта виконаних робіт. 
3) У коммерційну пропозицію не входить вартість проходу під доріжками, ширшими ніж 1,5 м. 
</t>
  </si>
  <si>
    <t>Форсунка МР ротатор</t>
  </si>
  <si>
    <t>Статичний зрошувач, PROS-04, шток 10 см</t>
  </si>
  <si>
    <t>Автономний контроллер, для управління 1 ел/м клапаном NODE-100</t>
  </si>
  <si>
    <t>Клапанний бокс Irritec MINI</t>
  </si>
  <si>
    <t>Автономний контроллер, для управління 4 ел/м клапанами NODE-400</t>
  </si>
  <si>
    <t>Кабель шввп 2*0,75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</si>
</sst>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&quot;р.&quot;_-;\-* #,##0.00&quot;р.&quot;_-;_-* &quot;-&quot;??&quot;р.&quot;_-;_-@_-"/>
    <numFmt numFmtId="165" formatCode="dd\.mm\.yyyy;@"/>
    <numFmt numFmtId="166" formatCode="_-* #,##0.00\ [$грн.-422]_-;\-* #,##0.00\ [$грн.-422]_-;_-* &quot;-&quot;??\ [$грн.-422]_-;_-@_-"/>
    <numFmt numFmtId="167" formatCode="_-[$€-2]\ * #,##0.00_-;\-[$€-2]\ * #,##0.00_-;_-[$€-2]\ * &quot;-&quot;??_-;_-@_-"/>
    <numFmt numFmtId="168" formatCode="_-[$$-409]* #,##0.00_ ;_-[$$-409]* \-#,##0.00\ ;_-[$$-409]* &quot;-&quot;??_ ;_-@_ "/>
  </numFmts>
  <fonts count="21" x14ac:knownFonts="1">
    <font>
      <sz val="10"/>
      <name val="Arial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9"/>
      <name val="Arial"/>
      <family val="2"/>
      <charset val="204"/>
    </font>
    <font>
      <sz val="9"/>
      <color indexed="9"/>
      <name val="Arial"/>
      <family val="2"/>
      <charset val="204"/>
    </font>
    <font>
      <sz val="8"/>
      <color theme="1"/>
      <name val="Arial"/>
      <family val="2"/>
      <charset val="204"/>
    </font>
    <font>
      <b/>
      <sz val="16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166" fontId="0" fillId="0" borderId="0" applyNumberFormat="0" applyFont="0" applyFill="0" applyBorder="0" applyAlignment="0" applyProtection="0"/>
    <xf numFmtId="164" fontId="1" fillId="0" borderId="0" applyNumberFormat="0" applyFont="0" applyFill="0" applyBorder="0" applyAlignment="0" applyProtection="0"/>
  </cellStyleXfs>
  <cellXfs count="96">
    <xf numFmtId="166" fontId="0" fillId="0" borderId="0" xfId="0" applyNumberFormat="1" applyFont="1" applyFill="1" applyBorder="1" applyAlignment="1"/>
    <xf numFmtId="166" fontId="1" fillId="0" borderId="0" xfId="0" applyNumberFormat="1" applyFont="1" applyFill="1" applyBorder="1" applyAlignment="1"/>
    <xf numFmtId="166" fontId="2" fillId="0" borderId="0" xfId="0" applyNumberFormat="1" applyFont="1" applyFill="1" applyBorder="1" applyAlignment="1"/>
    <xf numFmtId="1" fontId="1" fillId="0" borderId="0" xfId="0" applyNumberFormat="1" applyFont="1" applyFill="1" applyBorder="1" applyAlignment="1"/>
    <xf numFmtId="166" fontId="11" fillId="0" borderId="1" xfId="0" applyNumberFormat="1" applyFont="1" applyFill="1" applyBorder="1" applyAlignment="1">
      <alignment wrapText="1"/>
    </xf>
    <xf numFmtId="166" fontId="5" fillId="0" borderId="0" xfId="0" applyNumberFormat="1" applyFont="1" applyFill="1" applyBorder="1" applyAlignment="1"/>
    <xf numFmtId="166" fontId="14" fillId="0" borderId="0" xfId="0" applyNumberFormat="1" applyFont="1" applyFill="1" applyBorder="1" applyAlignment="1"/>
    <xf numFmtId="9" fontId="16" fillId="0" borderId="1" xfId="0" applyNumberFormat="1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/>
    </xf>
    <xf numFmtId="2" fontId="16" fillId="0" borderId="1" xfId="0" applyNumberFormat="1" applyFont="1" applyFill="1" applyBorder="1" applyAlignment="1"/>
    <xf numFmtId="2" fontId="11" fillId="0" borderId="1" xfId="0" applyNumberFormat="1" applyFont="1" applyFill="1" applyBorder="1" applyAlignment="1"/>
    <xf numFmtId="166" fontId="11" fillId="0" borderId="1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right" wrapText="1"/>
    </xf>
    <xf numFmtId="166" fontId="15" fillId="0" borderId="0" xfId="0" applyNumberFormat="1" applyFont="1" applyFill="1" applyBorder="1" applyAlignment="1"/>
    <xf numFmtId="166" fontId="11" fillId="3" borderId="1" xfId="0" applyNumberFormat="1" applyFont="1" applyFill="1" applyBorder="1" applyAlignment="1">
      <alignment horizontal="left"/>
    </xf>
    <xf numFmtId="2" fontId="11" fillId="0" borderId="1" xfId="0" applyNumberFormat="1" applyFont="1" applyFill="1" applyBorder="1" applyAlignment="1">
      <alignment horizontal="right"/>
    </xf>
    <xf numFmtId="166" fontId="11" fillId="3" borderId="1" xfId="0" applyNumberFormat="1" applyFont="1" applyFill="1" applyBorder="1" applyAlignment="1"/>
    <xf numFmtId="1" fontId="11" fillId="3" borderId="1" xfId="0" applyNumberFormat="1" applyFont="1" applyFill="1" applyBorder="1" applyAlignment="1">
      <alignment horizontal="center"/>
    </xf>
    <xf numFmtId="166" fontId="11" fillId="0" borderId="1" xfId="0" applyNumberFormat="1" applyFont="1" applyFill="1" applyBorder="1" applyAlignment="1"/>
    <xf numFmtId="166" fontId="11" fillId="3" borderId="1" xfId="0" applyNumberFormat="1" applyFont="1" applyFill="1" applyBorder="1" applyAlignment="1">
      <alignment horizontal="center"/>
    </xf>
    <xf numFmtId="1" fontId="4" fillId="2" borderId="2" xfId="0" applyNumberFormat="1" applyFont="1" applyFill="1" applyBorder="1" applyAlignment="1"/>
    <xf numFmtId="166" fontId="13" fillId="2" borderId="3" xfId="0" applyNumberFormat="1" applyFont="1" applyFill="1" applyBorder="1" applyAlignment="1"/>
    <xf numFmtId="166" fontId="13" fillId="2" borderId="3" xfId="0" applyNumberFormat="1" applyFont="1" applyFill="1" applyBorder="1" applyAlignment="1">
      <alignment horizontal="center"/>
    </xf>
    <xf numFmtId="1" fontId="13" fillId="2" borderId="3" xfId="0" applyNumberFormat="1" applyFont="1" applyFill="1" applyBorder="1" applyAlignment="1">
      <alignment horizontal="center"/>
    </xf>
    <xf numFmtId="2" fontId="13" fillId="2" borderId="3" xfId="0" applyNumberFormat="1" applyFont="1" applyFill="1" applyBorder="1" applyAlignment="1">
      <alignment horizontal="right"/>
    </xf>
    <xf numFmtId="166" fontId="4" fillId="2" borderId="4" xfId="0" applyNumberFormat="1" applyFont="1" applyFill="1" applyBorder="1" applyAlignment="1">
      <alignment horizontal="right"/>
    </xf>
    <xf numFmtId="166" fontId="4" fillId="2" borderId="3" xfId="0" applyNumberFormat="1" applyFont="1" applyFill="1" applyBorder="1" applyAlignment="1"/>
    <xf numFmtId="166" fontId="4" fillId="2" borderId="3" xfId="0" applyNumberFormat="1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right"/>
    </xf>
    <xf numFmtId="1" fontId="10" fillId="2" borderId="2" xfId="0" applyNumberFormat="1" applyFont="1" applyFill="1" applyBorder="1" applyAlignment="1"/>
    <xf numFmtId="166" fontId="10" fillId="2" borderId="3" xfId="0" applyNumberFormat="1" applyFont="1" applyFill="1" applyBorder="1" applyAlignment="1"/>
    <xf numFmtId="166" fontId="10" fillId="2" borderId="3" xfId="0" applyNumberFormat="1" applyFont="1" applyFill="1" applyBorder="1" applyAlignment="1">
      <alignment horizontal="center"/>
    </xf>
    <xf numFmtId="1" fontId="10" fillId="2" borderId="3" xfId="0" applyNumberFormat="1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right"/>
    </xf>
    <xf numFmtId="166" fontId="10" fillId="2" borderId="4" xfId="0" applyNumberFormat="1" applyFont="1" applyFill="1" applyBorder="1" applyAlignment="1">
      <alignment horizontal="right"/>
    </xf>
    <xf numFmtId="166" fontId="3" fillId="0" borderId="0" xfId="0" applyNumberFormat="1" applyFont="1" applyFill="1" applyBorder="1" applyAlignment="1"/>
    <xf numFmtId="1" fontId="11" fillId="2" borderId="1" xfId="0" applyNumberFormat="1" applyFont="1" applyFill="1" applyBorder="1" applyAlignment="1">
      <alignment horizontal="center" vertical="center" wrapText="1"/>
    </xf>
    <xf numFmtId="166" fontId="11" fillId="2" borderId="1" xfId="0" applyNumberFormat="1" applyFont="1" applyFill="1" applyBorder="1" applyAlignment="1">
      <alignment horizontal="center" vertical="center" wrapText="1"/>
    </xf>
    <xf numFmtId="1" fontId="17" fillId="2" borderId="3" xfId="0" applyNumberFormat="1" applyFont="1" applyFill="1" applyBorder="1" applyAlignment="1">
      <alignment horizontal="center"/>
    </xf>
    <xf numFmtId="166" fontId="15" fillId="3" borderId="0" xfId="0" applyNumberFormat="1" applyFont="1" applyFill="1" applyBorder="1" applyAlignment="1"/>
    <xf numFmtId="166" fontId="10" fillId="2" borderId="8" xfId="0" applyNumberFormat="1" applyFont="1" applyFill="1" applyBorder="1" applyAlignment="1">
      <alignment horizontal="right" wrapText="1"/>
    </xf>
    <xf numFmtId="165" fontId="11" fillId="0" borderId="0" xfId="0" applyNumberFormat="1" applyFont="1" applyFill="1" applyBorder="1" applyAlignment="1">
      <alignment horizontal="right"/>
    </xf>
    <xf numFmtId="168" fontId="15" fillId="0" borderId="5" xfId="0" applyNumberFormat="1" applyFont="1" applyFill="1" applyBorder="1" applyAlignment="1"/>
    <xf numFmtId="167" fontId="15" fillId="0" borderId="5" xfId="0" applyNumberFormat="1" applyFont="1" applyFill="1" applyBorder="1" applyAlignment="1"/>
    <xf numFmtId="1" fontId="12" fillId="0" borderId="0" xfId="0" applyNumberFormat="1" applyFont="1" applyFill="1" applyBorder="1" applyAlignment="1"/>
    <xf numFmtId="1" fontId="20" fillId="0" borderId="0" xfId="0" applyNumberFormat="1" applyFont="1" applyFill="1" applyBorder="1" applyAlignment="1"/>
    <xf numFmtId="166" fontId="20" fillId="0" borderId="0" xfId="0" applyNumberFormat="1" applyFont="1" applyFill="1" applyBorder="1" applyAlignment="1"/>
    <xf numFmtId="166" fontId="12" fillId="0" borderId="0" xfId="0" applyNumberFormat="1" applyFont="1" applyFill="1" applyBorder="1" applyAlignment="1"/>
    <xf numFmtId="166" fontId="12" fillId="0" borderId="0" xfId="0" applyNumberFormat="1" applyFont="1" applyFill="1" applyBorder="1" applyAlignment="1">
      <alignment horizontal="right"/>
    </xf>
    <xf numFmtId="2" fontId="11" fillId="3" borderId="1" xfId="0" applyNumberFormat="1" applyFont="1" applyFill="1" applyBorder="1" applyAlignment="1">
      <alignment horizontal="right" wrapText="1"/>
    </xf>
    <xf numFmtId="2" fontId="18" fillId="3" borderId="1" xfId="0" applyNumberFormat="1" applyFont="1" applyFill="1" applyBorder="1" applyAlignment="1">
      <alignment horizontal="right" wrapText="1"/>
    </xf>
    <xf numFmtId="1" fontId="11" fillId="3" borderId="1" xfId="0" applyNumberFormat="1" applyFont="1" applyFill="1" applyBorder="1" applyAlignment="1">
      <alignment horizontal="center" wrapText="1"/>
    </xf>
    <xf numFmtId="166" fontId="15" fillId="0" borderId="9" xfId="0" applyFont="1" applyFill="1" applyBorder="1" applyAlignment="1">
      <alignment horizontal="left" wrapText="1"/>
    </xf>
    <xf numFmtId="1" fontId="3" fillId="3" borderId="6" xfId="0" applyNumberFormat="1" applyFont="1" applyFill="1" applyBorder="1" applyAlignment="1"/>
    <xf numFmtId="166" fontId="1" fillId="3" borderId="7" xfId="0" applyNumberFormat="1" applyFont="1" applyFill="1" applyBorder="1" applyAlignment="1"/>
    <xf numFmtId="166" fontId="10" fillId="3" borderId="8" xfId="0" applyNumberFormat="1" applyFont="1" applyFill="1" applyBorder="1" applyAlignment="1">
      <alignment horizontal="right" wrapText="1"/>
    </xf>
    <xf numFmtId="166" fontId="5" fillId="3" borderId="0" xfId="0" applyNumberFormat="1" applyFont="1" applyFill="1" applyBorder="1" applyAlignment="1"/>
    <xf numFmtId="166" fontId="9" fillId="2" borderId="8" xfId="0" applyNumberFormat="1" applyFont="1" applyFill="1" applyBorder="1" applyAlignment="1">
      <alignment horizontal="right" wrapText="1"/>
    </xf>
    <xf numFmtId="2" fontId="11" fillId="3" borderId="1" xfId="0" applyNumberFormat="1" applyFont="1" applyFill="1" applyBorder="1" applyAlignment="1">
      <alignment horizontal="right" vertical="center" wrapText="1"/>
    </xf>
    <xf numFmtId="1" fontId="11" fillId="3" borderId="1" xfId="0" quotePrefix="1" applyNumberFormat="1" applyFont="1" applyFill="1" applyBorder="1" applyAlignment="1">
      <alignment wrapText="1"/>
    </xf>
    <xf numFmtId="1" fontId="11" fillId="3" borderId="1" xfId="0" applyNumberFormat="1" applyFont="1" applyFill="1" applyBorder="1" applyAlignment="1">
      <alignment wrapText="1"/>
    </xf>
    <xf numFmtId="1" fontId="11" fillId="3" borderId="1" xfId="0" applyNumberFormat="1" applyFont="1" applyFill="1" applyBorder="1" applyAlignment="1"/>
    <xf numFmtId="1" fontId="11" fillId="3" borderId="1" xfId="0" applyNumberFormat="1" applyFont="1" applyFill="1" applyBorder="1" applyAlignment="1">
      <alignment horizontal="center" vertical="center" wrapText="1"/>
    </xf>
    <xf numFmtId="166" fontId="15" fillId="0" borderId="9" xfId="0" applyFont="1" applyFill="1" applyBorder="1" applyAlignment="1">
      <alignment wrapText="1"/>
    </xf>
    <xf numFmtId="1" fontId="11" fillId="0" borderId="1" xfId="0" applyNumberFormat="1" applyFont="1" applyFill="1" applyBorder="1" applyAlignment="1">
      <alignment horizontal="center" wrapText="1"/>
    </xf>
    <xf numFmtId="1" fontId="4" fillId="3" borderId="2" xfId="0" applyNumberFormat="1" applyFont="1" applyFill="1" applyBorder="1" applyAlignment="1"/>
    <xf numFmtId="166" fontId="13" fillId="3" borderId="3" xfId="0" applyNumberFormat="1" applyFont="1" applyFill="1" applyBorder="1" applyAlignment="1"/>
    <xf numFmtId="166" fontId="13" fillId="3" borderId="3" xfId="0" applyNumberFormat="1" applyFont="1" applyFill="1" applyBorder="1" applyAlignment="1">
      <alignment horizontal="center"/>
    </xf>
    <xf numFmtId="1" fontId="13" fillId="3" borderId="3" xfId="0" applyNumberFormat="1" applyFont="1" applyFill="1" applyBorder="1" applyAlignment="1">
      <alignment horizontal="center"/>
    </xf>
    <xf numFmtId="2" fontId="13" fillId="3" borderId="3" xfId="0" applyNumberFormat="1" applyFont="1" applyFill="1" applyBorder="1" applyAlignment="1">
      <alignment horizontal="right"/>
    </xf>
    <xf numFmtId="166" fontId="4" fillId="3" borderId="4" xfId="0" applyNumberFormat="1" applyFont="1" applyFill="1" applyBorder="1" applyAlignment="1">
      <alignment horizontal="right"/>
    </xf>
    <xf numFmtId="166" fontId="11" fillId="3" borderId="1" xfId="0" applyNumberFormat="1" applyFont="1" applyFill="1" applyBorder="1" applyAlignment="1">
      <alignment horizontal="left" wrapText="1"/>
    </xf>
    <xf numFmtId="166" fontId="11" fillId="3" borderId="1" xfId="0" applyNumberFormat="1" applyFont="1" applyFill="1" applyBorder="1" applyAlignment="1">
      <alignment wrapText="1"/>
    </xf>
    <xf numFmtId="166" fontId="19" fillId="0" borderId="0" xfId="0" applyNumberFormat="1" applyFont="1" applyFill="1" applyBorder="1" applyAlignment="1">
      <alignment horizontal="center"/>
    </xf>
    <xf numFmtId="166" fontId="1" fillId="0" borderId="0" xfId="0" applyNumberFormat="1" applyFont="1" applyFill="1" applyBorder="1" applyAlignment="1"/>
    <xf numFmtId="2" fontId="4" fillId="0" borderId="0" xfId="0" applyNumberFormat="1" applyFont="1" applyFill="1" applyBorder="1" applyAlignment="1">
      <alignment horizontal="left" vertical="top" wrapText="1"/>
    </xf>
    <xf numFmtId="166" fontId="1" fillId="0" borderId="0" xfId="0" applyNumberFormat="1" applyFont="1" applyFill="1" applyBorder="1" applyAlignment="1">
      <alignment horizontal="left" vertical="top"/>
    </xf>
    <xf numFmtId="166" fontId="6" fillId="0" borderId="0" xfId="0" applyNumberFormat="1" applyFont="1" applyFill="1" applyBorder="1" applyAlignment="1">
      <alignment horizontal="center" vertical="top" wrapText="1"/>
    </xf>
    <xf numFmtId="166" fontId="7" fillId="0" borderId="0" xfId="0" applyNumberFormat="1" applyFont="1" applyFill="1" applyBorder="1" applyAlignment="1">
      <alignment vertical="top"/>
    </xf>
    <xf numFmtId="166" fontId="10" fillId="2" borderId="3" xfId="1" applyNumberFormat="1" applyFont="1" applyFill="1" applyBorder="1" applyAlignment="1">
      <alignment horizontal="right"/>
    </xf>
    <xf numFmtId="166" fontId="10" fillId="2" borderId="4" xfId="1" applyNumberFormat="1" applyFont="1" applyFill="1" applyBorder="1" applyAlignment="1">
      <alignment horizontal="right"/>
    </xf>
    <xf numFmtId="166" fontId="6" fillId="0" borderId="0" xfId="0" applyNumberFormat="1" applyFont="1" applyFill="1" applyBorder="1" applyAlignment="1">
      <alignment horizontal="left" wrapText="1"/>
    </xf>
    <xf numFmtId="166" fontId="6" fillId="0" borderId="0" xfId="0" applyNumberFormat="1" applyFont="1" applyFill="1" applyBorder="1" applyAlignment="1">
      <alignment wrapText="1"/>
    </xf>
    <xf numFmtId="166" fontId="8" fillId="0" borderId="0" xfId="0" applyNumberFormat="1" applyFont="1" applyFill="1" applyBorder="1" applyAlignment="1"/>
    <xf numFmtId="166" fontId="9" fillId="2" borderId="2" xfId="0" applyNumberFormat="1" applyFont="1" applyFill="1" applyBorder="1" applyAlignment="1">
      <alignment horizontal="center"/>
    </xf>
    <xf numFmtId="166" fontId="1" fillId="0" borderId="3" xfId="0" applyNumberFormat="1" applyFont="1" applyFill="1" applyBorder="1" applyAlignment="1"/>
    <xf numFmtId="166" fontId="1" fillId="0" borderId="4" xfId="0" applyNumberFormat="1" applyFont="1" applyFill="1" applyBorder="1" applyAlignment="1"/>
    <xf numFmtId="1" fontId="13" fillId="0" borderId="3" xfId="0" applyNumberFormat="1" applyFont="1" applyFill="1" applyBorder="1" applyAlignment="1">
      <alignment horizontal="left"/>
    </xf>
    <xf numFmtId="1" fontId="14" fillId="2" borderId="6" xfId="0" applyNumberFormat="1" applyFont="1" applyFill="1" applyBorder="1" applyAlignment="1"/>
    <xf numFmtId="166" fontId="1" fillId="0" borderId="7" xfId="0" applyNumberFormat="1" applyFont="1" applyFill="1" applyBorder="1" applyAlignment="1"/>
    <xf numFmtId="1" fontId="3" fillId="2" borderId="6" xfId="0" applyNumberFormat="1" applyFont="1" applyFill="1" applyBorder="1" applyAlignment="1"/>
    <xf numFmtId="166" fontId="4" fillId="2" borderId="2" xfId="0" applyNumberFormat="1" applyFont="1" applyFill="1" applyBorder="1" applyAlignment="1">
      <alignment horizontal="center" vertical="center" wrapText="1"/>
    </xf>
    <xf numFmtId="166" fontId="0" fillId="0" borderId="3" xfId="0" applyNumberFormat="1" applyFont="1" applyFill="1" applyBorder="1" applyAlignment="1"/>
    <xf numFmtId="166" fontId="0" fillId="0" borderId="4" xfId="0" applyNumberFormat="1" applyFont="1" applyFill="1" applyBorder="1" applyAlignment="1"/>
    <xf numFmtId="166" fontId="4" fillId="2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10000"/>
      <rgbColor rgb="00FFFFFF"/>
      <rgbColor rgb="00C0C0C0"/>
      <rgbColor rgb="00FFFF00"/>
      <rgbColor rgb="00010000"/>
      <rgbColor rgb="00808080"/>
      <rgbColor rgb="00969696"/>
      <rgbColor rgb="0000FFFF"/>
      <rgbColor rgb="00800000"/>
      <rgbColor rgb="00008000"/>
      <rgbColor rgb="00000080"/>
      <rgbColor rgb="00808000"/>
      <rgbColor rgb="00808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tabSelected="1" view="pageBreakPreview" zoomScale="142" zoomScaleNormal="115" zoomScaleSheetLayoutView="142" workbookViewId="0">
      <selection activeCell="A2" sqref="A2:F2"/>
    </sheetView>
  </sheetViews>
  <sheetFormatPr defaultRowHeight="12.75" x14ac:dyDescent="0.2"/>
  <cols>
    <col min="1" max="1" width="3.28515625" style="3" customWidth="1"/>
    <col min="2" max="2" width="52.85546875" style="1" customWidth="1"/>
    <col min="3" max="3" width="5" style="1" bestFit="1" customWidth="1"/>
    <col min="4" max="4" width="6.28515625" style="3" customWidth="1"/>
    <col min="5" max="5" width="10.140625" style="1" bestFit="1" customWidth="1"/>
    <col min="6" max="6" width="18.42578125" style="1" customWidth="1"/>
    <col min="7" max="7" width="9.5703125" style="1" customWidth="1"/>
    <col min="8" max="8" width="7" style="1" customWidth="1"/>
    <col min="9" max="16384" width="9.140625" style="1"/>
  </cols>
  <sheetData>
    <row r="1" spans="1:9" ht="24" customHeight="1" x14ac:dyDescent="0.3">
      <c r="A1" s="74" t="s">
        <v>25</v>
      </c>
      <c r="B1" s="75"/>
      <c r="C1" s="75"/>
      <c r="D1" s="75"/>
      <c r="E1" s="75"/>
      <c r="F1" s="75"/>
    </row>
    <row r="2" spans="1:9" ht="14.25" customHeight="1" x14ac:dyDescent="0.2">
      <c r="A2" s="78" t="s">
        <v>40</v>
      </c>
      <c r="B2" s="79"/>
      <c r="C2" s="79"/>
      <c r="D2" s="79"/>
      <c r="E2" s="79"/>
      <c r="F2" s="79"/>
    </row>
    <row r="3" spans="1:9" ht="13.5" customHeight="1" x14ac:dyDescent="0.2">
      <c r="A3" s="82"/>
      <c r="B3" s="83"/>
      <c r="C3" s="84"/>
      <c r="D3" s="84"/>
      <c r="E3" s="84"/>
      <c r="F3" s="42"/>
      <c r="G3" s="43"/>
      <c r="H3" s="44"/>
      <c r="I3" s="13"/>
    </row>
    <row r="4" spans="1:9" ht="12.75" customHeight="1" x14ac:dyDescent="0.2">
      <c r="A4" s="92" t="s">
        <v>3</v>
      </c>
      <c r="B4" s="93"/>
      <c r="C4" s="93"/>
      <c r="D4" s="93"/>
      <c r="E4" s="93"/>
      <c r="F4" s="94"/>
      <c r="G4" s="43"/>
      <c r="H4" s="44"/>
    </row>
    <row r="5" spans="1:9" s="13" customFormat="1" ht="27.75" customHeight="1" x14ac:dyDescent="0.2">
      <c r="A5" s="37" t="s">
        <v>0</v>
      </c>
      <c r="B5" s="38" t="s">
        <v>1</v>
      </c>
      <c r="C5" s="38" t="s">
        <v>2</v>
      </c>
      <c r="D5" s="37" t="s">
        <v>16</v>
      </c>
      <c r="E5" s="38" t="s">
        <v>26</v>
      </c>
      <c r="F5" s="38" t="s">
        <v>27</v>
      </c>
    </row>
    <row r="6" spans="1:9" s="13" customFormat="1" ht="12.75" customHeight="1" x14ac:dyDescent="0.2">
      <c r="A6" s="60">
        <v>1</v>
      </c>
      <c r="B6" s="72" t="s">
        <v>62</v>
      </c>
      <c r="C6" s="19" t="s">
        <v>4</v>
      </c>
      <c r="D6" s="52">
        <v>118</v>
      </c>
      <c r="E6" s="51"/>
      <c r="F6" s="15">
        <f t="shared" ref="F6:F19" si="0">D6*E6</f>
        <v>0</v>
      </c>
    </row>
    <row r="7" spans="1:9" s="13" customFormat="1" ht="12.75" customHeight="1" x14ac:dyDescent="0.2">
      <c r="A7" s="61">
        <v>2</v>
      </c>
      <c r="B7" s="16" t="s">
        <v>63</v>
      </c>
      <c r="C7" s="19" t="s">
        <v>4</v>
      </c>
      <c r="D7" s="52">
        <v>118</v>
      </c>
      <c r="E7" s="50"/>
      <c r="F7" s="15">
        <f t="shared" si="0"/>
        <v>0</v>
      </c>
    </row>
    <row r="8" spans="1:9" s="13" customFormat="1" ht="12.75" customHeight="1" x14ac:dyDescent="0.2">
      <c r="A8" s="60">
        <v>3</v>
      </c>
      <c r="B8" s="16" t="s">
        <v>19</v>
      </c>
      <c r="C8" s="19" t="s">
        <v>4</v>
      </c>
      <c r="D8" s="52">
        <v>118</v>
      </c>
      <c r="E8" s="51"/>
      <c r="F8" s="15">
        <f t="shared" si="0"/>
        <v>0</v>
      </c>
    </row>
    <row r="9" spans="1:9" s="13" customFormat="1" ht="12.75" customHeight="1" x14ac:dyDescent="0.2">
      <c r="A9" s="61">
        <v>4</v>
      </c>
      <c r="B9" s="16" t="s">
        <v>20</v>
      </c>
      <c r="C9" s="19" t="s">
        <v>4</v>
      </c>
      <c r="D9" s="52">
        <v>188</v>
      </c>
      <c r="E9" s="51"/>
      <c r="F9" s="15">
        <f t="shared" si="0"/>
        <v>0</v>
      </c>
    </row>
    <row r="10" spans="1:9" s="13" customFormat="1" ht="12.75" customHeight="1" x14ac:dyDescent="0.2">
      <c r="A10" s="60">
        <v>5</v>
      </c>
      <c r="B10" s="16" t="s">
        <v>36</v>
      </c>
      <c r="C10" s="19" t="s">
        <v>37</v>
      </c>
      <c r="D10" s="52">
        <v>6</v>
      </c>
      <c r="E10" s="50"/>
      <c r="F10" s="15">
        <f t="shared" si="0"/>
        <v>0</v>
      </c>
    </row>
    <row r="11" spans="1:9" s="13" customFormat="1" ht="12.75" customHeight="1" x14ac:dyDescent="0.2">
      <c r="A11" s="61">
        <v>6</v>
      </c>
      <c r="B11" s="16" t="s">
        <v>56</v>
      </c>
      <c r="C11" s="19" t="s">
        <v>4</v>
      </c>
      <c r="D11" s="52">
        <v>7</v>
      </c>
      <c r="E11" s="50"/>
      <c r="F11" s="15">
        <f t="shared" si="0"/>
        <v>0</v>
      </c>
    </row>
    <row r="12" spans="1:9" s="13" customFormat="1" ht="12.75" customHeight="1" x14ac:dyDescent="0.2">
      <c r="A12" s="60">
        <v>7</v>
      </c>
      <c r="B12" s="16" t="s">
        <v>57</v>
      </c>
      <c r="C12" s="19" t="s">
        <v>4</v>
      </c>
      <c r="D12" s="52">
        <v>7</v>
      </c>
      <c r="E12" s="50"/>
      <c r="F12" s="15">
        <f t="shared" si="0"/>
        <v>0</v>
      </c>
    </row>
    <row r="13" spans="1:9" s="13" customFormat="1" ht="12.75" customHeight="1" x14ac:dyDescent="0.2">
      <c r="A13" s="61">
        <v>8</v>
      </c>
      <c r="B13" s="16" t="s">
        <v>65</v>
      </c>
      <c r="C13" s="19" t="s">
        <v>4</v>
      </c>
      <c r="D13" s="52">
        <v>7</v>
      </c>
      <c r="E13" s="50"/>
      <c r="F13" s="15">
        <f t="shared" si="0"/>
        <v>0</v>
      </c>
    </row>
    <row r="14" spans="1:9" s="13" customFormat="1" ht="12.75" customHeight="1" x14ac:dyDescent="0.2">
      <c r="A14" s="60">
        <v>9</v>
      </c>
      <c r="B14" s="73" t="s">
        <v>64</v>
      </c>
      <c r="C14" s="19" t="s">
        <v>4</v>
      </c>
      <c r="D14" s="63">
        <v>3</v>
      </c>
      <c r="E14" s="59"/>
      <c r="F14" s="15">
        <f t="shared" si="0"/>
        <v>0</v>
      </c>
    </row>
    <row r="15" spans="1:9" s="13" customFormat="1" ht="12.75" customHeight="1" x14ac:dyDescent="0.2">
      <c r="A15" s="61">
        <v>10</v>
      </c>
      <c r="B15" s="73" t="s">
        <v>58</v>
      </c>
      <c r="C15" s="19" t="s">
        <v>4</v>
      </c>
      <c r="D15" s="63">
        <v>1</v>
      </c>
      <c r="E15" s="59"/>
      <c r="F15" s="15">
        <f t="shared" si="0"/>
        <v>0</v>
      </c>
    </row>
    <row r="16" spans="1:9" s="13" customFormat="1" ht="12.75" customHeight="1" x14ac:dyDescent="0.2">
      <c r="A16" s="60">
        <v>11</v>
      </c>
      <c r="B16" s="73" t="s">
        <v>66</v>
      </c>
      <c r="C16" s="19" t="s">
        <v>4</v>
      </c>
      <c r="D16" s="63">
        <v>1</v>
      </c>
      <c r="E16" s="59"/>
      <c r="F16" s="15">
        <f t="shared" si="0"/>
        <v>0</v>
      </c>
    </row>
    <row r="17" spans="1:6" s="13" customFormat="1" ht="12.75" customHeight="1" x14ac:dyDescent="0.2">
      <c r="A17" s="61">
        <v>12</v>
      </c>
      <c r="B17" s="16" t="s">
        <v>24</v>
      </c>
      <c r="C17" s="19" t="s">
        <v>4</v>
      </c>
      <c r="D17" s="52">
        <v>5</v>
      </c>
      <c r="E17" s="50"/>
      <c r="F17" s="15">
        <f t="shared" si="0"/>
        <v>0</v>
      </c>
    </row>
    <row r="18" spans="1:6" s="13" customFormat="1" ht="12.75" customHeight="1" x14ac:dyDescent="0.2">
      <c r="A18" s="60">
        <v>13</v>
      </c>
      <c r="B18" s="16" t="s">
        <v>59</v>
      </c>
      <c r="C18" s="11" t="s">
        <v>4</v>
      </c>
      <c r="D18" s="65">
        <v>3</v>
      </c>
      <c r="E18" s="50"/>
      <c r="F18" s="15">
        <f t="shared" si="0"/>
        <v>0</v>
      </c>
    </row>
    <row r="19" spans="1:6" s="13" customFormat="1" ht="12.75" customHeight="1" x14ac:dyDescent="0.2">
      <c r="A19" s="61">
        <v>14</v>
      </c>
      <c r="B19" s="16" t="s">
        <v>60</v>
      </c>
      <c r="C19" s="11" t="s">
        <v>4</v>
      </c>
      <c r="D19" s="65">
        <v>1</v>
      </c>
      <c r="E19" s="50"/>
      <c r="F19" s="15">
        <f t="shared" si="0"/>
        <v>0</v>
      </c>
    </row>
    <row r="20" spans="1:6" s="13" customFormat="1" ht="12.75" customHeight="1" x14ac:dyDescent="0.2">
      <c r="A20" s="20" t="s">
        <v>28</v>
      </c>
      <c r="B20" s="21"/>
      <c r="C20" s="22"/>
      <c r="D20" s="23"/>
      <c r="E20" s="24"/>
      <c r="F20" s="25">
        <f>SUM(F6:F19)</f>
        <v>0</v>
      </c>
    </row>
    <row r="21" spans="1:6" s="40" customFormat="1" ht="12.75" customHeight="1" x14ac:dyDescent="0.2">
      <c r="A21" s="66"/>
      <c r="B21" s="67"/>
      <c r="C21" s="68"/>
      <c r="D21" s="69"/>
      <c r="E21" s="70"/>
      <c r="F21" s="71"/>
    </row>
    <row r="22" spans="1:6" s="40" customFormat="1" ht="12" customHeight="1" x14ac:dyDescent="0.2">
      <c r="A22" s="95" t="s">
        <v>21</v>
      </c>
      <c r="B22" s="93"/>
      <c r="C22" s="93"/>
      <c r="D22" s="93"/>
      <c r="E22" s="93"/>
      <c r="F22" s="94"/>
    </row>
    <row r="23" spans="1:6" s="13" customFormat="1" ht="12.75" customHeight="1" x14ac:dyDescent="0.2">
      <c r="A23" s="61">
        <v>1</v>
      </c>
      <c r="B23" s="16" t="s">
        <v>55</v>
      </c>
      <c r="C23" s="19" t="s">
        <v>4</v>
      </c>
      <c r="D23" s="17">
        <v>3</v>
      </c>
      <c r="E23" s="50"/>
      <c r="F23" s="15">
        <f>D23*E23</f>
        <v>0</v>
      </c>
    </row>
    <row r="24" spans="1:6" s="13" customFormat="1" ht="12.75" customHeight="1" x14ac:dyDescent="0.2">
      <c r="A24" s="61">
        <v>2</v>
      </c>
      <c r="B24" s="16" t="s">
        <v>53</v>
      </c>
      <c r="C24" s="19" t="s">
        <v>4</v>
      </c>
      <c r="D24" s="17">
        <v>3</v>
      </c>
      <c r="E24" s="50"/>
      <c r="F24" s="15">
        <f t="shared" ref="F24:F37" si="1">D24*E24</f>
        <v>0</v>
      </c>
    </row>
    <row r="25" spans="1:6" s="13" customFormat="1" ht="12.75" customHeight="1" x14ac:dyDescent="0.2">
      <c r="A25" s="61">
        <v>3</v>
      </c>
      <c r="B25" s="16" t="s">
        <v>54</v>
      </c>
      <c r="C25" s="19" t="s">
        <v>4</v>
      </c>
      <c r="D25" s="17">
        <v>3</v>
      </c>
      <c r="E25" s="50"/>
      <c r="F25" s="15">
        <f t="shared" si="1"/>
        <v>0</v>
      </c>
    </row>
    <row r="26" spans="1:6" s="13" customFormat="1" ht="12.75" customHeight="1" x14ac:dyDescent="0.2">
      <c r="A26" s="61">
        <v>4</v>
      </c>
      <c r="B26" s="16" t="s">
        <v>6</v>
      </c>
      <c r="C26" s="19" t="s">
        <v>4</v>
      </c>
      <c r="D26" s="17">
        <v>109</v>
      </c>
      <c r="E26" s="50"/>
      <c r="F26" s="15">
        <f t="shared" si="1"/>
        <v>0</v>
      </c>
    </row>
    <row r="27" spans="1:6" s="13" customFormat="1" ht="12.75" customHeight="1" x14ac:dyDescent="0.2">
      <c r="A27" s="61">
        <v>5</v>
      </c>
      <c r="B27" s="16" t="s">
        <v>22</v>
      </c>
      <c r="C27" s="19" t="s">
        <v>4</v>
      </c>
      <c r="D27" s="17">
        <v>7</v>
      </c>
      <c r="E27" s="50"/>
      <c r="F27" s="15">
        <f t="shared" si="1"/>
        <v>0</v>
      </c>
    </row>
    <row r="28" spans="1:6" s="13" customFormat="1" ht="12.75" customHeight="1" x14ac:dyDescent="0.2">
      <c r="A28" s="61">
        <v>6</v>
      </c>
      <c r="B28" s="16" t="s">
        <v>52</v>
      </c>
      <c r="C28" s="19" t="s">
        <v>4</v>
      </c>
      <c r="D28" s="17">
        <v>2</v>
      </c>
      <c r="E28" s="50"/>
      <c r="F28" s="15">
        <f t="shared" si="1"/>
        <v>0</v>
      </c>
    </row>
    <row r="29" spans="1:6" s="13" customFormat="1" ht="12.75" customHeight="1" x14ac:dyDescent="0.2">
      <c r="A29" s="61">
        <v>7</v>
      </c>
      <c r="B29" s="16" t="s">
        <v>51</v>
      </c>
      <c r="C29" s="19" t="s">
        <v>4</v>
      </c>
      <c r="D29" s="17">
        <v>9</v>
      </c>
      <c r="E29" s="50"/>
      <c r="F29" s="15">
        <f t="shared" si="1"/>
        <v>0</v>
      </c>
    </row>
    <row r="30" spans="1:6" ht="12.75" customHeight="1" x14ac:dyDescent="0.2">
      <c r="A30" s="61">
        <v>8</v>
      </c>
      <c r="B30" s="16" t="s">
        <v>23</v>
      </c>
      <c r="C30" s="19" t="s">
        <v>4</v>
      </c>
      <c r="D30" s="17">
        <v>8</v>
      </c>
      <c r="E30" s="50"/>
      <c r="F30" s="15">
        <f t="shared" si="1"/>
        <v>0</v>
      </c>
    </row>
    <row r="31" spans="1:6" ht="12.75" customHeight="1" x14ac:dyDescent="0.2">
      <c r="A31" s="61">
        <v>9</v>
      </c>
      <c r="B31" s="14" t="s">
        <v>7</v>
      </c>
      <c r="C31" s="19" t="s">
        <v>4</v>
      </c>
      <c r="D31" s="17">
        <v>24</v>
      </c>
      <c r="E31" s="50"/>
      <c r="F31" s="15">
        <f t="shared" si="1"/>
        <v>0</v>
      </c>
    </row>
    <row r="32" spans="1:6" x14ac:dyDescent="0.2">
      <c r="A32" s="61">
        <v>10</v>
      </c>
      <c r="B32" s="14" t="s">
        <v>50</v>
      </c>
      <c r="C32" s="19" t="s">
        <v>4</v>
      </c>
      <c r="D32" s="17">
        <v>8</v>
      </c>
      <c r="E32" s="50"/>
      <c r="F32" s="15">
        <f t="shared" si="1"/>
        <v>0</v>
      </c>
    </row>
    <row r="33" spans="1:6" s="13" customFormat="1" ht="13.5" customHeight="1" x14ac:dyDescent="0.2">
      <c r="A33" s="61">
        <v>11</v>
      </c>
      <c r="B33" s="16" t="s">
        <v>49</v>
      </c>
      <c r="C33" s="19" t="s">
        <v>4</v>
      </c>
      <c r="D33" s="17">
        <v>13</v>
      </c>
      <c r="E33" s="50"/>
      <c r="F33" s="15">
        <f t="shared" si="1"/>
        <v>0</v>
      </c>
    </row>
    <row r="34" spans="1:6" s="13" customFormat="1" ht="12.75" customHeight="1" x14ac:dyDescent="0.2">
      <c r="A34" s="61">
        <v>12</v>
      </c>
      <c r="B34" s="16" t="s">
        <v>8</v>
      </c>
      <c r="C34" s="19" t="s">
        <v>4</v>
      </c>
      <c r="D34" s="17">
        <v>38</v>
      </c>
      <c r="E34" s="50"/>
      <c r="F34" s="15">
        <f t="shared" si="1"/>
        <v>0</v>
      </c>
    </row>
    <row r="35" spans="1:6" s="6" customFormat="1" ht="12.75" customHeight="1" x14ac:dyDescent="0.2">
      <c r="A35" s="61">
        <v>13</v>
      </c>
      <c r="B35" s="16" t="s">
        <v>18</v>
      </c>
      <c r="C35" s="19" t="s">
        <v>4</v>
      </c>
      <c r="D35" s="17">
        <v>5</v>
      </c>
      <c r="E35" s="50"/>
      <c r="F35" s="15">
        <f t="shared" si="1"/>
        <v>0</v>
      </c>
    </row>
    <row r="36" spans="1:6" s="36" customFormat="1" ht="13.5" customHeight="1" x14ac:dyDescent="0.25">
      <c r="A36" s="61">
        <v>14</v>
      </c>
      <c r="B36" s="16" t="s">
        <v>48</v>
      </c>
      <c r="C36" s="19" t="s">
        <v>4</v>
      </c>
      <c r="D36" s="17">
        <v>2</v>
      </c>
      <c r="E36" s="50"/>
      <c r="F36" s="15">
        <f t="shared" si="1"/>
        <v>0</v>
      </c>
    </row>
    <row r="37" spans="1:6" ht="12.75" customHeight="1" x14ac:dyDescent="0.2">
      <c r="A37" s="61">
        <v>15</v>
      </c>
      <c r="B37" s="16" t="s">
        <v>47</v>
      </c>
      <c r="C37" s="19" t="s">
        <v>4</v>
      </c>
      <c r="D37" s="17">
        <v>1</v>
      </c>
      <c r="E37" s="50"/>
      <c r="F37" s="15">
        <f t="shared" si="1"/>
        <v>0</v>
      </c>
    </row>
    <row r="38" spans="1:6" ht="12.75" customHeight="1" x14ac:dyDescent="0.2">
      <c r="A38" s="20" t="s">
        <v>29</v>
      </c>
      <c r="B38" s="21"/>
      <c r="C38" s="22"/>
      <c r="D38" s="23"/>
      <c r="E38" s="24"/>
      <c r="F38" s="25">
        <f>SUM(F23:F37)</f>
        <v>0</v>
      </c>
    </row>
    <row r="39" spans="1:6" ht="12.75" customHeight="1" x14ac:dyDescent="0.2">
      <c r="A39" s="20" t="s">
        <v>30</v>
      </c>
      <c r="B39" s="21"/>
      <c r="C39" s="22"/>
      <c r="D39" s="39"/>
      <c r="E39" s="24"/>
      <c r="F39" s="25">
        <f>F20+F38</f>
        <v>0</v>
      </c>
    </row>
    <row r="40" spans="1:6" ht="12.75" customHeight="1" x14ac:dyDescent="0.2">
      <c r="A40" s="95" t="s">
        <v>31</v>
      </c>
      <c r="B40" s="93"/>
      <c r="C40" s="93"/>
      <c r="D40" s="93"/>
      <c r="E40" s="93"/>
      <c r="F40" s="94"/>
    </row>
    <row r="41" spans="1:6" ht="28.5" customHeight="1" x14ac:dyDescent="0.2">
      <c r="A41" s="37" t="s">
        <v>0</v>
      </c>
      <c r="B41" s="38" t="s">
        <v>1</v>
      </c>
      <c r="C41" s="38" t="s">
        <v>2</v>
      </c>
      <c r="D41" s="37" t="s">
        <v>16</v>
      </c>
      <c r="E41" s="38" t="s">
        <v>26</v>
      </c>
      <c r="F41" s="38" t="s">
        <v>27</v>
      </c>
    </row>
    <row r="42" spans="1:6" ht="12.75" customHeight="1" x14ac:dyDescent="0.2">
      <c r="A42" s="61">
        <v>1</v>
      </c>
      <c r="B42" s="14" t="s">
        <v>46</v>
      </c>
      <c r="C42" s="11" t="s">
        <v>5</v>
      </c>
      <c r="D42" s="8">
        <v>250</v>
      </c>
      <c r="E42" s="50"/>
      <c r="F42" s="15">
        <f t="shared" ref="F42:F48" si="2">D42*E42</f>
        <v>0</v>
      </c>
    </row>
    <row r="43" spans="1:6" ht="12.75" customHeight="1" x14ac:dyDescent="0.2">
      <c r="A43" s="61">
        <v>2</v>
      </c>
      <c r="B43" s="14" t="s">
        <v>41</v>
      </c>
      <c r="C43" s="11" t="s">
        <v>5</v>
      </c>
      <c r="D43" s="8">
        <v>600</v>
      </c>
      <c r="E43" s="50"/>
      <c r="F43" s="15">
        <f t="shared" si="2"/>
        <v>0</v>
      </c>
    </row>
    <row r="44" spans="1:6" ht="12.75" customHeight="1" x14ac:dyDescent="0.2">
      <c r="A44" s="61">
        <v>3</v>
      </c>
      <c r="B44" s="16" t="s">
        <v>67</v>
      </c>
      <c r="C44" s="19" t="s">
        <v>5</v>
      </c>
      <c r="D44" s="17">
        <v>150</v>
      </c>
      <c r="E44" s="50"/>
      <c r="F44" s="15">
        <f t="shared" si="2"/>
        <v>0</v>
      </c>
    </row>
    <row r="45" spans="1:6" s="2" customFormat="1" ht="12.75" customHeight="1" x14ac:dyDescent="0.2">
      <c r="A45" s="61">
        <v>4</v>
      </c>
      <c r="B45" s="16" t="s">
        <v>17</v>
      </c>
      <c r="C45" s="19" t="s">
        <v>5</v>
      </c>
      <c r="D45" s="17">
        <v>150</v>
      </c>
      <c r="E45" s="50"/>
      <c r="F45" s="15">
        <f t="shared" si="2"/>
        <v>0</v>
      </c>
    </row>
    <row r="46" spans="1:6" ht="12.75" customHeight="1" x14ac:dyDescent="0.2">
      <c r="A46" s="61">
        <v>5</v>
      </c>
      <c r="B46" s="53" t="s">
        <v>45</v>
      </c>
      <c r="C46" s="19" t="s">
        <v>4</v>
      </c>
      <c r="D46" s="8">
        <v>2</v>
      </c>
      <c r="E46" s="50"/>
      <c r="F46" s="15">
        <f t="shared" si="2"/>
        <v>0</v>
      </c>
    </row>
    <row r="47" spans="1:6" s="6" customFormat="1" ht="12.75" customHeight="1" x14ac:dyDescent="0.2">
      <c r="A47" s="61">
        <v>6</v>
      </c>
      <c r="B47" s="53" t="s">
        <v>42</v>
      </c>
      <c r="C47" s="19" t="s">
        <v>4</v>
      </c>
      <c r="D47" s="8">
        <v>1</v>
      </c>
      <c r="E47" s="50"/>
      <c r="F47" s="15">
        <f t="shared" si="2"/>
        <v>0</v>
      </c>
    </row>
    <row r="48" spans="1:6" s="57" customFormat="1" ht="12.75" customHeight="1" x14ac:dyDescent="0.25">
      <c r="A48" s="61">
        <v>7</v>
      </c>
      <c r="B48" s="18" t="s">
        <v>9</v>
      </c>
      <c r="C48" s="11" t="s">
        <v>4</v>
      </c>
      <c r="D48" s="8">
        <v>12</v>
      </c>
      <c r="E48" s="12"/>
      <c r="F48" s="15">
        <f t="shared" si="2"/>
        <v>0</v>
      </c>
    </row>
    <row r="49" spans="1:6" s="5" customFormat="1" ht="13.5" customHeight="1" x14ac:dyDescent="0.25">
      <c r="A49" s="20" t="s">
        <v>32</v>
      </c>
      <c r="B49" s="26"/>
      <c r="C49" s="27"/>
      <c r="D49" s="28"/>
      <c r="E49" s="29"/>
      <c r="F49" s="25">
        <f>SUM(F42:F48)</f>
        <v>0</v>
      </c>
    </row>
    <row r="50" spans="1:6" ht="13.5" customHeight="1" x14ac:dyDescent="0.25">
      <c r="A50" s="30" t="s">
        <v>43</v>
      </c>
      <c r="B50" s="31"/>
      <c r="C50" s="32"/>
      <c r="D50" s="33"/>
      <c r="E50" s="34"/>
      <c r="F50" s="35">
        <f>F49+F39</f>
        <v>0</v>
      </c>
    </row>
    <row r="51" spans="1:6" x14ac:dyDescent="0.2">
      <c r="A51" s="88"/>
      <c r="B51" s="86"/>
      <c r="C51" s="86"/>
      <c r="D51" s="86"/>
      <c r="E51" s="86"/>
      <c r="F51" s="86"/>
    </row>
    <row r="52" spans="1:6" x14ac:dyDescent="0.2">
      <c r="A52" s="85" t="s">
        <v>10</v>
      </c>
      <c r="B52" s="86"/>
      <c r="C52" s="86"/>
      <c r="D52" s="86"/>
      <c r="E52" s="86"/>
      <c r="F52" s="87"/>
    </row>
    <row r="53" spans="1:6" ht="12.75" customHeight="1" x14ac:dyDescent="0.2">
      <c r="A53" s="62">
        <v>1</v>
      </c>
      <c r="B53" s="64" t="s">
        <v>35</v>
      </c>
      <c r="C53" s="7">
        <v>0.25</v>
      </c>
      <c r="D53" s="8"/>
      <c r="E53" s="9">
        <v>0.12</v>
      </c>
      <c r="F53" s="10">
        <f>(F39/12*C53)*11</f>
        <v>0</v>
      </c>
    </row>
    <row r="54" spans="1:6" ht="12.75" customHeight="1" x14ac:dyDescent="0.2">
      <c r="A54" s="61">
        <v>2</v>
      </c>
      <c r="B54" s="4" t="s">
        <v>34</v>
      </c>
      <c r="C54" s="7">
        <v>0.15</v>
      </c>
      <c r="D54" s="8"/>
      <c r="E54" s="9"/>
      <c r="F54" s="10">
        <f>(C54*F39/12)*9</f>
        <v>0</v>
      </c>
    </row>
    <row r="55" spans="1:6" ht="12.75" customHeight="1" x14ac:dyDescent="0.2">
      <c r="A55" s="62">
        <v>3</v>
      </c>
      <c r="B55" s="4" t="s">
        <v>11</v>
      </c>
      <c r="C55" s="11" t="s">
        <v>12</v>
      </c>
      <c r="D55" s="8">
        <v>540</v>
      </c>
      <c r="E55" s="12"/>
      <c r="F55" s="10">
        <f>D55*E55</f>
        <v>0</v>
      </c>
    </row>
    <row r="56" spans="1:6" ht="12.75" customHeight="1" x14ac:dyDescent="0.2">
      <c r="A56" s="61">
        <v>4</v>
      </c>
      <c r="B56" s="4" t="s">
        <v>13</v>
      </c>
      <c r="C56" s="11" t="s">
        <v>4</v>
      </c>
      <c r="D56" s="8">
        <v>8</v>
      </c>
      <c r="E56" s="12"/>
      <c r="F56" s="10">
        <f>D56*E56</f>
        <v>0</v>
      </c>
    </row>
    <row r="57" spans="1:6" ht="12.75" customHeight="1" x14ac:dyDescent="0.2">
      <c r="A57" s="62">
        <v>5</v>
      </c>
      <c r="B57" s="4" t="s">
        <v>14</v>
      </c>
      <c r="C57" s="11" t="s">
        <v>4</v>
      </c>
      <c r="D57" s="8">
        <v>142</v>
      </c>
      <c r="E57" s="12"/>
      <c r="F57" s="10">
        <f>D57*E57</f>
        <v>0</v>
      </c>
    </row>
    <row r="58" spans="1:6" ht="12.75" customHeight="1" x14ac:dyDescent="0.2">
      <c r="A58" s="61">
        <v>6</v>
      </c>
      <c r="B58" s="4" t="s">
        <v>33</v>
      </c>
      <c r="C58" s="11"/>
      <c r="D58" s="8"/>
      <c r="E58" s="12"/>
      <c r="F58" s="10">
        <v>0</v>
      </c>
    </row>
    <row r="59" spans="1:6" ht="12.75" customHeight="1" x14ac:dyDescent="0.2">
      <c r="A59" s="62">
        <v>7</v>
      </c>
      <c r="B59" s="4" t="s">
        <v>15</v>
      </c>
      <c r="C59" s="11"/>
      <c r="D59" s="8"/>
      <c r="E59" s="12"/>
      <c r="F59" s="10">
        <v>0</v>
      </c>
    </row>
    <row r="60" spans="1:6" ht="15" x14ac:dyDescent="0.25">
      <c r="A60" s="30" t="s">
        <v>44</v>
      </c>
      <c r="B60" s="31"/>
      <c r="C60" s="32"/>
      <c r="D60" s="33"/>
      <c r="E60" s="80">
        <f>SUM(F53:F59)</f>
        <v>0</v>
      </c>
      <c r="F60" s="81"/>
    </row>
    <row r="61" spans="1:6" x14ac:dyDescent="0.2">
      <c r="A61" s="45"/>
      <c r="D61" s="1"/>
    </row>
    <row r="62" spans="1:6" x14ac:dyDescent="0.2">
      <c r="A62" s="89" t="s">
        <v>38</v>
      </c>
      <c r="B62" s="90"/>
      <c r="C62" s="90"/>
      <c r="D62" s="90"/>
      <c r="E62" s="90"/>
      <c r="F62" s="58">
        <f>F50+E60</f>
        <v>0</v>
      </c>
    </row>
    <row r="63" spans="1:6" ht="11.25" customHeight="1" x14ac:dyDescent="0.25">
      <c r="A63" s="54"/>
      <c r="B63" s="55"/>
      <c r="C63" s="55"/>
      <c r="D63" s="55"/>
      <c r="E63" s="55"/>
      <c r="F63" s="56"/>
    </row>
    <row r="64" spans="1:6" ht="15" x14ac:dyDescent="0.25">
      <c r="A64" s="91" t="s">
        <v>39</v>
      </c>
      <c r="B64" s="90"/>
      <c r="C64" s="90"/>
      <c r="D64" s="90"/>
      <c r="E64" s="90"/>
      <c r="F64" s="41">
        <f>F62*0.85</f>
        <v>0</v>
      </c>
    </row>
    <row r="65" spans="1:6" ht="84" customHeight="1" x14ac:dyDescent="0.2">
      <c r="A65" s="76" t="s">
        <v>61</v>
      </c>
      <c r="B65" s="77"/>
      <c r="C65" s="77"/>
      <c r="D65" s="77"/>
      <c r="E65" s="77"/>
      <c r="F65" s="77"/>
    </row>
    <row r="66" spans="1:6" ht="15" x14ac:dyDescent="0.2">
      <c r="A66" s="46"/>
      <c r="B66" s="47"/>
      <c r="C66" s="47"/>
      <c r="D66" s="46"/>
      <c r="E66" s="47"/>
      <c r="F66" s="47"/>
    </row>
    <row r="67" spans="1:6" ht="15" x14ac:dyDescent="0.2">
      <c r="A67" s="46"/>
      <c r="B67" s="47"/>
      <c r="C67" s="47"/>
      <c r="D67" s="46"/>
      <c r="E67" s="47"/>
      <c r="F67" s="47"/>
    </row>
    <row r="68" spans="1:6" ht="15" x14ac:dyDescent="0.2">
      <c r="A68" s="46"/>
      <c r="B68" s="47"/>
      <c r="C68" s="47"/>
      <c r="D68" s="46"/>
      <c r="E68" s="47"/>
      <c r="F68" s="47"/>
    </row>
    <row r="69" spans="1:6" x14ac:dyDescent="0.2">
      <c r="A69" s="45"/>
      <c r="B69" s="48"/>
      <c r="C69" s="48"/>
      <c r="D69" s="45"/>
      <c r="E69" s="49"/>
      <c r="F69" s="49"/>
    </row>
    <row r="70" spans="1:6" x14ac:dyDescent="0.2">
      <c r="A70" s="45"/>
      <c r="B70" s="48"/>
      <c r="C70" s="48"/>
      <c r="D70" s="45"/>
      <c r="E70" s="49"/>
      <c r="F70" s="49"/>
    </row>
  </sheetData>
  <mergeCells count="12">
    <mergeCell ref="A1:F1"/>
    <mergeCell ref="A65:F65"/>
    <mergeCell ref="A2:F2"/>
    <mergeCell ref="E60:F60"/>
    <mergeCell ref="A3:E3"/>
    <mergeCell ref="A52:F52"/>
    <mergeCell ref="A51:F51"/>
    <mergeCell ref="A62:E62"/>
    <mergeCell ref="A64:E64"/>
    <mergeCell ref="A4:F4"/>
    <mergeCell ref="A22:F22"/>
    <mergeCell ref="A40:F40"/>
  </mergeCells>
  <pageMargins left="0.74803149606299213" right="3.937007874015748E-2" top="0.43307086614173229" bottom="0.15748031496062992" header="0.15748031496062992" footer="0.15748031496062992"/>
  <pageSetup paperSize="9" scale="99" firstPageNumber="0" fitToHeight="0" orientation="portrait" horizontalDpi="300" verticalDpi="300" r:id="rId1"/>
  <headerFooter alignWithMargins="0"/>
  <rowBreaks count="1" manualBreakCount="1">
    <brk id="39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Ком.предложение</vt:lpstr>
      <vt:lpstr>Лист1</vt:lpstr>
      <vt:lpstr>Ком.предложение!Print_Area</vt:lpstr>
      <vt:lpstr>Ком.предложение!Область_печати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Iryna Stepanovych</dc:creator>
  <cp:lastModifiedBy>sbi</cp:lastModifiedBy>
  <cp:lastPrinted>2025-03-31T17:32:14Z</cp:lastPrinted>
  <dcterms:created xsi:type="dcterms:W3CDTF">2009-07-28T13:33:34Z</dcterms:created>
  <dcterms:modified xsi:type="dcterms:W3CDTF">2025-04-02T11:57:36Z</dcterms:modified>
</cp:coreProperties>
</file>