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18705" windowHeight="7170"/>
  </bookViews>
  <sheets>
    <sheet name="на замовника" sheetId="3" r:id="rId1"/>
  </sheets>
  <definedNames>
    <definedName name="_xlnm.Print_Area" localSheetId="0">'на замовника'!$A$1:$L$832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59" i="3"/>
  <c r="F58" i="3"/>
  <c r="F57" i="3"/>
  <c r="F56" i="3"/>
  <c r="F55" i="3"/>
  <c r="F54" i="3"/>
  <c r="F52" i="3"/>
  <c r="F51" i="3"/>
  <c r="F50" i="3"/>
  <c r="F49" i="3"/>
  <c r="F48" i="3"/>
  <c r="F47" i="3"/>
  <c r="F45" i="3"/>
  <c r="F43" i="3"/>
  <c r="F41" i="3"/>
  <c r="F38" i="3"/>
  <c r="F37" i="3"/>
  <c r="F36" i="3"/>
  <c r="F35" i="3"/>
  <c r="F34" i="3"/>
  <c r="F32" i="3"/>
  <c r="F31" i="3"/>
  <c r="F30" i="3"/>
  <c r="F29" i="3"/>
  <c r="F28" i="3"/>
  <c r="I27" i="3"/>
  <c r="F24" i="3"/>
  <c r="F23" i="3"/>
  <c r="F22" i="3"/>
  <c r="F21" i="3"/>
  <c r="F19" i="3"/>
  <c r="F16" i="3"/>
  <c r="F14" i="3"/>
  <c r="F13" i="3"/>
  <c r="F12" i="3"/>
  <c r="F11" i="3"/>
  <c r="F10" i="3"/>
  <c r="F9" i="3"/>
  <c r="E62" i="3" l="1"/>
  <c r="K62" i="3"/>
</calcChain>
</file>

<file path=xl/sharedStrings.xml><?xml version="1.0" encoding="utf-8"?>
<sst xmlns="http://schemas.openxmlformats.org/spreadsheetml/2006/main" count="182" uniqueCount="100">
  <si>
    <t>Од. вим.</t>
  </si>
  <si>
    <t>Кількість</t>
  </si>
  <si>
    <t>№ п/п</t>
  </si>
  <si>
    <t>Перелік робіт</t>
  </si>
  <si>
    <t>Ціна за од.
без ПДВ</t>
  </si>
  <si>
    <t>Перелік матеріалів</t>
  </si>
  <si>
    <t>Норма витрат</t>
  </si>
  <si>
    <t>Роботи без ПДВ:</t>
  </si>
  <si>
    <t>Матеріали без ПДВ:</t>
  </si>
  <si>
    <t>Сума без ПДВ</t>
  </si>
  <si>
    <t>шт</t>
  </si>
  <si>
    <t>кг</t>
  </si>
  <si>
    <t>Демонтажні роботи</t>
  </si>
  <si>
    <t>м2</t>
  </si>
  <si>
    <t>Грунтуючий засіб глибокопроникний Ceresit CT-17 Супер</t>
  </si>
  <si>
    <t>л</t>
  </si>
  <si>
    <t>Шпаклівка Knauf НР FINISH 25 кг</t>
  </si>
  <si>
    <t>Шпаклівка Sniezka ACRYL-PUTZ ST10 START 20 кг</t>
  </si>
  <si>
    <t>л.</t>
  </si>
  <si>
    <t>м.п</t>
  </si>
  <si>
    <t>Демонтаж скляних перегородок  із алюмінієвого профілю в тому числі двері зі збереженням (тамбур)</t>
  </si>
  <si>
    <t>Стіни та перегородки</t>
  </si>
  <si>
    <t>Шпаклювання стін і відкосів перший шар h=3300</t>
  </si>
  <si>
    <t>Шпаклювання стін і відкосів другий шар (фініш)</t>
  </si>
  <si>
    <t>Ґрунтування стін</t>
  </si>
  <si>
    <t>Водоемульсiйна сумiш колір BEIGE(Легенда Колорит Інтеріор Люкс) NCS S2005 Y20R;  DULUX 40YY 51/084 за 2 рази</t>
  </si>
  <si>
    <t>Фарба матова TIKKURILA LUYA  NCS S0575 G60Y; DULUX 90YY 48/650 (PANTONE 382). За 4-6 разів</t>
  </si>
  <si>
    <t>м.п.</t>
  </si>
  <si>
    <t>Штукатурка МП75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</si>
  <si>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</si>
  <si>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</si>
  <si>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</si>
  <si>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</si>
  <si>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</si>
  <si>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Різне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</si>
  <si>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</si>
  <si>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</si>
  <si>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</si>
  <si>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</si>
  <si>
    <t>Перевезення сміття до 30 км</t>
  </si>
  <si>
    <t>т</t>
  </si>
  <si>
    <t>Комплект радіокнопки виклику для інвалидів BELFIX-SET-HELP 1YE</t>
  </si>
  <si>
    <t>Табличка информационная тактильная "Вихід" со шрифтом Брайля 200х150х3 мм (1131)</t>
  </si>
  <si>
    <t>1</t>
  </si>
  <si>
    <t>Демонтаж брудозахисного килимка</t>
  </si>
  <si>
    <t>2</t>
  </si>
  <si>
    <t>Демонтаж плитки ФЕМ перед ганком включно з розчином t=100mm</t>
  </si>
  <si>
    <t>3</t>
  </si>
  <si>
    <t>Виправлення профілю з додаванням нового матеріалу б=30мм та ущільнення.</t>
  </si>
  <si>
    <t>4</t>
  </si>
  <si>
    <t>5</t>
  </si>
  <si>
    <t>Перекладення покриття тротуару з плитки типу ФЕМ на відм. +0.030, поперечний та повздовжний ухил не менше ніж 1:50 (Розміри уточнити по місцю) заміна на новий матеріал 50% від площі S=3,1m3</t>
  </si>
  <si>
    <t>6</t>
  </si>
  <si>
    <t>7</t>
  </si>
  <si>
    <t>8</t>
  </si>
  <si>
    <t>Цемент М500</t>
  </si>
  <si>
    <t>кг.</t>
  </si>
  <si>
    <t>Пісок</t>
  </si>
  <si>
    <t xml:space="preserve">Тротуарна плитка </t>
  </si>
  <si>
    <t>1700х600 Модель:"Льон" (виробник АС-Вигляд)   аналог 3М Nomad Optima 9910/9920. Колір чорний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</si>
  <si>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</si>
  <si>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</si>
  <si>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Грунтування  стін фінішне</t>
  </si>
  <si>
    <t>Грунтування стель перед фарбуванням</t>
  </si>
  <si>
    <t xml:space="preserve">Поліпшене фарбування стель в два шари фарба 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</si>
  <si>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</si>
  <si>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</si>
  <si>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>Тактильна тротуарна плитка "Усічений конус" 300х300х40 мм</t>
  </si>
  <si>
    <t xml:space="preserve">Улаштування тактильного покриття в зоні вхідної групи та зони 24/7 (зрізані конуси), попереджуюча тактильна поліуретанова плитка ПТ14-300х300мм </t>
  </si>
  <si>
    <t xml:space="preserve">Попереджуюча тактильна поліуретанова плитка ПТ14-300х300мм </t>
  </si>
  <si>
    <t>Влаштування тактильних смуг на клейовий основі,
''Напрямляюча'', б=30мм</t>
  </si>
  <si>
    <t>Стрічка тактильна 30х5 мм (1 м)</t>
  </si>
  <si>
    <t>Двухсторонній скотч</t>
  </si>
  <si>
    <t>Поклейка протиударної плівки (h=300мм) на нижню частину скланого заповнення дверного полотна з обох сторін</t>
  </si>
  <si>
    <t>ТОВ «Максимус Девелопмент Проджект»
Код ЄДРПОУ: 35030746
ІПН: 350307426519
п/рUA973395002600901543002000001  
АТ «ТАСКОМБАНК»</t>
  </si>
  <si>
    <t>КОМЕРЦІЙНА ПРОПОЗИЦІЯ</t>
  </si>
  <si>
    <t xml:space="preserve">                                                     Директор</t>
  </si>
  <si>
    <t xml:space="preserve">                                                                    Дмитро Сінькевич</t>
  </si>
  <si>
    <t>Поклейка контрасної стрічки шириною 50-100мм на робоче полотно вхідних дверей та дверей тамбуру з обох сторін салатовий ORACAL</t>
  </si>
  <si>
    <r>
      <t>Ремонт стін у приміщенні</t>
    </r>
    <r>
      <rPr>
        <sz val="24"/>
        <color rgb="FFFF0000"/>
        <rFont val="Times New Roman"/>
        <family val="1"/>
        <charset val="204"/>
      </rPr>
      <t xml:space="preserve"> (грунтування, штукатурення тов 9мм, шпаклювання в два шари)</t>
    </r>
  </si>
  <si>
    <r>
      <t>Улаштування основи з сухого розчину М200 під ФЕМи,</t>
    </r>
    <r>
      <rPr>
        <sz val="24"/>
        <color rgb="FFFF0000"/>
        <rFont val="Times New Roman"/>
        <family val="1"/>
        <charset val="204"/>
      </rPr>
      <t xml:space="preserve"> тов 50мм</t>
    </r>
  </si>
  <si>
    <t>Стелі</t>
  </si>
  <si>
    <t>Шпаклювання стелі перший шар h=3300</t>
  </si>
  <si>
    <t>Шпаклювання стелі другий шар (фініш)</t>
  </si>
  <si>
    <t>Ґрунтування стелі</t>
  </si>
  <si>
    <t xml:space="preserve">Контрасна наліпка у вигляді кола діаметром 200мм  Oracal 641-063 (HKS 66) ) </t>
  </si>
  <si>
    <t>Контрасна стрічка Oracal 641-063 (HKS 66) шириною 50мм</t>
  </si>
  <si>
    <t>Табличка з інформацією про об'єкт зі шрифтом Брайля</t>
  </si>
  <si>
    <t>Плівка протиударна прозора 300мкм</t>
  </si>
  <si>
    <t xml:space="preserve">Плівка поліетиленова будівельна 1500 мм 100 м.п. чорний 100 мкм рукав
</t>
  </si>
  <si>
    <r>
      <t>Монтаж брудозахисного килиму Льон (гума,шкребок, щітка)</t>
    </r>
    <r>
      <rPr>
        <sz val="24"/>
        <color rgb="FFFF0000"/>
        <rFont val="Times New Roman"/>
        <family val="1"/>
        <charset val="204"/>
      </rPr>
      <t xml:space="preserve"> S=1,47m2</t>
    </r>
  </si>
  <si>
    <t>Влаштування пандусу гумового порогового,  приставний</t>
  </si>
  <si>
    <t>Клей поліуретановий двокомпонентний</t>
  </si>
  <si>
    <t>Влаштування огородження зони проведення робіт</t>
  </si>
  <si>
    <t>Стрічка сигнальна PROзапас червоно-біла 75 мм 100 м</t>
  </si>
  <si>
    <t>компл</t>
  </si>
  <si>
    <t>Тротуарна плитка б/в (Матеріал Замовника)</t>
  </si>
  <si>
    <t>по ТЗ</t>
  </si>
  <si>
    <r>
      <t>Пандус гумовий індивідуального виготовлення</t>
    </r>
    <r>
      <rPr>
        <b/>
        <sz val="24"/>
        <rFont val="Times New Roman"/>
        <family val="1"/>
        <charset val="204"/>
      </rPr>
      <t xml:space="preserve"> </t>
    </r>
    <r>
      <rPr>
        <b/>
        <sz val="24"/>
        <color rgb="FFFF0000"/>
        <rFont val="Times New Roman"/>
        <family val="1"/>
        <charset val="204"/>
      </rPr>
      <t>(позицію уточнити по факту виконання робіт)</t>
    </r>
  </si>
  <si>
    <t>щодо виконання комплексу ремонтно-будівельних робіт, пов'язанних з поліпшенням існуючих експуатаційних показників
приміщення для відвідувачів, що розташоване за адресою: м. Тернопіль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</si>
</sst>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6">
    <font>
      <sz val="10"/>
      <color rgb="FF000000"/>
      <name val="Arimo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0"/>
      <name val="Helv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theme="1"/>
      <name val="Arial1"/>
      <family val="2"/>
    </font>
    <font>
      <sz val="10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mo"/>
      <family val="2"/>
      <charset val="204"/>
    </font>
    <font>
      <sz val="10"/>
      <name val="Tahoma"/>
      <family val="2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u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Arimo"/>
      <family val="2"/>
      <charset val="204"/>
    </font>
    <font>
      <sz val="24"/>
      <color rgb="FFFF0000"/>
      <name val="Times New Roman"/>
      <family val="1"/>
      <charset val="204"/>
    </font>
    <font>
      <sz val="10"/>
      <color rgb="FF000000"/>
      <name val="Arimo"/>
      <family val="2"/>
    </font>
    <font>
      <b/>
      <sz val="2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4.9897762993255407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0">
    <xf numFmtId="0" fontId="0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34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34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3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0" fillId="0" borderId="1" applyBorder="0">
      <alignment horizontal="center" vertical="center" wrapText="1"/>
    </xf>
    <xf numFmtId="0" fontId="1" fillId="0" borderId="0"/>
    <xf numFmtId="0" fontId="11" fillId="0" borderId="0">
      <alignment vertical="center"/>
    </xf>
    <xf numFmtId="0" fontId="12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2" fillId="0" borderId="0"/>
    <xf numFmtId="0" fontId="3" fillId="0" borderId="0"/>
    <xf numFmtId="0" fontId="2" fillId="0" borderId="0"/>
    <xf numFmtId="0" fontId="2" fillId="0" borderId="0"/>
    <xf numFmtId="0" fontId="13" fillId="0" borderId="0" applyFill="0" applyBorder="0" applyAlignment="0"/>
    <xf numFmtId="167" fontId="14" fillId="0" borderId="0"/>
    <xf numFmtId="0" fontId="6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4" fillId="0" borderId="0"/>
    <xf numFmtId="0" fontId="34" fillId="0" borderId="0"/>
    <xf numFmtId="0" fontId="9" fillId="2" borderId="2" applyNumberFormat="0" applyAlignment="0" applyProtection="0"/>
    <xf numFmtId="0" fontId="34" fillId="0" borderId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3" fillId="0" borderId="0">
      <alignment vertical="top"/>
    </xf>
    <xf numFmtId="168" fontId="1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3" fillId="0" borderId="0">
      <alignment vertical="top"/>
    </xf>
    <xf numFmtId="168" fontId="23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164" fontId="15" fillId="0" borderId="0" xfId="1" applyFont="1" applyBorder="1" applyAlignment="1" applyProtection="1">
      <alignment horizontal="right" vertical="center" wrapText="1"/>
      <protection locked="0"/>
    </xf>
    <xf numFmtId="164" fontId="15" fillId="0" borderId="0" xfId="1" applyFont="1" applyBorder="1" applyAlignment="1" applyProtection="1">
      <alignment vertical="center" wrapText="1"/>
      <protection locked="0"/>
    </xf>
    <xf numFmtId="164" fontId="5" fillId="0" borderId="0" xfId="1" applyFont="1" applyBorder="1" applyAlignment="1">
      <alignment vertical="center" wrapText="1"/>
    </xf>
    <xf numFmtId="164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87" applyFont="1" applyAlignment="1" applyProtection="1">
      <alignment horizontal="left" vertical="center" wrapText="1"/>
      <protection locked="0"/>
    </xf>
    <xf numFmtId="0" fontId="4" fillId="0" borderId="0" xfId="87" applyFont="1" applyAlignment="1" applyProtection="1">
      <alignment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164" fontId="17" fillId="0" borderId="0" xfId="1" applyFont="1" applyBorder="1" applyAlignment="1" applyProtection="1">
      <alignment horizontal="right" vertical="center"/>
      <protection locked="0"/>
    </xf>
    <xf numFmtId="164" fontId="17" fillId="0" borderId="0" xfId="1" applyFont="1" applyBorder="1" applyAlignment="1" applyProtection="1">
      <alignment horizontal="center" vertical="center"/>
      <protection locked="0"/>
    </xf>
    <xf numFmtId="164" fontId="17" fillId="0" borderId="0" xfId="1" applyFont="1" applyBorder="1" applyAlignment="1" applyProtection="1">
      <alignment vertical="center"/>
      <protection locked="0"/>
    </xf>
    <xf numFmtId="164" fontId="4" fillId="0" borderId="0" xfId="1" applyFont="1" applyBorder="1" applyAlignment="1" applyProtection="1">
      <alignment horizontal="right" vertical="center" wrapText="1"/>
      <protection locked="0"/>
    </xf>
    <xf numFmtId="164" fontId="4" fillId="0" borderId="0" xfId="1" applyFont="1" applyBorder="1" applyAlignment="1" applyProtection="1">
      <alignment vertical="center"/>
      <protection locked="0"/>
    </xf>
    <xf numFmtId="164" fontId="4" fillId="0" borderId="0" xfId="1" applyFont="1" applyBorder="1" applyAlignment="1" applyProtection="1">
      <alignment vertical="center" wrapText="1"/>
      <protection locked="0"/>
    </xf>
    <xf numFmtId="164" fontId="16" fillId="0" borderId="0" xfId="1" applyFont="1" applyBorder="1" applyAlignment="1" applyProtection="1">
      <alignment vertical="center"/>
      <protection locked="0"/>
    </xf>
    <xf numFmtId="0" fontId="21" fillId="0" borderId="0" xfId="3" applyFont="1" applyAlignment="1">
      <alignment vertical="center" wrapText="1"/>
    </xf>
    <xf numFmtId="164" fontId="20" fillId="0" borderId="0" xfId="1" applyFont="1" applyBorder="1" applyAlignment="1">
      <alignment vertical="center" wrapText="1"/>
    </xf>
    <xf numFmtId="164" fontId="21" fillId="0" borderId="0" xfId="1" applyFont="1" applyBorder="1" applyAlignment="1">
      <alignment vertical="center" wrapText="1"/>
    </xf>
    <xf numFmtId="0" fontId="19" fillId="0" borderId="0" xfId="6" applyFont="1" applyAlignment="1">
      <alignment vertical="center" wrapText="1"/>
    </xf>
    <xf numFmtId="0" fontId="19" fillId="0" borderId="0" xfId="3" applyFont="1" applyAlignment="1">
      <alignment vertical="center" wrapText="1"/>
    </xf>
    <xf numFmtId="164" fontId="19" fillId="0" borderId="0" xfId="1" applyFont="1" applyBorder="1" applyAlignment="1" applyProtection="1">
      <alignment horizontal="left" vertical="center" wrapText="1"/>
      <protection locked="0"/>
    </xf>
    <xf numFmtId="164" fontId="19" fillId="0" borderId="0" xfId="1" applyFont="1" applyBorder="1" applyAlignment="1" applyProtection="1">
      <alignment horizontal="center" vertical="center" wrapText="1"/>
      <protection locked="0"/>
    </xf>
    <xf numFmtId="164" fontId="19" fillId="0" borderId="0" xfId="1" applyFont="1" applyBorder="1" applyAlignment="1" applyProtection="1">
      <alignment horizontal="right" vertical="center" wrapText="1"/>
      <protection locked="0"/>
    </xf>
    <xf numFmtId="164" fontId="19" fillId="0" borderId="0" xfId="1" applyFont="1" applyBorder="1" applyAlignment="1" applyProtection="1">
      <alignment vertical="center" wrapText="1"/>
      <protection locked="0"/>
    </xf>
    <xf numFmtId="164" fontId="22" fillId="0" borderId="0" xfId="1" applyFont="1" applyBorder="1" applyAlignment="1">
      <alignment vertical="center"/>
    </xf>
    <xf numFmtId="164" fontId="15" fillId="0" borderId="0" xfId="1" applyFont="1" applyBorder="1" applyAlignment="1" applyProtection="1">
      <alignment horizontal="left" vertical="center" wrapText="1"/>
      <protection locked="0"/>
    </xf>
    <xf numFmtId="164" fontId="21" fillId="0" borderId="0" xfId="1" applyFont="1" applyBorder="1" applyAlignment="1">
      <alignment horizontal="left" vertical="center" wrapText="1"/>
    </xf>
    <xf numFmtId="164" fontId="15" fillId="0" borderId="0" xfId="1" applyFont="1" applyBorder="1" applyAlignment="1">
      <alignment horizontal="right" vertical="center" wrapText="1"/>
    </xf>
    <xf numFmtId="164" fontId="21" fillId="0" borderId="0" xfId="1" applyFont="1" applyBorder="1" applyAlignment="1" applyProtection="1">
      <alignment horizontal="right" vertical="center" wrapText="1"/>
      <protection locked="0"/>
    </xf>
    <xf numFmtId="164" fontId="15" fillId="0" borderId="0" xfId="1" applyFont="1" applyBorder="1" applyAlignment="1">
      <alignment vertical="center" wrapText="1"/>
    </xf>
    <xf numFmtId="164" fontId="16" fillId="0" borderId="0" xfId="1" applyFont="1" applyBorder="1" applyAlignment="1" applyProtection="1">
      <alignment horizontal="center" vertical="center"/>
      <protection locked="0"/>
    </xf>
    <xf numFmtId="0" fontId="24" fillId="0" borderId="0" xfId="3" applyFont="1" applyAlignment="1">
      <alignment vertical="center" wrapText="1"/>
    </xf>
    <xf numFmtId="0" fontId="25" fillId="0" borderId="0" xfId="3" applyFont="1" applyAlignment="1">
      <alignment vertical="center" wrapText="1"/>
    </xf>
    <xf numFmtId="0" fontId="26" fillId="4" borderId="3" xfId="6" applyFont="1" applyFill="1" applyBorder="1" applyAlignment="1">
      <alignment horizontal="center" vertical="center" wrapText="1"/>
    </xf>
    <xf numFmtId="164" fontId="26" fillId="4" borderId="4" xfId="1" applyFont="1" applyFill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6" fillId="4" borderId="5" xfId="6" applyFont="1" applyFill="1" applyBorder="1" applyAlignment="1">
      <alignment horizontal="center" vertical="center" wrapText="1"/>
    </xf>
    <xf numFmtId="0" fontId="26" fillId="4" borderId="6" xfId="1" applyNumberFormat="1" applyFont="1" applyFill="1" applyBorder="1" applyAlignment="1">
      <alignment horizontal="center" vertical="center" wrapText="1"/>
    </xf>
    <xf numFmtId="0" fontId="28" fillId="0" borderId="0" xfId="87" applyFont="1" applyAlignment="1" applyProtection="1">
      <alignment vertical="center"/>
      <protection locked="0"/>
    </xf>
    <xf numFmtId="164" fontId="28" fillId="0" borderId="0" xfId="99" applyFont="1" applyBorder="1" applyAlignment="1" applyProtection="1">
      <alignment vertical="center"/>
      <protection locked="0"/>
    </xf>
    <xf numFmtId="164" fontId="30" fillId="0" borderId="0" xfId="99" applyFont="1" applyBorder="1" applyAlignment="1" applyProtection="1">
      <alignment horizontal="right" vertical="center"/>
      <protection locked="0"/>
    </xf>
    <xf numFmtId="164" fontId="30" fillId="0" borderId="0" xfId="99" applyFont="1" applyBorder="1" applyAlignment="1" applyProtection="1">
      <alignment horizontal="center" vertical="center"/>
      <protection locked="0"/>
    </xf>
    <xf numFmtId="164" fontId="30" fillId="0" borderId="0" xfId="99" applyFont="1" applyBorder="1" applyAlignment="1" applyProtection="1">
      <alignment vertical="center"/>
      <protection locked="0"/>
    </xf>
    <xf numFmtId="164" fontId="28" fillId="0" borderId="0" xfId="99" applyFont="1" applyBorder="1" applyAlignment="1" applyProtection="1">
      <alignment horizontal="right" vertical="center"/>
      <protection locked="0"/>
    </xf>
    <xf numFmtId="164" fontId="28" fillId="0" borderId="0" xfId="99" applyFont="1" applyBorder="1" applyAlignment="1">
      <alignment vertical="center"/>
    </xf>
    <xf numFmtId="0" fontId="31" fillId="0" borderId="0" xfId="3" applyFont="1" applyAlignment="1">
      <alignment vertical="center"/>
    </xf>
    <xf numFmtId="0" fontId="24" fillId="5" borderId="7" xfId="6" applyFont="1" applyFill="1" applyBorder="1" applyAlignment="1">
      <alignment horizontal="right" vertical="center" wrapText="1"/>
    </xf>
    <xf numFmtId="164" fontId="24" fillId="5" borderId="8" xfId="1" applyFont="1" applyFill="1" applyBorder="1" applyAlignment="1">
      <alignment horizontal="left" vertical="center" wrapText="1"/>
    </xf>
    <xf numFmtId="164" fontId="24" fillId="5" borderId="8" xfId="1" applyFont="1" applyFill="1" applyBorder="1" applyAlignment="1">
      <alignment horizontal="center" vertical="center" wrapText="1"/>
    </xf>
    <xf numFmtId="164" fontId="24" fillId="5" borderId="8" xfId="1" applyFont="1" applyFill="1" applyBorder="1" applyAlignment="1">
      <alignment horizontal="right" vertical="center" wrapText="1"/>
    </xf>
    <xf numFmtId="164" fontId="24" fillId="0" borderId="8" xfId="1" applyFont="1" applyFill="1" applyBorder="1" applyAlignment="1" applyProtection="1">
      <alignment horizontal="right" vertical="center" wrapText="1"/>
      <protection locked="0"/>
    </xf>
    <xf numFmtId="164" fontId="24" fillId="5" borderId="8" xfId="1" applyFont="1" applyFill="1" applyBorder="1" applyAlignment="1">
      <alignment vertical="center" wrapText="1"/>
    </xf>
    <xf numFmtId="164" fontId="24" fillId="0" borderId="8" xfId="1" applyFont="1" applyFill="1" applyBorder="1" applyAlignment="1">
      <alignment horizontal="right" vertical="center" wrapText="1"/>
    </xf>
    <xf numFmtId="164" fontId="24" fillId="5" borderId="8" xfId="1" applyFont="1" applyFill="1" applyBorder="1" applyAlignment="1">
      <alignment horizontal="left" vertical="center" wrapText="1"/>
    </xf>
    <xf numFmtId="0" fontId="25" fillId="0" borderId="9" xfId="6" applyFont="1" applyBorder="1" applyAlignment="1">
      <alignment horizontal="center" vertical="center" wrapText="1"/>
    </xf>
    <xf numFmtId="164" fontId="24" fillId="0" borderId="10" xfId="1" applyFont="1" applyFill="1" applyBorder="1" applyAlignment="1" applyProtection="1">
      <alignment horizontal="right" vertical="center" wrapText="1"/>
      <protection locked="0"/>
    </xf>
    <xf numFmtId="0" fontId="24" fillId="5" borderId="11" xfId="6" applyFont="1" applyFill="1" applyBorder="1" applyAlignment="1">
      <alignment horizontal="right" vertical="center" wrapText="1"/>
    </xf>
    <xf numFmtId="164" fontId="24" fillId="5" borderId="10" xfId="1" applyFont="1" applyFill="1" applyBorder="1" applyAlignment="1">
      <alignment horizontal="left" vertical="center" wrapText="1"/>
    </xf>
    <xf numFmtId="164" fontId="24" fillId="5" borderId="10" xfId="1" applyFont="1" applyFill="1" applyBorder="1" applyAlignment="1">
      <alignment horizontal="center" vertical="center" wrapText="1"/>
    </xf>
    <xf numFmtId="164" fontId="24" fillId="5" borderId="10" xfId="1" applyFont="1" applyFill="1" applyBorder="1" applyAlignment="1">
      <alignment horizontal="right" vertical="center" wrapText="1"/>
    </xf>
    <xf numFmtId="0" fontId="24" fillId="5" borderId="5" xfId="6" applyFont="1" applyFill="1" applyBorder="1" applyAlignment="1">
      <alignment horizontal="right" vertical="center" wrapText="1"/>
    </xf>
    <xf numFmtId="0" fontId="24" fillId="0" borderId="12" xfId="6" applyFont="1" applyBorder="1" applyAlignment="1">
      <alignment horizontal="right" vertical="center" wrapText="1"/>
    </xf>
    <xf numFmtId="164" fontId="24" fillId="0" borderId="13" xfId="1" applyFont="1" applyBorder="1" applyAlignment="1">
      <alignment horizontal="center" vertical="center" wrapText="1"/>
    </xf>
    <xf numFmtId="9" fontId="24" fillId="0" borderId="13" xfId="2" applyFont="1" applyFill="1" applyBorder="1" applyAlignment="1">
      <alignment horizontal="right" vertical="center" wrapText="1"/>
    </xf>
    <xf numFmtId="164" fontId="24" fillId="0" borderId="13" xfId="1" applyFont="1" applyFill="1" applyBorder="1" applyAlignment="1">
      <alignment horizontal="right" vertical="center" wrapText="1"/>
    </xf>
    <xf numFmtId="164" fontId="25" fillId="0" borderId="14" xfId="1" applyFont="1" applyFill="1" applyBorder="1" applyAlignment="1" applyProtection="1">
      <alignment horizontal="right" vertical="center" wrapText="1"/>
    </xf>
    <xf numFmtId="164" fontId="24" fillId="0" borderId="13" xfId="1" applyFont="1" applyFill="1" applyBorder="1" applyAlignment="1">
      <alignment horizontal="center" vertical="center" wrapText="1"/>
    </xf>
    <xf numFmtId="0" fontId="24" fillId="0" borderId="15" xfId="6" applyFont="1" applyBorder="1" applyAlignment="1">
      <alignment vertical="center" wrapText="1"/>
    </xf>
    <xf numFmtId="164" fontId="25" fillId="4" borderId="15" xfId="1" applyFont="1" applyFill="1" applyBorder="1" applyAlignment="1">
      <alignment horizontal="right" vertical="center" wrapText="1"/>
    </xf>
    <xf numFmtId="164" fontId="25" fillId="4" borderId="16" xfId="1" applyFont="1" applyFill="1" applyBorder="1" applyAlignment="1">
      <alignment vertical="center" wrapText="1"/>
    </xf>
    <xf numFmtId="164" fontId="25" fillId="4" borderId="17" xfId="1" applyFont="1" applyFill="1" applyBorder="1" applyAlignment="1">
      <alignment vertical="center" wrapText="1"/>
    </xf>
    <xf numFmtId="0" fontId="24" fillId="0" borderId="0" xfId="6" applyFont="1" applyAlignment="1">
      <alignment vertical="center" wrapText="1"/>
    </xf>
    <xf numFmtId="164" fontId="24" fillId="0" borderId="0" xfId="1" applyFont="1" applyBorder="1" applyAlignment="1" applyProtection="1">
      <alignment vertical="center" wrapText="1"/>
      <protection locked="0"/>
    </xf>
    <xf numFmtId="164" fontId="24" fillId="0" borderId="0" xfId="1" applyFont="1" applyBorder="1" applyAlignment="1" applyProtection="1">
      <alignment horizontal="center" vertical="center" wrapText="1"/>
      <protection locked="0"/>
    </xf>
    <xf numFmtId="164" fontId="24" fillId="0" borderId="0" xfId="1" applyFont="1" applyBorder="1" applyAlignment="1" applyProtection="1">
      <alignment horizontal="right" vertical="center" wrapText="1"/>
      <protection locked="0"/>
    </xf>
    <xf numFmtId="164" fontId="25" fillId="4" borderId="18" xfId="1" applyFont="1" applyFill="1" applyBorder="1" applyAlignment="1">
      <alignment horizontal="right" vertical="center" wrapText="1"/>
    </xf>
    <xf numFmtId="164" fontId="25" fillId="4" borderId="19" xfId="1" applyFont="1" applyFill="1" applyBorder="1" applyAlignment="1">
      <alignment vertical="center" wrapText="1"/>
    </xf>
    <xf numFmtId="164" fontId="25" fillId="4" borderId="20" xfId="1" applyFont="1" applyFill="1" applyBorder="1" applyAlignment="1">
      <alignment vertical="center" wrapText="1"/>
    </xf>
    <xf numFmtId="0" fontId="27" fillId="5" borderId="7" xfId="6" applyFont="1" applyFill="1" applyBorder="1" applyAlignment="1">
      <alignment horizontal="right" vertical="center" wrapText="1"/>
    </xf>
    <xf numFmtId="164" fontId="27" fillId="5" borderId="8" xfId="1" applyFont="1" applyFill="1" applyBorder="1" applyAlignment="1">
      <alignment horizontal="left" vertical="center" wrapText="1"/>
    </xf>
    <xf numFmtId="164" fontId="27" fillId="5" borderId="8" xfId="1" applyFont="1" applyFill="1" applyBorder="1" applyAlignment="1">
      <alignment horizontal="center" vertical="center" wrapText="1"/>
    </xf>
    <xf numFmtId="164" fontId="27" fillId="0" borderId="8" xfId="1" applyFont="1" applyFill="1" applyBorder="1" applyAlignment="1" applyProtection="1">
      <alignment horizontal="right" vertical="center" wrapText="1"/>
      <protection locked="0"/>
    </xf>
    <xf numFmtId="164" fontId="27" fillId="5" borderId="8" xfId="1" applyFont="1" applyFill="1" applyBorder="1" applyAlignment="1">
      <alignment vertical="center" wrapText="1"/>
    </xf>
    <xf numFmtId="164" fontId="27" fillId="0" borderId="8" xfId="1" applyFont="1" applyFill="1" applyBorder="1" applyAlignment="1">
      <alignment horizontal="right" vertical="center" wrapText="1"/>
    </xf>
    <xf numFmtId="0" fontId="25" fillId="0" borderId="19" xfId="6" applyFont="1" applyBorder="1" applyAlignment="1">
      <alignment horizontal="center" vertical="center" wrapText="1"/>
    </xf>
    <xf numFmtId="0" fontId="26" fillId="0" borderId="19" xfId="6" applyFont="1" applyBorder="1" applyAlignment="1">
      <alignment horizontal="center" vertical="center" wrapText="1"/>
    </xf>
    <xf numFmtId="164" fontId="33" fillId="0" borderId="8" xfId="1" applyFont="1" applyFill="1" applyBorder="1" applyAlignment="1">
      <alignment horizontal="right" vertical="center" wrapText="1"/>
    </xf>
    <xf numFmtId="164" fontId="33" fillId="0" borderId="8" xfId="1" applyFont="1" applyFill="1" applyBorder="1" applyAlignment="1">
      <alignment horizontal="left" vertical="center" wrapText="1"/>
    </xf>
    <xf numFmtId="164" fontId="33" fillId="0" borderId="8" xfId="1" applyFont="1" applyFill="1" applyBorder="1" applyAlignment="1">
      <alignment horizontal="center" vertical="center" wrapText="1"/>
    </xf>
    <xf numFmtId="164" fontId="33" fillId="0" borderId="8" xfId="1" applyFont="1" applyFill="1" applyBorder="1" applyAlignment="1">
      <alignment vertical="center" wrapText="1"/>
    </xf>
    <xf numFmtId="164" fontId="24" fillId="0" borderId="13" xfId="1" applyFont="1" applyBorder="1" applyAlignment="1">
      <alignment horizontal="left" vertical="center" wrapText="1"/>
    </xf>
    <xf numFmtId="164" fontId="25" fillId="4" borderId="15" xfId="1" applyFont="1" applyFill="1" applyBorder="1" applyAlignment="1">
      <alignment horizontal="right" vertical="center" wrapText="1"/>
    </xf>
    <xf numFmtId="164" fontId="26" fillId="4" borderId="21" xfId="1" applyFont="1" applyFill="1" applyBorder="1" applyAlignment="1">
      <alignment horizontal="center" vertical="center" wrapText="1"/>
    </xf>
    <xf numFmtId="0" fontId="26" fillId="4" borderId="22" xfId="1" applyNumberFormat="1" applyFont="1" applyFill="1" applyBorder="1" applyAlignment="1">
      <alignment horizontal="center" vertical="center" wrapText="1"/>
    </xf>
    <xf numFmtId="0" fontId="26" fillId="0" borderId="23" xfId="6" applyFont="1" applyBorder="1" applyAlignment="1">
      <alignment horizontal="center" vertical="center" wrapText="1"/>
    </xf>
    <xf numFmtId="0" fontId="27" fillId="0" borderId="0" xfId="3" applyFont="1" applyBorder="1" applyAlignment="1">
      <alignment vertical="center" wrapText="1"/>
    </xf>
    <xf numFmtId="164" fontId="27" fillId="5" borderId="24" xfId="1" applyFont="1" applyFill="1" applyBorder="1" applyAlignment="1">
      <alignment vertical="center" wrapText="1"/>
    </xf>
    <xf numFmtId="164" fontId="24" fillId="5" borderId="24" xfId="1" applyFont="1" applyFill="1" applyBorder="1" applyAlignment="1">
      <alignment vertical="center" wrapText="1"/>
    </xf>
    <xf numFmtId="0" fontId="25" fillId="0" borderId="23" xfId="6" applyFont="1" applyBorder="1" applyAlignment="1">
      <alignment horizontal="center" vertical="center" wrapText="1"/>
    </xf>
    <xf numFmtId="164" fontId="25" fillId="0" borderId="24" xfId="1" applyFont="1" applyFill="1" applyBorder="1" applyAlignment="1" applyProtection="1">
      <alignment horizontal="right" vertical="center" wrapText="1"/>
    </xf>
    <xf numFmtId="164" fontId="24" fillId="0" borderId="8" xfId="1" applyFont="1" applyFill="1" applyBorder="1" applyAlignment="1">
      <alignment horizontal="left" vertical="center" wrapText="1"/>
    </xf>
    <xf numFmtId="164" fontId="24" fillId="0" borderId="8" xfId="1" applyFont="1" applyFill="1" applyBorder="1" applyAlignment="1">
      <alignment horizontal="center" vertical="center" wrapText="1"/>
    </xf>
    <xf numFmtId="164" fontId="24" fillId="0" borderId="24" xfId="1" applyFont="1" applyFill="1" applyBorder="1" applyAlignment="1">
      <alignment vertical="center" wrapText="1"/>
    </xf>
    <xf numFmtId="0" fontId="33" fillId="0" borderId="0" xfId="3" applyFont="1" applyAlignment="1">
      <alignment vertical="center" wrapText="1"/>
    </xf>
    <xf numFmtId="0" fontId="24" fillId="5" borderId="8" xfId="6" applyFont="1" applyFill="1" applyBorder="1" applyAlignment="1">
      <alignment horizontal="right" vertical="center" wrapText="1"/>
    </xf>
    <xf numFmtId="164" fontId="27" fillId="0" borderId="8" xfId="1" applyFont="1" applyFill="1" applyBorder="1" applyAlignment="1">
      <alignment vertical="center" wrapText="1"/>
    </xf>
    <xf numFmtId="164" fontId="24" fillId="0" borderId="8" xfId="1" applyFont="1" applyFill="1" applyBorder="1" applyAlignment="1">
      <alignment vertical="center" wrapText="1"/>
    </xf>
    <xf numFmtId="164" fontId="27" fillId="0" borderId="8" xfId="1" applyFont="1" applyFill="1" applyBorder="1" applyAlignment="1">
      <alignment horizontal="left" vertical="center" wrapText="1"/>
    </xf>
    <xf numFmtId="164" fontId="27" fillId="0" borderId="8" xfId="1" applyFont="1" applyFill="1" applyBorder="1" applyAlignment="1">
      <alignment horizontal="center" vertical="center" wrapText="1"/>
    </xf>
    <xf numFmtId="164" fontId="27" fillId="0" borderId="8" xfId="99" applyFont="1" applyFill="1" applyBorder="1" applyAlignment="1">
      <alignment horizontal="center" vertical="center" wrapText="1"/>
    </xf>
    <xf numFmtId="164" fontId="24" fillId="0" borderId="8" xfId="99" applyFont="1" applyFill="1" applyBorder="1" applyAlignment="1">
      <alignment horizontal="right" vertical="center" wrapText="1"/>
    </xf>
    <xf numFmtId="164" fontId="24" fillId="0" borderId="8" xfId="99" applyFont="1" applyFill="1" applyBorder="1" applyAlignment="1" applyProtection="1">
      <alignment horizontal="right" vertical="center" wrapText="1"/>
      <protection locked="0"/>
    </xf>
    <xf numFmtId="0" fontId="25" fillId="0" borderId="18" xfId="6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164" fontId="29" fillId="0" borderId="0" xfId="99" applyFont="1" applyBorder="1" applyAlignment="1" applyProtection="1">
      <alignment horizontal="center" vertical="center"/>
      <protection locked="0"/>
    </xf>
    <xf numFmtId="164" fontId="28" fillId="0" borderId="0" xfId="99" applyFont="1" applyBorder="1" applyAlignment="1" applyProtection="1">
      <alignment horizontal="left" vertical="center"/>
      <protection locked="0"/>
    </xf>
    <xf numFmtId="0" fontId="25" fillId="0" borderId="0" xfId="87" applyFont="1" applyAlignment="1">
      <alignment horizontal="center" vertical="center"/>
    </xf>
    <xf numFmtId="0" fontId="25" fillId="0" borderId="0" xfId="87" applyFont="1" applyAlignment="1">
      <alignment horizontal="center" vertical="center" wrapText="1"/>
    </xf>
    <xf numFmtId="164" fontId="24" fillId="0" borderId="12" xfId="1" applyFont="1" applyBorder="1" applyAlignment="1">
      <alignment horizontal="left" vertical="center" wrapText="1"/>
    </xf>
    <xf numFmtId="164" fontId="24" fillId="0" borderId="13" xfId="1" applyFont="1" applyBorder="1" applyAlignment="1">
      <alignment horizontal="left" vertical="center" wrapText="1"/>
    </xf>
    <xf numFmtId="164" fontId="25" fillId="4" borderId="25" xfId="1" applyFont="1" applyFill="1" applyBorder="1" applyAlignment="1">
      <alignment horizontal="right" vertical="center" wrapText="1"/>
    </xf>
    <xf numFmtId="164" fontId="25" fillId="4" borderId="26" xfId="1" applyFont="1" applyFill="1" applyBorder="1" applyAlignment="1">
      <alignment horizontal="right" vertical="center" wrapText="1"/>
    </xf>
    <xf numFmtId="164" fontId="25" fillId="4" borderId="15" xfId="1" applyFont="1" applyFill="1" applyBorder="1" applyAlignment="1">
      <alignment horizontal="right" vertical="center" wrapText="1"/>
    </xf>
    <xf numFmtId="164" fontId="25" fillId="4" borderId="16" xfId="1" applyFont="1" applyFill="1" applyBorder="1" applyAlignment="1">
      <alignment horizontal="right" vertical="center" wrapText="1"/>
    </xf>
    <xf numFmtId="164" fontId="25" fillId="4" borderId="17" xfId="1" applyFont="1" applyFill="1" applyBorder="1" applyAlignment="1">
      <alignment horizontal="right" vertical="center" wrapText="1"/>
    </xf>
    <xf numFmtId="0" fontId="26" fillId="0" borderId="18" xfId="6" applyFont="1" applyBorder="1" applyAlignment="1">
      <alignment horizontal="center" vertical="center" wrapText="1"/>
    </xf>
    <xf numFmtId="164" fontId="4" fillId="0" borderId="0" xfId="1" applyFont="1" applyBorder="1" applyAlignment="1" applyProtection="1">
      <alignment horizontal="left" vertical="center"/>
      <protection locked="0"/>
    </xf>
    <xf numFmtId="9" fontId="25" fillId="4" borderId="19" xfId="2" applyFont="1" applyFill="1" applyBorder="1" applyAlignment="1">
      <alignment horizontal="right" vertical="center" wrapText="1"/>
    </xf>
    <xf numFmtId="9" fontId="25" fillId="4" borderId="20" xfId="2" applyFont="1" applyFill="1" applyBorder="1" applyAlignment="1">
      <alignment horizontal="right" vertical="center" wrapText="1"/>
    </xf>
    <xf numFmtId="164" fontId="25" fillId="4" borderId="27" xfId="1" applyFont="1" applyFill="1" applyBorder="1" applyAlignment="1">
      <alignment horizontal="right" vertical="center" wrapText="1"/>
    </xf>
    <xf numFmtId="164" fontId="25" fillId="4" borderId="23" xfId="1" applyFont="1" applyFill="1" applyBorder="1" applyAlignment="1">
      <alignment horizontal="right" vertical="center" wrapText="1"/>
    </xf>
    <xf numFmtId="164" fontId="16" fillId="0" borderId="0" xfId="1" applyFont="1" applyBorder="1" applyAlignment="1" applyProtection="1">
      <alignment horizontal="center" vertical="center"/>
      <protection locked="0"/>
    </xf>
  </cellXfs>
  <cellStyles count="160">
    <cellStyle name="_x000d__x000a_JournalTemplate=C:\COMFO\CTALK\JOURSTD.TPL_x000d__x000a_LbStateAddress=3 3 0 251 1 89 2 311_x000d__x000a_LbStateJou" xfId="65"/>
    <cellStyle name="0,0_x000a__x000a_NA_x000a__x000a_" xfId="59"/>
    <cellStyle name="0,0_x000d__x000a_NA_x000d__x000a_" xfId="50"/>
    <cellStyle name="Excel Built-in Normal" xfId="45"/>
    <cellStyle name="Excel Built-in Normal 2" xfId="68"/>
    <cellStyle name="Excel Built-in Normal 3" xfId="63"/>
    <cellStyle name="Îáű÷íűé_600-Ń1" xfId="140"/>
    <cellStyle name="Normal 2" xfId="64"/>
    <cellStyle name="Normal 3" xfId="67"/>
    <cellStyle name="Normal 4" xfId="69"/>
    <cellStyle name="Normal_Золотая смета" xfId="11"/>
    <cellStyle name="Standard_Tabelle1" xfId="46"/>
    <cellStyle name="Вывод 2" xfId="83"/>
    <cellStyle name="Денежный 2" xfId="141"/>
    <cellStyle name="Звичайний 2" xfId="159"/>
    <cellStyle name="Звичайний 2 2" xfId="39"/>
    <cellStyle name="Обычный" xfId="0" builtinId="0"/>
    <cellStyle name="Обычный 10" xfId="82"/>
    <cellStyle name="Обычный 11" xfId="84"/>
    <cellStyle name="Обычный 12" xfId="85"/>
    <cellStyle name="Обычный 13" xfId="33"/>
    <cellStyle name="Обычный 14" xfId="81"/>
    <cellStyle name="Обычный 15" xfId="91"/>
    <cellStyle name="Обычный 16" xfId="94"/>
    <cellStyle name="Обычный 17" xfId="92"/>
    <cellStyle name="Обычный 18" xfId="95"/>
    <cellStyle name="Обычный 19" xfId="96"/>
    <cellStyle name="Обычный 2" xfId="3"/>
    <cellStyle name="Обычный 2 10 2" xfId="145"/>
    <cellStyle name="Обычный 2 10 2 2" xfId="148"/>
    <cellStyle name="Обычный 2 2" xfId="6"/>
    <cellStyle name="Обычный 2 2 2" xfId="18"/>
    <cellStyle name="Обычный 2 2 2 2" xfId="31"/>
    <cellStyle name="Обычный 2 2 2 2 2" xfId="117"/>
    <cellStyle name="Обычный 2 2 2 3" xfId="55"/>
    <cellStyle name="Обычный 2 2 2 4" xfId="107"/>
    <cellStyle name="Обычный 2 2 3" xfId="26"/>
    <cellStyle name="Обычный 2 2 3 2" xfId="49"/>
    <cellStyle name="Обычный 2 2 3 3" xfId="112"/>
    <cellStyle name="Обычный 2 2 4" xfId="66"/>
    <cellStyle name="Обычный 2 2 4 2" xfId="150"/>
    <cellStyle name="Обычный 2 2 5" xfId="43"/>
    <cellStyle name="Обычный 2 2 6" xfId="87"/>
    <cellStyle name="Обычный 2 2 7" xfId="36"/>
    <cellStyle name="Обычный 2 2 8" xfId="102"/>
    <cellStyle name="Обычный 2 2 9" xfId="149"/>
    <cellStyle name="Обычный 2 3" xfId="12"/>
    <cellStyle name="Обычный 2 3 2" xfId="147"/>
    <cellStyle name="Обычный 2 4" xfId="16"/>
    <cellStyle name="Обычный 2 4 2" xfId="29"/>
    <cellStyle name="Обычный 2 4 2 2" xfId="115"/>
    <cellStyle name="Обычный 2 4 3" xfId="41"/>
    <cellStyle name="Обычный 2 4 4" xfId="105"/>
    <cellStyle name="Обычный 2 5" xfId="7"/>
    <cellStyle name="Обычный 2 6" xfId="24"/>
    <cellStyle name="Обычный 2 6 2" xfId="110"/>
    <cellStyle name="Обычный 2 7" xfId="34"/>
    <cellStyle name="Обычный 2 8" xfId="100"/>
    <cellStyle name="Обычный 20" xfId="97"/>
    <cellStyle name="Обычный 21" xfId="89"/>
    <cellStyle name="Обычный 22" xfId="93"/>
    <cellStyle name="Обычный 23" xfId="90"/>
    <cellStyle name="Обычный 24" xfId="98"/>
    <cellStyle name="Обычный 25" xfId="139"/>
    <cellStyle name="Обычный 3" xfId="10"/>
    <cellStyle name="Обычный 3 2" xfId="52"/>
    <cellStyle name="Обычный 3 2 2" xfId="75"/>
    <cellStyle name="Обычный 3 2 2 2" xfId="131"/>
    <cellStyle name="Обычный 3 2 3" xfId="123"/>
    <cellStyle name="Обычный 3 2 4" xfId="152"/>
    <cellStyle name="Обычный 3 3" xfId="57"/>
    <cellStyle name="Обычный 3 3 2" xfId="155"/>
    <cellStyle name="Обычный 3 4" xfId="48"/>
    <cellStyle name="Обычный 3 4 2" xfId="151"/>
    <cellStyle name="Обычный 3 5" xfId="153"/>
    <cellStyle name="Обычный 4" xfId="13"/>
    <cellStyle name="Обычный 4 2" xfId="61"/>
    <cellStyle name="Обычный 4 3" xfId="53"/>
    <cellStyle name="Обычный 4 4" xfId="157"/>
    <cellStyle name="Обычный 5" xfId="20"/>
    <cellStyle name="Обычный 5 2" xfId="47"/>
    <cellStyle name="Обычный 5 2 2" xfId="143"/>
    <cellStyle name="Обычный 5 3" xfId="146"/>
    <cellStyle name="Обычный 6" xfId="21"/>
    <cellStyle name="Обычный 6 2" xfId="51"/>
    <cellStyle name="Обычный 7" xfId="22"/>
    <cellStyle name="Обычный 7 2" xfId="44"/>
    <cellStyle name="Обычный 8" xfId="5"/>
    <cellStyle name="Обычный 9" xfId="40"/>
    <cellStyle name="Обычный 9 2" xfId="74"/>
    <cellStyle name="Обычный 9 2 2" xfId="130"/>
    <cellStyle name="Обычный 9 3" xfId="122"/>
    <cellStyle name="Процентный" xfId="2" builtinId="5"/>
    <cellStyle name="Процентный 2" xfId="9"/>
    <cellStyle name="Процентный 2 2" xfId="71"/>
    <cellStyle name="Процентный 2 2 2" xfId="127"/>
    <cellStyle name="Процентный 2 3" xfId="79"/>
    <cellStyle name="Процентный 2 3 2" xfId="135"/>
    <cellStyle name="Процентный 3" xfId="15"/>
    <cellStyle name="Стиль 1 4 2" xfId="42"/>
    <cellStyle name="Финансовый" xfId="1" builtinId="3"/>
    <cellStyle name="Финансовый 10" xfId="99"/>
    <cellStyle name="Финансовый 11" xfId="144"/>
    <cellStyle name="Финансовый 2" xfId="4"/>
    <cellStyle name="Финансовый 2 2" xfId="17"/>
    <cellStyle name="Финансовый 2 2 2" xfId="30"/>
    <cellStyle name="Финансовый 2 2 2 2" xfId="116"/>
    <cellStyle name="Финансовый 2 2 3" xfId="58"/>
    <cellStyle name="Финансовый 2 2 4" xfId="106"/>
    <cellStyle name="Финансовый 2 2 5" xfId="154"/>
    <cellStyle name="Финансовый 2 3" xfId="25"/>
    <cellStyle name="Финансовый 2 3 2" xfId="77"/>
    <cellStyle name="Финансовый 2 3 2 2" xfId="133"/>
    <cellStyle name="Финансовый 2 3 3" xfId="62"/>
    <cellStyle name="Финансовый 2 3 3 2" xfId="125"/>
    <cellStyle name="Финансовый 2 3 4" xfId="111"/>
    <cellStyle name="Финансовый 2 4" xfId="54"/>
    <cellStyle name="Финансовый 2 4 2" xfId="76"/>
    <cellStyle name="Финансовый 2 4 2 2" xfId="132"/>
    <cellStyle name="Финансовый 2 4 3" xfId="124"/>
    <cellStyle name="Финансовый 2 5" xfId="38"/>
    <cellStyle name="Финансовый 2 5 2" xfId="121"/>
    <cellStyle name="Финансовый 2 6" xfId="73"/>
    <cellStyle name="Финансовый 2 6 2" xfId="129"/>
    <cellStyle name="Финансовый 2 7" xfId="86"/>
    <cellStyle name="Финансовый 2 7 2" xfId="137"/>
    <cellStyle name="Финансовый 2 8" xfId="35"/>
    <cellStyle name="Финансовый 2 8 2" xfId="119"/>
    <cellStyle name="Финансовый 2 9" xfId="101"/>
    <cellStyle name="Финансовый 3" xfId="14"/>
    <cellStyle name="Финансовый 3 2" xfId="28"/>
    <cellStyle name="Финансовый 3 2 2" xfId="114"/>
    <cellStyle name="Финансовый 3 2 3" xfId="158"/>
    <cellStyle name="Финансовый 3 3" xfId="56"/>
    <cellStyle name="Финансовый 3 4" xfId="104"/>
    <cellStyle name="Финансовый 3 5" xfId="156"/>
    <cellStyle name="Финансовый 4" xfId="23"/>
    <cellStyle name="Финансовый 4 2" xfId="60"/>
    <cellStyle name="Финансовый 4 3" xfId="109"/>
    <cellStyle name="Финансовый 5" xfId="70"/>
    <cellStyle name="Финансовый 5 2" xfId="78"/>
    <cellStyle name="Финансовый 5 2 2" xfId="134"/>
    <cellStyle name="Финансовый 5 3" xfId="126"/>
    <cellStyle name="Финансовый 6" xfId="8"/>
    <cellStyle name="Финансовый 6 2" xfId="19"/>
    <cellStyle name="Финансовый 6 2 2" xfId="32"/>
    <cellStyle name="Финансовый 6 2 2 2" xfId="118"/>
    <cellStyle name="Финансовый 6 2 3" xfId="108"/>
    <cellStyle name="Финансовый 6 3" xfId="27"/>
    <cellStyle name="Финансовый 6 3 2" xfId="113"/>
    <cellStyle name="Финансовый 6 4" xfId="72"/>
    <cellStyle name="Финансовый 6 4 2" xfId="128"/>
    <cellStyle name="Финансовый 6 5" xfId="103"/>
    <cellStyle name="Финансовый 7" xfId="80"/>
    <cellStyle name="Финансовый 7 2" xfId="136"/>
    <cellStyle name="Финансовый 8" xfId="88"/>
    <cellStyle name="Финансовый 8 2" xfId="138"/>
    <cellStyle name="Финансовый 9" xfId="37"/>
    <cellStyle name="Финансовый 9 2" xfId="120"/>
    <cellStyle name="Хороший 2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606136</xdr:colOff>
      <xdr:row>0</xdr:row>
      <xdr:rowOff>110934</xdr:rowOff>
    </xdr:from>
    <xdr:to>
      <xdr:col>9</xdr:col>
      <xdr:colOff>0</xdr:colOff>
      <xdr:row>0</xdr:row>
      <xdr:rowOff>4716065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3384103-97D0-4627-BD55-916C5A81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"/>
          <a:ext cx="24993600" cy="460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1"/>
  <sheetViews>
    <sheetView tabSelected="1" zoomScale="30" zoomScaleNormal="30" zoomScaleSheetLayoutView="39" workbookViewId="0">
      <selection activeCell="A4" sqref="A4:L4"/>
    </sheetView>
  </sheetViews>
  <sheetFormatPr defaultColWidth="10.42578125" defaultRowHeight="15"/>
  <cols>
    <col min="1" max="1" width="10.5703125" style="15" customWidth="1"/>
    <col min="2" max="2" width="119.140625" style="26" customWidth="1"/>
    <col min="3" max="3" width="15.42578125" style="17" customWidth="1"/>
    <col min="4" max="4" width="19.42578125" style="27" customWidth="1"/>
    <col min="5" max="5" width="35.42578125" style="28" customWidth="1"/>
    <col min="6" max="6" width="32.42578125" style="29" customWidth="1"/>
    <col min="7" max="7" width="110.5703125" style="17" customWidth="1"/>
    <col min="8" max="8" width="19.42578125" style="17" customWidth="1"/>
    <col min="9" max="9" width="21.5703125" style="29" customWidth="1"/>
    <col min="10" max="10" width="24.140625" style="29" customWidth="1"/>
    <col min="11" max="11" width="34.85546875" style="27" customWidth="1"/>
    <col min="12" max="12" width="28" style="27" customWidth="1"/>
    <col min="13" max="16384" width="10.42578125" style="15"/>
  </cols>
  <sheetData>
    <row r="1" spans="1:12" ht="408.75" customHeight="1"/>
    <row r="2" spans="1:12" s="115" customFormat="1" ht="171" customHeight="1">
      <c r="A2" s="114" t="s">
        <v>74</v>
      </c>
    </row>
    <row r="3" spans="1:12" s="32" customFormat="1" ht="39" customHeight="1">
      <c r="A3" s="118" t="s">
        <v>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s="32" customFormat="1" ht="84.75" customHeight="1" thickBot="1">
      <c r="A4" s="119" t="s">
        <v>99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s="35" customFormat="1" ht="111.95" customHeight="1">
      <c r="A5" s="33" t="s">
        <v>2</v>
      </c>
      <c r="B5" s="34" t="s">
        <v>3</v>
      </c>
      <c r="C5" s="34" t="s">
        <v>0</v>
      </c>
      <c r="D5" s="34" t="s">
        <v>1</v>
      </c>
      <c r="E5" s="34" t="s">
        <v>4</v>
      </c>
      <c r="F5" s="34" t="s">
        <v>9</v>
      </c>
      <c r="G5" s="34" t="s">
        <v>5</v>
      </c>
      <c r="H5" s="34" t="s">
        <v>0</v>
      </c>
      <c r="I5" s="34" t="s">
        <v>6</v>
      </c>
      <c r="J5" s="34" t="s">
        <v>1</v>
      </c>
      <c r="K5" s="34" t="s">
        <v>4</v>
      </c>
      <c r="L5" s="92" t="s">
        <v>9</v>
      </c>
    </row>
    <row r="6" spans="1:12" s="35" customFormat="1" ht="28.5" thickBot="1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93">
        <v>12</v>
      </c>
    </row>
    <row r="7" spans="1:12" s="19" customFormat="1" ht="38.25" customHeight="1" thickBot="1">
      <c r="A7" s="127" t="s">
        <v>12</v>
      </c>
      <c r="B7" s="113"/>
      <c r="C7" s="85"/>
      <c r="D7" s="85"/>
      <c r="E7" s="85"/>
      <c r="F7" s="85"/>
      <c r="G7" s="85"/>
      <c r="H7" s="85"/>
      <c r="I7" s="85"/>
      <c r="J7" s="85"/>
      <c r="K7" s="85"/>
      <c r="L7" s="94"/>
    </row>
    <row r="8" spans="1:12" s="31" customFormat="1" ht="30.75">
      <c r="A8" s="78" t="s">
        <v>43</v>
      </c>
      <c r="B8" s="79" t="s">
        <v>44</v>
      </c>
      <c r="C8" s="80" t="s">
        <v>13</v>
      </c>
      <c r="D8" s="83">
        <v>3</v>
      </c>
      <c r="E8" s="81">
        <v>40</v>
      </c>
      <c r="F8" s="82">
        <f>ROUND(E8*D8,2)</f>
        <v>120</v>
      </c>
      <c r="G8" s="95"/>
      <c r="H8" s="80"/>
      <c r="I8" s="80"/>
      <c r="J8" s="80"/>
      <c r="K8" s="83"/>
      <c r="L8" s="96"/>
    </row>
    <row r="9" spans="1:12" s="31" customFormat="1" ht="61.5">
      <c r="A9" s="78" t="s">
        <v>45</v>
      </c>
      <c r="B9" s="47" t="s">
        <v>46</v>
      </c>
      <c r="C9" s="48" t="s">
        <v>13</v>
      </c>
      <c r="D9" s="49">
        <v>6.2</v>
      </c>
      <c r="E9" s="81">
        <v>80</v>
      </c>
      <c r="F9" s="82">
        <f t="shared" ref="F9:F14" si="0">ROUND(E9*D9,2)</f>
        <v>496</v>
      </c>
      <c r="G9" s="53"/>
      <c r="H9" s="48"/>
      <c r="I9" s="48"/>
      <c r="J9" s="48"/>
      <c r="K9" s="52"/>
      <c r="L9" s="97"/>
    </row>
    <row r="10" spans="1:12" s="31" customFormat="1" ht="61.5">
      <c r="A10" s="78" t="s">
        <v>47</v>
      </c>
      <c r="B10" s="47" t="s">
        <v>48</v>
      </c>
      <c r="C10" s="48" t="s">
        <v>13</v>
      </c>
      <c r="D10" s="49">
        <v>6.2</v>
      </c>
      <c r="E10" s="81">
        <v>100</v>
      </c>
      <c r="F10" s="82">
        <f t="shared" si="0"/>
        <v>620</v>
      </c>
      <c r="G10" s="100" t="s">
        <v>55</v>
      </c>
      <c r="H10" s="101" t="s">
        <v>56</v>
      </c>
      <c r="I10" s="101">
        <v>9</v>
      </c>
      <c r="J10" s="101">
        <v>55.8</v>
      </c>
      <c r="K10" s="52"/>
      <c r="L10" s="102"/>
    </row>
    <row r="11" spans="1:12" s="31" customFormat="1" ht="30.75">
      <c r="A11" s="78"/>
      <c r="B11" s="47"/>
      <c r="C11" s="48"/>
      <c r="D11" s="49"/>
      <c r="E11" s="81">
        <v>0</v>
      </c>
      <c r="F11" s="82">
        <f t="shared" si="0"/>
        <v>0</v>
      </c>
      <c r="G11" s="100" t="s">
        <v>57</v>
      </c>
      <c r="H11" s="101" t="s">
        <v>56</v>
      </c>
      <c r="I11" s="101">
        <v>45</v>
      </c>
      <c r="J11" s="101">
        <v>279</v>
      </c>
      <c r="K11" s="52"/>
      <c r="L11" s="102"/>
    </row>
    <row r="12" spans="1:12" s="31" customFormat="1" ht="61.5">
      <c r="A12" s="46" t="s">
        <v>49</v>
      </c>
      <c r="B12" s="47" t="s">
        <v>80</v>
      </c>
      <c r="C12" s="48" t="s">
        <v>13</v>
      </c>
      <c r="D12" s="49">
        <v>6.2</v>
      </c>
      <c r="E12" s="81">
        <v>100</v>
      </c>
      <c r="F12" s="82">
        <f t="shared" si="0"/>
        <v>620</v>
      </c>
      <c r="G12" s="53" t="s">
        <v>55</v>
      </c>
      <c r="H12" s="48" t="s">
        <v>56</v>
      </c>
      <c r="I12" s="48">
        <v>15</v>
      </c>
      <c r="J12" s="48">
        <v>93</v>
      </c>
      <c r="K12" s="52"/>
      <c r="L12" s="102"/>
    </row>
    <row r="13" spans="1:12" s="31" customFormat="1" ht="30.75">
      <c r="A13" s="46"/>
      <c r="B13" s="47"/>
      <c r="C13" s="48"/>
      <c r="D13" s="49"/>
      <c r="E13" s="81">
        <v>0</v>
      </c>
      <c r="F13" s="82">
        <f t="shared" si="0"/>
        <v>0</v>
      </c>
      <c r="G13" s="53" t="s">
        <v>57</v>
      </c>
      <c r="H13" s="48" t="s">
        <v>56</v>
      </c>
      <c r="I13" s="48">
        <v>75</v>
      </c>
      <c r="J13" s="48">
        <v>465</v>
      </c>
      <c r="K13" s="52"/>
      <c r="L13" s="102"/>
    </row>
    <row r="14" spans="1:12" s="31" customFormat="1" ht="123">
      <c r="A14" s="46" t="s">
        <v>50</v>
      </c>
      <c r="B14" s="47" t="s">
        <v>51</v>
      </c>
      <c r="C14" s="48" t="s">
        <v>13</v>
      </c>
      <c r="D14" s="49">
        <v>6.2</v>
      </c>
      <c r="E14" s="81">
        <v>200</v>
      </c>
      <c r="F14" s="82">
        <f t="shared" si="0"/>
        <v>1240</v>
      </c>
      <c r="G14" s="53" t="s">
        <v>58</v>
      </c>
      <c r="H14" s="48" t="s">
        <v>13</v>
      </c>
      <c r="I14" s="48">
        <v>1</v>
      </c>
      <c r="J14" s="48">
        <v>3.1</v>
      </c>
      <c r="K14" s="52"/>
      <c r="L14" s="102"/>
    </row>
    <row r="15" spans="1:12" s="31" customFormat="1" ht="51" customHeight="1">
      <c r="A15" s="46"/>
      <c r="B15" s="47"/>
      <c r="C15" s="48"/>
      <c r="D15" s="49"/>
      <c r="E15" s="81">
        <v>0</v>
      </c>
      <c r="F15" s="51"/>
      <c r="G15" s="53" t="s">
        <v>96</v>
      </c>
      <c r="H15" s="48" t="s">
        <v>13</v>
      </c>
      <c r="I15" s="48">
        <v>1</v>
      </c>
      <c r="J15" s="48">
        <v>3.1</v>
      </c>
      <c r="K15" s="52"/>
      <c r="L15" s="102"/>
    </row>
    <row r="16" spans="1:12" s="31" customFormat="1" ht="92.25">
      <c r="A16" s="46" t="s">
        <v>52</v>
      </c>
      <c r="B16" s="47" t="s">
        <v>90</v>
      </c>
      <c r="C16" s="48" t="s">
        <v>13</v>
      </c>
      <c r="D16" s="49">
        <v>1.47</v>
      </c>
      <c r="E16" s="50">
        <v>100</v>
      </c>
      <c r="F16" s="82">
        <f>ROUND(E16*D16,2)</f>
        <v>147</v>
      </c>
      <c r="G16" s="53" t="s">
        <v>59</v>
      </c>
      <c r="H16" s="48" t="s">
        <v>10</v>
      </c>
      <c r="I16" s="48">
        <v>1</v>
      </c>
      <c r="J16" s="48">
        <v>1</v>
      </c>
      <c r="K16" s="52"/>
      <c r="L16" s="102"/>
    </row>
    <row r="17" spans="1:12" s="31" customFormat="1" ht="57.75" customHeight="1">
      <c r="A17" s="46" t="s">
        <v>53</v>
      </c>
      <c r="B17" s="47" t="s">
        <v>91</v>
      </c>
      <c r="C17" s="48"/>
      <c r="D17" s="49"/>
      <c r="E17" s="81"/>
      <c r="F17" s="51"/>
      <c r="G17" s="53" t="s">
        <v>98</v>
      </c>
      <c r="H17" s="48" t="s">
        <v>10</v>
      </c>
      <c r="I17" s="48">
        <v>1</v>
      </c>
      <c r="J17" s="48">
        <v>2</v>
      </c>
      <c r="K17" s="86"/>
      <c r="L17" s="102"/>
    </row>
    <row r="18" spans="1:12" s="31" customFormat="1" ht="52.5" customHeight="1">
      <c r="A18" s="46" t="s">
        <v>54</v>
      </c>
      <c r="B18" s="87"/>
      <c r="C18" s="88"/>
      <c r="D18" s="86"/>
      <c r="E18" s="81">
        <v>0</v>
      </c>
      <c r="F18" s="89"/>
      <c r="G18" s="87"/>
      <c r="H18" s="88"/>
      <c r="I18" s="88"/>
      <c r="J18" s="88"/>
      <c r="K18" s="86"/>
      <c r="L18" s="97"/>
    </row>
    <row r="19" spans="1:12" s="31" customFormat="1" ht="63" customHeight="1" thickBot="1">
      <c r="A19" s="46">
        <v>9</v>
      </c>
      <c r="B19" s="47" t="s">
        <v>20</v>
      </c>
      <c r="C19" s="48" t="s">
        <v>13</v>
      </c>
      <c r="D19" s="49">
        <v>8.58</v>
      </c>
      <c r="E19" s="81">
        <v>500</v>
      </c>
      <c r="F19" s="82">
        <f>ROUND(E19*D19,2)</f>
        <v>4290</v>
      </c>
      <c r="G19" s="53"/>
      <c r="H19" s="48"/>
      <c r="I19" s="48"/>
      <c r="J19" s="48"/>
      <c r="K19" s="52"/>
      <c r="L19" s="97"/>
    </row>
    <row r="20" spans="1:12" s="31" customFormat="1" ht="36" customHeight="1" thickBot="1">
      <c r="A20" s="112" t="s">
        <v>21</v>
      </c>
      <c r="B20" s="113"/>
      <c r="C20" s="84"/>
      <c r="D20" s="84"/>
      <c r="E20" s="84"/>
      <c r="F20" s="84"/>
      <c r="G20" s="84"/>
      <c r="H20" s="84"/>
      <c r="I20" s="84"/>
      <c r="J20" s="84"/>
      <c r="K20" s="84"/>
      <c r="L20" s="98"/>
    </row>
    <row r="21" spans="1:12" s="31" customFormat="1" ht="68.25" customHeight="1">
      <c r="A21" s="46">
        <v>1</v>
      </c>
      <c r="B21" s="47" t="s">
        <v>24</v>
      </c>
      <c r="C21" s="48" t="s">
        <v>13</v>
      </c>
      <c r="D21" s="49">
        <v>30</v>
      </c>
      <c r="E21" s="50">
        <v>20</v>
      </c>
      <c r="F21" s="82">
        <f t="shared" ref="F21:F24" si="1">ROUND(E21*D21,2)</f>
        <v>600</v>
      </c>
      <c r="G21" s="53" t="s">
        <v>14</v>
      </c>
      <c r="H21" s="48" t="s">
        <v>15</v>
      </c>
      <c r="I21" s="48">
        <v>0.2</v>
      </c>
      <c r="J21" s="48">
        <v>6</v>
      </c>
      <c r="K21" s="52"/>
      <c r="L21" s="102"/>
    </row>
    <row r="22" spans="1:12" s="31" customFormat="1" ht="45.75" customHeight="1">
      <c r="A22" s="46">
        <v>2</v>
      </c>
      <c r="B22" s="47" t="s">
        <v>22</v>
      </c>
      <c r="C22" s="48" t="s">
        <v>13</v>
      </c>
      <c r="D22" s="49">
        <v>30</v>
      </c>
      <c r="E22" s="50">
        <v>80</v>
      </c>
      <c r="F22" s="82">
        <f t="shared" si="1"/>
        <v>2400</v>
      </c>
      <c r="G22" s="53" t="s">
        <v>16</v>
      </c>
      <c r="H22" s="48" t="s">
        <v>11</v>
      </c>
      <c r="I22" s="48">
        <v>1.2</v>
      </c>
      <c r="J22" s="48">
        <v>36</v>
      </c>
      <c r="K22" s="52"/>
      <c r="L22" s="102"/>
    </row>
    <row r="23" spans="1:12" s="31" customFormat="1" ht="61.5">
      <c r="A23" s="46">
        <v>3</v>
      </c>
      <c r="B23" s="47" t="s">
        <v>23</v>
      </c>
      <c r="C23" s="48" t="s">
        <v>13</v>
      </c>
      <c r="D23" s="49">
        <v>30</v>
      </c>
      <c r="E23" s="50">
        <v>80</v>
      </c>
      <c r="F23" s="82">
        <f t="shared" si="1"/>
        <v>2400</v>
      </c>
      <c r="G23" s="53" t="s">
        <v>17</v>
      </c>
      <c r="H23" s="48" t="s">
        <v>11</v>
      </c>
      <c r="I23" s="48">
        <v>1</v>
      </c>
      <c r="J23" s="48">
        <v>30</v>
      </c>
      <c r="K23" s="52"/>
      <c r="L23" s="102"/>
    </row>
    <row r="24" spans="1:12" s="31" customFormat="1" ht="61.5">
      <c r="A24" s="46">
        <v>5</v>
      </c>
      <c r="B24" s="47" t="s">
        <v>79</v>
      </c>
      <c r="C24" s="48" t="s">
        <v>13</v>
      </c>
      <c r="D24" s="49">
        <v>35</v>
      </c>
      <c r="E24" s="50">
        <v>330</v>
      </c>
      <c r="F24" s="82">
        <f t="shared" si="1"/>
        <v>11550</v>
      </c>
      <c r="G24" s="53" t="s">
        <v>14</v>
      </c>
      <c r="H24" s="48" t="s">
        <v>15</v>
      </c>
      <c r="I24" s="48">
        <v>0.2</v>
      </c>
      <c r="J24" s="48">
        <v>7</v>
      </c>
      <c r="K24" s="52"/>
      <c r="L24" s="102"/>
    </row>
    <row r="25" spans="1:12" s="31" customFormat="1" ht="41.25" customHeight="1">
      <c r="A25" s="46"/>
      <c r="B25" s="47"/>
      <c r="C25" s="48"/>
      <c r="D25" s="49"/>
      <c r="E25" s="50">
        <v>0</v>
      </c>
      <c r="F25" s="51"/>
      <c r="G25" s="53" t="s">
        <v>17</v>
      </c>
      <c r="H25" s="48" t="s">
        <v>11</v>
      </c>
      <c r="I25" s="48">
        <v>1</v>
      </c>
      <c r="J25" s="48">
        <v>35</v>
      </c>
      <c r="K25" s="52"/>
      <c r="L25" s="102"/>
    </row>
    <row r="26" spans="1:12" s="31" customFormat="1" ht="49.5" customHeight="1">
      <c r="A26" s="46"/>
      <c r="B26" s="47"/>
      <c r="C26" s="48"/>
      <c r="D26" s="49"/>
      <c r="E26" s="50">
        <v>0</v>
      </c>
      <c r="F26" s="51"/>
      <c r="G26" s="53" t="s">
        <v>16</v>
      </c>
      <c r="H26" s="48" t="s">
        <v>11</v>
      </c>
      <c r="I26" s="48">
        <v>1.2</v>
      </c>
      <c r="J26" s="48">
        <v>42</v>
      </c>
      <c r="K26" s="52"/>
      <c r="L26" s="102"/>
    </row>
    <row r="27" spans="1:12" s="31" customFormat="1" ht="51" customHeight="1">
      <c r="A27" s="54"/>
      <c r="B27" s="47"/>
      <c r="C27" s="48"/>
      <c r="D27" s="49"/>
      <c r="E27" s="50">
        <v>0</v>
      </c>
      <c r="F27" s="51"/>
      <c r="G27" s="53" t="s">
        <v>28</v>
      </c>
      <c r="H27" s="48" t="s">
        <v>11</v>
      </c>
      <c r="I27" s="48">
        <f>0.85*9</f>
        <v>7.6499999999999995</v>
      </c>
      <c r="J27" s="48">
        <v>267.75</v>
      </c>
      <c r="K27" s="52"/>
      <c r="L27" s="102"/>
    </row>
    <row r="28" spans="1:12" s="31" customFormat="1" ht="72" customHeight="1">
      <c r="A28" s="46">
        <v>6</v>
      </c>
      <c r="B28" s="47" t="s">
        <v>60</v>
      </c>
      <c r="C28" s="48" t="s">
        <v>13</v>
      </c>
      <c r="D28" s="49">
        <v>35</v>
      </c>
      <c r="E28" s="50">
        <v>200</v>
      </c>
      <c r="F28" s="82">
        <f t="shared" ref="F28:F32" si="2">ROUND(E28*D28,2)</f>
        <v>7000</v>
      </c>
      <c r="G28" s="53" t="s">
        <v>26</v>
      </c>
      <c r="H28" s="48" t="s">
        <v>18</v>
      </c>
      <c r="I28" s="48">
        <v>0.5</v>
      </c>
      <c r="J28" s="48">
        <v>17.5</v>
      </c>
      <c r="K28" s="52"/>
      <c r="L28" s="102"/>
    </row>
    <row r="29" spans="1:12" s="31" customFormat="1" ht="61.5">
      <c r="A29" s="46">
        <v>7</v>
      </c>
      <c r="B29" s="47" t="s">
        <v>62</v>
      </c>
      <c r="C29" s="48" t="s">
        <v>13</v>
      </c>
      <c r="D29" s="49">
        <v>22</v>
      </c>
      <c r="E29" s="50">
        <v>20</v>
      </c>
      <c r="F29" s="82">
        <f t="shared" si="2"/>
        <v>440</v>
      </c>
      <c r="G29" s="53" t="s">
        <v>14</v>
      </c>
      <c r="H29" s="48" t="s">
        <v>15</v>
      </c>
      <c r="I29" s="48">
        <v>0.2</v>
      </c>
      <c r="J29" s="48">
        <v>7</v>
      </c>
      <c r="K29" s="52"/>
      <c r="L29" s="102"/>
    </row>
    <row r="30" spans="1:12" s="31" customFormat="1" ht="47.25" customHeight="1">
      <c r="A30" s="46">
        <v>8</v>
      </c>
      <c r="B30" s="47" t="s">
        <v>22</v>
      </c>
      <c r="C30" s="48" t="s">
        <v>13</v>
      </c>
      <c r="D30" s="49">
        <v>22</v>
      </c>
      <c r="E30" s="50">
        <v>80</v>
      </c>
      <c r="F30" s="82">
        <f t="shared" si="2"/>
        <v>1760</v>
      </c>
      <c r="G30" s="53" t="s">
        <v>16</v>
      </c>
      <c r="H30" s="48" t="s">
        <v>11</v>
      </c>
      <c r="I30" s="48">
        <v>1.2</v>
      </c>
      <c r="J30" s="48">
        <v>26.4</v>
      </c>
      <c r="K30" s="52"/>
      <c r="L30" s="102"/>
    </row>
    <row r="31" spans="1:12" s="31" customFormat="1" ht="61.5">
      <c r="A31" s="46">
        <v>9</v>
      </c>
      <c r="B31" s="47" t="s">
        <v>23</v>
      </c>
      <c r="C31" s="48" t="s">
        <v>13</v>
      </c>
      <c r="D31" s="49">
        <v>22</v>
      </c>
      <c r="E31" s="50">
        <v>80</v>
      </c>
      <c r="F31" s="82">
        <f t="shared" si="2"/>
        <v>1760</v>
      </c>
      <c r="G31" s="53" t="s">
        <v>17</v>
      </c>
      <c r="H31" s="48" t="s">
        <v>11</v>
      </c>
      <c r="I31" s="48">
        <v>1</v>
      </c>
      <c r="J31" s="48">
        <v>22</v>
      </c>
      <c r="K31" s="52"/>
      <c r="L31" s="102"/>
    </row>
    <row r="32" spans="1:12" s="31" customFormat="1" ht="93" thickBot="1">
      <c r="A32" s="46">
        <v>10</v>
      </c>
      <c r="B32" s="47" t="s">
        <v>61</v>
      </c>
      <c r="C32" s="48" t="s">
        <v>13</v>
      </c>
      <c r="D32" s="49">
        <v>22</v>
      </c>
      <c r="E32" s="50">
        <v>110</v>
      </c>
      <c r="F32" s="82">
        <f t="shared" si="2"/>
        <v>2420</v>
      </c>
      <c r="G32" s="53" t="s">
        <v>25</v>
      </c>
      <c r="H32" s="48" t="s">
        <v>18</v>
      </c>
      <c r="I32" s="48">
        <v>0.3</v>
      </c>
      <c r="J32" s="48">
        <v>6.6</v>
      </c>
      <c r="K32" s="52"/>
      <c r="L32" s="102"/>
    </row>
    <row r="33" spans="1:12" s="31" customFormat="1" ht="36.75" customHeight="1" thickBot="1">
      <c r="A33" s="112" t="s">
        <v>81</v>
      </c>
      <c r="B33" s="113"/>
      <c r="C33" s="84"/>
      <c r="D33" s="84"/>
      <c r="E33" s="84"/>
      <c r="F33" s="84"/>
      <c r="G33" s="84"/>
      <c r="H33" s="84"/>
      <c r="I33" s="84"/>
      <c r="J33" s="84"/>
      <c r="K33" s="84"/>
      <c r="L33" s="98"/>
    </row>
    <row r="34" spans="1:12" s="31" customFormat="1" ht="68.25" customHeight="1">
      <c r="A34" s="46">
        <v>1</v>
      </c>
      <c r="B34" s="47" t="s">
        <v>84</v>
      </c>
      <c r="C34" s="48" t="s">
        <v>13</v>
      </c>
      <c r="D34" s="49">
        <v>10</v>
      </c>
      <c r="E34" s="50">
        <v>20</v>
      </c>
      <c r="F34" s="82">
        <f t="shared" ref="F34:F38" si="3">ROUND(E34*D34,2)</f>
        <v>200</v>
      </c>
      <c r="G34" s="53" t="s">
        <v>14</v>
      </c>
      <c r="H34" s="48" t="s">
        <v>15</v>
      </c>
      <c r="I34" s="48">
        <v>0.2</v>
      </c>
      <c r="J34" s="48">
        <v>2</v>
      </c>
      <c r="K34" s="52"/>
      <c r="L34" s="102"/>
    </row>
    <row r="35" spans="1:12" s="31" customFormat="1" ht="45.75" customHeight="1">
      <c r="A35" s="46">
        <v>2</v>
      </c>
      <c r="B35" s="47" t="s">
        <v>82</v>
      </c>
      <c r="C35" s="48" t="s">
        <v>13</v>
      </c>
      <c r="D35" s="49">
        <v>10</v>
      </c>
      <c r="E35" s="50">
        <v>90</v>
      </c>
      <c r="F35" s="82">
        <f t="shared" si="3"/>
        <v>900</v>
      </c>
      <c r="G35" s="53" t="s">
        <v>16</v>
      </c>
      <c r="H35" s="48" t="s">
        <v>11</v>
      </c>
      <c r="I35" s="48">
        <v>1.2</v>
      </c>
      <c r="J35" s="48">
        <v>12</v>
      </c>
      <c r="K35" s="52"/>
      <c r="L35" s="102"/>
    </row>
    <row r="36" spans="1:12" s="31" customFormat="1" ht="61.5">
      <c r="A36" s="46">
        <v>3</v>
      </c>
      <c r="B36" s="47" t="s">
        <v>83</v>
      </c>
      <c r="C36" s="48" t="s">
        <v>13</v>
      </c>
      <c r="D36" s="49">
        <v>10</v>
      </c>
      <c r="E36" s="50">
        <v>90</v>
      </c>
      <c r="F36" s="82">
        <f t="shared" si="3"/>
        <v>900</v>
      </c>
      <c r="G36" s="53" t="s">
        <v>17</v>
      </c>
      <c r="H36" s="48" t="s">
        <v>11</v>
      </c>
      <c r="I36" s="48">
        <v>1</v>
      </c>
      <c r="J36" s="48">
        <v>10</v>
      </c>
      <c r="K36" s="52"/>
      <c r="L36" s="102"/>
    </row>
    <row r="37" spans="1:12" s="31" customFormat="1" ht="61.5">
      <c r="A37" s="46">
        <v>4</v>
      </c>
      <c r="B37" s="47" t="s">
        <v>63</v>
      </c>
      <c r="C37" s="48" t="s">
        <v>13</v>
      </c>
      <c r="D37" s="49">
        <v>10</v>
      </c>
      <c r="E37" s="50">
        <v>20</v>
      </c>
      <c r="F37" s="82">
        <f t="shared" si="3"/>
        <v>200</v>
      </c>
      <c r="G37" s="53" t="s">
        <v>14</v>
      </c>
      <c r="H37" s="48" t="s">
        <v>15</v>
      </c>
      <c r="I37" s="48">
        <v>0.2</v>
      </c>
      <c r="J37" s="48">
        <v>2</v>
      </c>
      <c r="K37" s="52"/>
      <c r="L37" s="102"/>
    </row>
    <row r="38" spans="1:12" s="31" customFormat="1" ht="81.75" customHeight="1">
      <c r="A38" s="46">
        <v>5</v>
      </c>
      <c r="B38" s="47" t="s">
        <v>64</v>
      </c>
      <c r="C38" s="48" t="s">
        <v>13</v>
      </c>
      <c r="D38" s="49">
        <v>10</v>
      </c>
      <c r="E38" s="50">
        <v>110</v>
      </c>
      <c r="F38" s="82">
        <f t="shared" si="3"/>
        <v>1100</v>
      </c>
      <c r="G38" s="53" t="s">
        <v>26</v>
      </c>
      <c r="H38" s="48" t="s">
        <v>18</v>
      </c>
      <c r="I38" s="48">
        <v>0.3</v>
      </c>
      <c r="J38" s="48">
        <v>3</v>
      </c>
      <c r="K38" s="52"/>
      <c r="L38" s="102"/>
    </row>
    <row r="39" spans="1:12" s="31" customFormat="1" ht="31.5" thickBot="1">
      <c r="A39" s="56"/>
      <c r="B39" s="57"/>
      <c r="C39" s="58"/>
      <c r="D39" s="59"/>
      <c r="E39" s="55"/>
      <c r="F39" s="51"/>
      <c r="G39" s="53"/>
      <c r="H39" s="48"/>
      <c r="I39" s="48"/>
      <c r="J39" s="48"/>
      <c r="K39" s="52"/>
      <c r="L39" s="97"/>
    </row>
    <row r="40" spans="1:12" s="31" customFormat="1" ht="36.75" customHeight="1" thickBot="1">
      <c r="A40" s="112" t="s">
        <v>65</v>
      </c>
      <c r="B40" s="113"/>
      <c r="C40" s="84"/>
      <c r="D40" s="84"/>
      <c r="E40" s="84"/>
      <c r="F40" s="84"/>
      <c r="G40" s="84"/>
      <c r="H40" s="84"/>
      <c r="I40" s="84"/>
      <c r="J40" s="84"/>
      <c r="K40" s="84"/>
      <c r="L40" s="98"/>
    </row>
    <row r="41" spans="1:12" s="31" customFormat="1" ht="92.25">
      <c r="A41" s="60">
        <v>1</v>
      </c>
      <c r="B41" s="100" t="s">
        <v>66</v>
      </c>
      <c r="C41" s="101" t="s">
        <v>13</v>
      </c>
      <c r="D41" s="52">
        <v>0.9</v>
      </c>
      <c r="E41" s="50">
        <v>500</v>
      </c>
      <c r="F41" s="105">
        <f>ROUND(E41*D41,2)</f>
        <v>450</v>
      </c>
      <c r="G41" s="100" t="s">
        <v>67</v>
      </c>
      <c r="H41" s="101" t="s">
        <v>10</v>
      </c>
      <c r="I41" s="101">
        <v>1</v>
      </c>
      <c r="J41" s="101">
        <v>10</v>
      </c>
      <c r="K41" s="52"/>
      <c r="L41" s="102"/>
    </row>
    <row r="42" spans="1:12" s="31" customFormat="1" ht="30.75">
      <c r="A42" s="60"/>
      <c r="B42" s="100"/>
      <c r="C42" s="101"/>
      <c r="D42" s="52"/>
      <c r="E42" s="50"/>
      <c r="F42" s="106"/>
      <c r="G42" s="107" t="s">
        <v>57</v>
      </c>
      <c r="H42" s="108" t="s">
        <v>56</v>
      </c>
      <c r="I42" s="109">
        <v>75</v>
      </c>
      <c r="J42" s="108">
        <v>148.5</v>
      </c>
      <c r="K42" s="83"/>
      <c r="L42" s="102"/>
    </row>
    <row r="43" spans="1:12" s="31" customFormat="1" ht="92.25">
      <c r="A43" s="60">
        <v>2</v>
      </c>
      <c r="B43" s="100" t="s">
        <v>68</v>
      </c>
      <c r="C43" s="101" t="s">
        <v>13</v>
      </c>
      <c r="D43" s="52">
        <v>2.34</v>
      </c>
      <c r="E43" s="50">
        <v>500</v>
      </c>
      <c r="F43" s="105">
        <f>ROUND(E43*D43,2)</f>
        <v>1170</v>
      </c>
      <c r="G43" s="100" t="s">
        <v>69</v>
      </c>
      <c r="H43" s="101" t="s">
        <v>10</v>
      </c>
      <c r="I43" s="101">
        <v>1</v>
      </c>
      <c r="J43" s="101">
        <v>26</v>
      </c>
      <c r="K43" s="52"/>
      <c r="L43" s="102"/>
    </row>
    <row r="44" spans="1:12" s="31" customFormat="1" ht="42" customHeight="1">
      <c r="A44" s="60"/>
      <c r="B44" s="100"/>
      <c r="C44" s="101"/>
      <c r="D44" s="52"/>
      <c r="E44" s="50"/>
      <c r="F44" s="106"/>
      <c r="G44" s="107" t="s">
        <v>92</v>
      </c>
      <c r="H44" s="108" t="s">
        <v>11</v>
      </c>
      <c r="I44" s="108">
        <v>1.5</v>
      </c>
      <c r="J44" s="108">
        <v>3.51</v>
      </c>
      <c r="K44" s="110"/>
      <c r="L44" s="102"/>
    </row>
    <row r="45" spans="1:12" s="31" customFormat="1" ht="61.5">
      <c r="A45" s="60">
        <v>3</v>
      </c>
      <c r="B45" s="100" t="s">
        <v>70</v>
      </c>
      <c r="C45" s="101" t="s">
        <v>27</v>
      </c>
      <c r="D45" s="52">
        <v>30</v>
      </c>
      <c r="E45" s="50">
        <v>40</v>
      </c>
      <c r="F45" s="105">
        <f>ROUND(E45*D45,2)</f>
        <v>1200</v>
      </c>
      <c r="G45" s="100" t="s">
        <v>71</v>
      </c>
      <c r="H45" s="101" t="s">
        <v>19</v>
      </c>
      <c r="I45" s="101">
        <v>1</v>
      </c>
      <c r="J45" s="101">
        <v>30</v>
      </c>
      <c r="K45" s="52"/>
      <c r="L45" s="102"/>
    </row>
    <row r="46" spans="1:12" s="31" customFormat="1" ht="42" customHeight="1">
      <c r="A46" s="60"/>
      <c r="B46" s="100"/>
      <c r="C46" s="101"/>
      <c r="D46" s="52"/>
      <c r="E46" s="50"/>
      <c r="F46" s="106"/>
      <c r="G46" s="100" t="s">
        <v>72</v>
      </c>
      <c r="H46" s="101" t="s">
        <v>19</v>
      </c>
      <c r="I46" s="101">
        <v>0.7</v>
      </c>
      <c r="J46" s="101">
        <v>30</v>
      </c>
      <c r="K46" s="52"/>
      <c r="L46" s="102"/>
    </row>
    <row r="47" spans="1:12" s="31" customFormat="1" ht="99.75" customHeight="1">
      <c r="A47" s="60">
        <v>4</v>
      </c>
      <c r="B47" s="100" t="s">
        <v>29</v>
      </c>
      <c r="C47" s="101" t="s">
        <v>10</v>
      </c>
      <c r="D47" s="52">
        <v>1</v>
      </c>
      <c r="E47" s="50">
        <v>250</v>
      </c>
      <c r="F47" s="105">
        <f>ROUND(E47*D47,2)</f>
        <v>250</v>
      </c>
      <c r="G47" s="100" t="s">
        <v>41</v>
      </c>
      <c r="H47" s="101" t="s">
        <v>10</v>
      </c>
      <c r="I47" s="101">
        <v>1</v>
      </c>
      <c r="J47" s="101">
        <v>1</v>
      </c>
      <c r="K47" s="52"/>
      <c r="L47" s="102"/>
    </row>
    <row r="48" spans="1:12" s="31" customFormat="1" ht="92.25">
      <c r="A48" s="60">
        <v>5</v>
      </c>
      <c r="B48" s="100" t="s">
        <v>30</v>
      </c>
      <c r="C48" s="101" t="s">
        <v>10</v>
      </c>
      <c r="D48" s="52">
        <v>4</v>
      </c>
      <c r="E48" s="81">
        <v>160</v>
      </c>
      <c r="F48" s="105">
        <f>ROUND(E48*D48,2)</f>
        <v>640</v>
      </c>
      <c r="G48" s="100" t="s">
        <v>85</v>
      </c>
      <c r="H48" s="101" t="s">
        <v>10</v>
      </c>
      <c r="I48" s="101">
        <v>1</v>
      </c>
      <c r="J48" s="101">
        <v>4</v>
      </c>
      <c r="K48" s="52"/>
      <c r="L48" s="102"/>
    </row>
    <row r="49" spans="1:13" s="31" customFormat="1" ht="92.25">
      <c r="A49" s="60">
        <v>6</v>
      </c>
      <c r="B49" s="100" t="s">
        <v>78</v>
      </c>
      <c r="C49" s="101" t="s">
        <v>31</v>
      </c>
      <c r="D49" s="52">
        <v>21</v>
      </c>
      <c r="E49" s="111">
        <v>40</v>
      </c>
      <c r="F49" s="105">
        <f>ROUND(E49*D49,2)</f>
        <v>840</v>
      </c>
      <c r="G49" s="100" t="s">
        <v>86</v>
      </c>
      <c r="H49" s="101" t="s">
        <v>31</v>
      </c>
      <c r="I49" s="101">
        <v>1.05</v>
      </c>
      <c r="J49" s="101">
        <v>22</v>
      </c>
      <c r="K49" s="52"/>
      <c r="L49" s="102"/>
    </row>
    <row r="50" spans="1:13" s="31" customFormat="1" ht="61.5">
      <c r="A50" s="60">
        <v>7</v>
      </c>
      <c r="B50" s="100" t="s">
        <v>32</v>
      </c>
      <c r="C50" s="101" t="s">
        <v>10</v>
      </c>
      <c r="D50" s="52">
        <v>1</v>
      </c>
      <c r="E50" s="50">
        <v>250</v>
      </c>
      <c r="F50" s="105">
        <f t="shared" ref="F50:F52" si="4">ROUND(E50*D50,2)</f>
        <v>250</v>
      </c>
      <c r="G50" s="100" t="s">
        <v>87</v>
      </c>
      <c r="H50" s="101" t="s">
        <v>10</v>
      </c>
      <c r="I50" s="101">
        <v>1</v>
      </c>
      <c r="J50" s="101">
        <v>1</v>
      </c>
      <c r="K50" s="52"/>
      <c r="L50" s="102"/>
    </row>
    <row r="51" spans="1:13" s="31" customFormat="1" ht="61.5">
      <c r="A51" s="60">
        <v>8</v>
      </c>
      <c r="B51" s="100" t="s">
        <v>33</v>
      </c>
      <c r="C51" s="101" t="s">
        <v>10</v>
      </c>
      <c r="D51" s="52">
        <v>1</v>
      </c>
      <c r="E51" s="50">
        <v>250</v>
      </c>
      <c r="F51" s="105">
        <f t="shared" si="4"/>
        <v>250</v>
      </c>
      <c r="G51" s="100" t="s">
        <v>42</v>
      </c>
      <c r="H51" s="101" t="s">
        <v>10</v>
      </c>
      <c r="I51" s="101">
        <v>1</v>
      </c>
      <c r="J51" s="101">
        <v>1</v>
      </c>
      <c r="K51" s="52"/>
      <c r="L51" s="102"/>
    </row>
    <row r="52" spans="1:13" s="31" customFormat="1" ht="104.25" customHeight="1" thickBot="1">
      <c r="A52" s="60">
        <v>9</v>
      </c>
      <c r="B52" s="100" t="s">
        <v>73</v>
      </c>
      <c r="C52" s="101" t="s">
        <v>13</v>
      </c>
      <c r="D52" s="52">
        <v>2.4</v>
      </c>
      <c r="E52" s="50">
        <v>270</v>
      </c>
      <c r="F52" s="105">
        <f t="shared" si="4"/>
        <v>648</v>
      </c>
      <c r="G52" s="100" t="s">
        <v>88</v>
      </c>
      <c r="H52" s="101" t="s">
        <v>13</v>
      </c>
      <c r="I52" s="101">
        <v>1</v>
      </c>
      <c r="J52" s="101">
        <v>2.4</v>
      </c>
      <c r="K52" s="52"/>
      <c r="L52" s="102"/>
      <c r="M52" s="103" t="s">
        <v>97</v>
      </c>
    </row>
    <row r="53" spans="1:13" s="31" customFormat="1" ht="31.5" thickBot="1">
      <c r="A53" s="112" t="s">
        <v>34</v>
      </c>
      <c r="B53" s="113"/>
      <c r="C53" s="84"/>
      <c r="D53" s="84"/>
      <c r="E53" s="84"/>
      <c r="F53" s="84"/>
      <c r="G53" s="84"/>
      <c r="H53" s="84"/>
      <c r="I53" s="84"/>
      <c r="J53" s="84"/>
      <c r="K53" s="84"/>
      <c r="L53" s="98"/>
    </row>
    <row r="54" spans="1:13" s="31" customFormat="1" ht="92.25">
      <c r="A54" s="60">
        <v>1</v>
      </c>
      <c r="B54" s="100" t="s">
        <v>35</v>
      </c>
      <c r="C54" s="101" t="s">
        <v>95</v>
      </c>
      <c r="D54" s="52">
        <v>1</v>
      </c>
      <c r="E54" s="81">
        <v>800</v>
      </c>
      <c r="F54" s="105">
        <f>ROUND(E54*D54,2)</f>
        <v>800</v>
      </c>
      <c r="G54" s="100" t="s">
        <v>89</v>
      </c>
      <c r="H54" s="101" t="s">
        <v>13</v>
      </c>
      <c r="I54" s="101">
        <v>1</v>
      </c>
      <c r="J54" s="101">
        <v>50</v>
      </c>
      <c r="K54" s="52"/>
      <c r="L54" s="102"/>
    </row>
    <row r="55" spans="1:13" s="31" customFormat="1" ht="45.75" customHeight="1">
      <c r="A55" s="60"/>
      <c r="B55" s="100" t="s">
        <v>93</v>
      </c>
      <c r="C55" s="101" t="s">
        <v>95</v>
      </c>
      <c r="D55" s="52">
        <v>1</v>
      </c>
      <c r="E55" s="81">
        <v>800</v>
      </c>
      <c r="F55" s="105">
        <f t="shared" ref="F55:F58" si="5">ROUND(E55*D55,2)</f>
        <v>800</v>
      </c>
      <c r="G55" s="100" t="s">
        <v>94</v>
      </c>
      <c r="H55" s="101" t="s">
        <v>10</v>
      </c>
      <c r="I55" s="101">
        <v>1</v>
      </c>
      <c r="J55" s="101">
        <v>1</v>
      </c>
      <c r="K55" s="52"/>
      <c r="L55" s="102"/>
    </row>
    <row r="56" spans="1:13" s="31" customFormat="1" ht="30.75">
      <c r="A56" s="60">
        <v>2</v>
      </c>
      <c r="B56" s="100" t="s">
        <v>36</v>
      </c>
      <c r="C56" s="101" t="s">
        <v>13</v>
      </c>
      <c r="D56" s="52">
        <v>30</v>
      </c>
      <c r="E56" s="50">
        <v>40</v>
      </c>
      <c r="F56" s="105">
        <f t="shared" si="5"/>
        <v>1200</v>
      </c>
      <c r="G56" s="100"/>
      <c r="H56" s="101"/>
      <c r="I56" s="101"/>
      <c r="J56" s="101"/>
      <c r="K56" s="52"/>
      <c r="L56" s="97"/>
    </row>
    <row r="57" spans="1:13" s="31" customFormat="1" ht="30.75">
      <c r="A57" s="60">
        <v>3</v>
      </c>
      <c r="B57" s="100" t="s">
        <v>37</v>
      </c>
      <c r="C57" s="101" t="s">
        <v>38</v>
      </c>
      <c r="D57" s="52">
        <v>1</v>
      </c>
      <c r="E57" s="81">
        <v>1200</v>
      </c>
      <c r="F57" s="105">
        <f t="shared" si="5"/>
        <v>1200</v>
      </c>
      <c r="G57" s="100"/>
      <c r="H57" s="101"/>
      <c r="I57" s="101"/>
      <c r="J57" s="101"/>
      <c r="K57" s="52"/>
      <c r="L57" s="97"/>
    </row>
    <row r="58" spans="1:13" s="31" customFormat="1" ht="30.75">
      <c r="A58" s="60">
        <v>4</v>
      </c>
      <c r="B58" s="100" t="s">
        <v>39</v>
      </c>
      <c r="C58" s="101" t="s">
        <v>40</v>
      </c>
      <c r="D58" s="52">
        <v>1</v>
      </c>
      <c r="E58" s="81">
        <v>1600</v>
      </c>
      <c r="F58" s="105">
        <f t="shared" si="5"/>
        <v>1600</v>
      </c>
      <c r="G58" s="100"/>
      <c r="H58" s="101"/>
      <c r="I58" s="101"/>
      <c r="J58" s="101"/>
      <c r="K58" s="52"/>
      <c r="L58" s="97"/>
    </row>
    <row r="59" spans="1:13" s="31" customFormat="1" ht="30.75">
      <c r="A59" s="60"/>
      <c r="B59" s="47"/>
      <c r="C59" s="48"/>
      <c r="D59" s="49"/>
      <c r="E59" s="50"/>
      <c r="F59" s="51">
        <f t="shared" ref="F59" si="6">E59*D59</f>
        <v>0</v>
      </c>
      <c r="G59" s="53"/>
      <c r="H59" s="48"/>
      <c r="I59" s="48"/>
      <c r="J59" s="48"/>
      <c r="K59" s="52"/>
      <c r="L59" s="97"/>
    </row>
    <row r="60" spans="1:13" s="31" customFormat="1" ht="30.75">
      <c r="A60" s="104"/>
      <c r="B60" s="47"/>
      <c r="C60" s="48"/>
      <c r="D60" s="49"/>
      <c r="E60" s="50"/>
      <c r="F60" s="51"/>
      <c r="G60" s="53"/>
      <c r="H60" s="48"/>
      <c r="I60" s="48"/>
      <c r="J60" s="48"/>
      <c r="K60" s="52"/>
      <c r="L60" s="97"/>
    </row>
    <row r="61" spans="1:13" s="31" customFormat="1" ht="30.75">
      <c r="A61" s="61"/>
      <c r="B61" s="90"/>
      <c r="C61" s="62"/>
      <c r="D61" s="63"/>
      <c r="E61" s="64"/>
      <c r="F61" s="65"/>
      <c r="G61" s="120"/>
      <c r="H61" s="121"/>
      <c r="I61" s="66"/>
      <c r="J61" s="63"/>
      <c r="K61" s="64"/>
      <c r="L61" s="99"/>
    </row>
    <row r="62" spans="1:13" s="31" customFormat="1" ht="31.5" thickBot="1">
      <c r="A62" s="67"/>
      <c r="B62" s="91" t="s">
        <v>7</v>
      </c>
      <c r="C62" s="69"/>
      <c r="D62" s="70"/>
      <c r="E62" s="122">
        <f>SUM(F8:F61)</f>
        <v>52461</v>
      </c>
      <c r="F62" s="123"/>
      <c r="G62" s="124" t="s">
        <v>8</v>
      </c>
      <c r="H62" s="125"/>
      <c r="I62" s="125"/>
      <c r="J62" s="126"/>
      <c r="K62" s="122">
        <f>K61+L61</f>
        <v>0</v>
      </c>
      <c r="L62" s="123"/>
    </row>
    <row r="63" spans="1:13" s="31" customFormat="1" ht="31.5" thickBot="1">
      <c r="A63" s="71"/>
      <c r="B63" s="68"/>
      <c r="C63" s="69"/>
      <c r="D63" s="70"/>
      <c r="E63" s="122"/>
      <c r="F63" s="123"/>
      <c r="G63" s="72"/>
      <c r="H63" s="73"/>
      <c r="I63" s="73"/>
      <c r="J63" s="72"/>
      <c r="K63" s="74"/>
      <c r="L63" s="74"/>
    </row>
    <row r="64" spans="1:13" s="31" customFormat="1" ht="31.5" thickBot="1">
      <c r="A64" s="71"/>
      <c r="B64" s="75"/>
      <c r="C64" s="129"/>
      <c r="D64" s="130"/>
      <c r="E64" s="131"/>
      <c r="F64" s="132"/>
      <c r="G64" s="72"/>
      <c r="H64" s="73"/>
      <c r="I64" s="73"/>
      <c r="J64" s="72"/>
      <c r="K64" s="74"/>
      <c r="L64" s="74"/>
    </row>
    <row r="65" spans="1:12" s="31" customFormat="1" ht="31.5" thickBot="1">
      <c r="A65" s="71"/>
      <c r="B65" s="75"/>
      <c r="C65" s="76"/>
      <c r="D65" s="77"/>
      <c r="E65" s="131"/>
      <c r="F65" s="132"/>
      <c r="G65" s="72"/>
      <c r="H65" s="73"/>
      <c r="I65" s="73"/>
      <c r="J65" s="72"/>
      <c r="K65" s="74"/>
      <c r="L65" s="74"/>
    </row>
    <row r="66" spans="1:12" s="19" customFormat="1" ht="18.75">
      <c r="A66" s="18"/>
      <c r="B66" s="20"/>
      <c r="C66" s="21"/>
      <c r="D66" s="22"/>
      <c r="E66" s="22"/>
      <c r="F66" s="23"/>
      <c r="G66" s="23"/>
      <c r="H66" s="21"/>
      <c r="I66" s="21"/>
      <c r="J66" s="23"/>
      <c r="K66" s="22"/>
      <c r="L66" s="22"/>
    </row>
    <row r="67" spans="1:12" ht="23.25">
      <c r="A67" s="6"/>
      <c r="B67" s="7"/>
      <c r="C67" s="30"/>
      <c r="D67" s="30"/>
      <c r="E67" s="30"/>
      <c r="F67" s="12"/>
      <c r="G67" s="16"/>
      <c r="H67" s="8"/>
      <c r="I67" s="9"/>
      <c r="J67" s="10"/>
      <c r="K67" s="11"/>
      <c r="L67" s="3"/>
    </row>
    <row r="68" spans="1:12" ht="23.25">
      <c r="A68" s="6"/>
      <c r="B68" s="7"/>
      <c r="C68" s="30"/>
      <c r="D68" s="30"/>
      <c r="E68" s="30"/>
      <c r="F68" s="12"/>
      <c r="G68" s="16"/>
      <c r="H68" s="8"/>
      <c r="I68" s="9"/>
      <c r="J68" s="10"/>
      <c r="K68" s="11"/>
      <c r="L68" s="3"/>
    </row>
    <row r="69" spans="1:12" s="45" customFormat="1" ht="33">
      <c r="A69" s="38"/>
      <c r="B69" s="39" t="s">
        <v>76</v>
      </c>
      <c r="C69" s="116"/>
      <c r="D69" s="116"/>
      <c r="E69" s="116"/>
      <c r="F69" s="117" t="s">
        <v>77</v>
      </c>
      <c r="G69" s="117"/>
      <c r="H69" s="40"/>
      <c r="I69" s="41"/>
      <c r="J69" s="42"/>
      <c r="K69" s="43"/>
      <c r="L69" s="44"/>
    </row>
    <row r="70" spans="1:12" ht="23.25">
      <c r="A70" s="6"/>
      <c r="B70" s="7"/>
      <c r="C70" s="7"/>
      <c r="D70" s="12"/>
      <c r="E70" s="13"/>
      <c r="F70" s="12"/>
      <c r="G70" s="16"/>
      <c r="H70" s="7"/>
      <c r="I70" s="7"/>
      <c r="J70" s="12"/>
      <c r="K70" s="11"/>
      <c r="L70" s="3"/>
    </row>
    <row r="71" spans="1:12" ht="23.25">
      <c r="A71" s="6"/>
      <c r="B71" s="14"/>
      <c r="C71" s="133"/>
      <c r="D71" s="133"/>
      <c r="E71" s="133"/>
      <c r="F71" s="128"/>
      <c r="G71" s="128"/>
      <c r="H71" s="8"/>
      <c r="I71" s="9"/>
      <c r="J71" s="10"/>
      <c r="K71" s="11"/>
      <c r="L71" s="3"/>
    </row>
    <row r="72" spans="1:12">
      <c r="A72" s="5"/>
      <c r="B72" s="4"/>
      <c r="C72" s="1"/>
      <c r="D72" s="1"/>
      <c r="E72" s="2"/>
      <c r="F72" s="2"/>
      <c r="G72" s="4"/>
      <c r="H72" s="4"/>
      <c r="I72" s="2"/>
      <c r="J72" s="1"/>
      <c r="K72" s="1"/>
      <c r="L72" s="24"/>
    </row>
    <row r="73" spans="1:12">
      <c r="A73" s="5"/>
      <c r="B73" s="4"/>
      <c r="C73" s="1"/>
      <c r="D73" s="1"/>
      <c r="E73" s="2"/>
      <c r="F73" s="2"/>
      <c r="G73" s="4"/>
      <c r="H73" s="4"/>
      <c r="I73" s="2"/>
      <c r="J73" s="1"/>
      <c r="K73" s="1"/>
      <c r="L73" s="24"/>
    </row>
    <row r="74" spans="1:12">
      <c r="A74" s="5"/>
      <c r="B74" s="4"/>
      <c r="C74" s="1"/>
      <c r="D74" s="1"/>
      <c r="E74" s="2"/>
      <c r="F74" s="2"/>
      <c r="G74" s="4"/>
      <c r="H74" s="4"/>
      <c r="I74" s="2"/>
      <c r="J74" s="1"/>
      <c r="K74" s="1"/>
      <c r="L74" s="24"/>
    </row>
    <row r="75" spans="1:12">
      <c r="B75" s="25"/>
      <c r="C75" s="4"/>
      <c r="D75" s="1"/>
      <c r="E75" s="1"/>
      <c r="F75" s="2"/>
      <c r="G75" s="2"/>
      <c r="H75" s="4"/>
      <c r="I75" s="4"/>
      <c r="J75" s="2"/>
      <c r="K75" s="1"/>
      <c r="L75" s="1"/>
    </row>
    <row r="76" spans="1:12">
      <c r="B76" s="25"/>
      <c r="C76" s="4"/>
      <c r="D76" s="1"/>
      <c r="E76" s="1"/>
      <c r="F76" s="2"/>
      <c r="G76" s="2"/>
      <c r="H76" s="4"/>
      <c r="I76" s="4"/>
      <c r="J76" s="2"/>
      <c r="K76" s="1"/>
      <c r="L76" s="1"/>
    </row>
    <row r="77" spans="1:12">
      <c r="B77" s="25"/>
      <c r="C77" s="4"/>
      <c r="D77" s="1"/>
      <c r="E77" s="1"/>
      <c r="F77" s="2"/>
      <c r="G77" s="2"/>
      <c r="H77" s="4"/>
      <c r="I77" s="4"/>
      <c r="J77" s="2"/>
      <c r="K77" s="1"/>
      <c r="L77" s="1"/>
    </row>
    <row r="78" spans="1:12">
      <c r="B78" s="25"/>
      <c r="C78" s="4"/>
      <c r="D78" s="1"/>
      <c r="E78" s="1"/>
      <c r="F78" s="2"/>
      <c r="G78" s="2"/>
      <c r="H78" s="4"/>
      <c r="I78" s="4"/>
      <c r="J78" s="2"/>
      <c r="K78" s="1"/>
      <c r="L78" s="1"/>
    </row>
    <row r="79" spans="1:12">
      <c r="B79" s="25"/>
      <c r="C79" s="4"/>
      <c r="D79" s="1"/>
      <c r="E79" s="1"/>
      <c r="F79" s="2"/>
      <c r="G79" s="2"/>
      <c r="H79" s="4"/>
      <c r="I79" s="4"/>
      <c r="J79" s="2"/>
      <c r="K79" s="1"/>
      <c r="L79" s="1"/>
    </row>
    <row r="80" spans="1:12" ht="12" customHeight="1">
      <c r="B80" s="25"/>
      <c r="C80" s="4"/>
      <c r="D80" s="1"/>
      <c r="E80" s="1"/>
      <c r="F80" s="2"/>
      <c r="G80" s="2"/>
      <c r="H80" s="4"/>
      <c r="I80" s="4"/>
      <c r="J80" s="2"/>
      <c r="K80" s="1"/>
      <c r="L80" s="1"/>
    </row>
    <row r="81" ht="5.25" hidden="1" customHeight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t="12.75" hidden="1" customHeight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t="2.25" hidden="1" customHeight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t="5.25" hidden="1" customHeight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t="0.75" hidden="1" customHeight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t="9" hidden="1" customHeight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t="2.25" hidden="1" customHeight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t="2.25" hidden="1" customHeight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t="2.25" hidden="1" customHeight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t="4.5" hidden="1" customHeight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t="60" hidden="1" customHeight="1"/>
    <row r="830" hidden="1"/>
    <row r="831" hidden="1"/>
  </sheetData>
  <mergeCells count="20">
    <mergeCell ref="F71:G71"/>
    <mergeCell ref="E63:F63"/>
    <mergeCell ref="C64:D64"/>
    <mergeCell ref="E64:F64"/>
    <mergeCell ref="E65:F65"/>
    <mergeCell ref="C71:E71"/>
    <mergeCell ref="A53:B53"/>
    <mergeCell ref="A2:XFD2"/>
    <mergeCell ref="C69:E69"/>
    <mergeCell ref="F69:G69"/>
    <mergeCell ref="A3:L3"/>
    <mergeCell ref="A4:L4"/>
    <mergeCell ref="G61:H61"/>
    <mergeCell ref="E62:F62"/>
    <mergeCell ref="G62:J62"/>
    <mergeCell ref="K62:L62"/>
    <mergeCell ref="A7:B7"/>
    <mergeCell ref="A33:B33"/>
    <mergeCell ref="A20:B20"/>
    <mergeCell ref="A40:B40"/>
  </mergeCells>
  <pageMargins left="0.25" right="0.25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замовника</vt:lpstr>
      <vt:lpstr>'на замовника'!Область_печати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User</cp:lastModifiedBy>
  <cp:lastPrinted>2025-03-28T09:48:17Z</cp:lastPrinted>
  <dcterms:created xsi:type="dcterms:W3CDTF">2021-09-30T07:44:11Z</dcterms:created>
  <dcterms:modified xsi:type="dcterms:W3CDTF">2025-07-15T10:54:41Z</dcterms:modified>
  <cp:category/>
</cp:coreProperties>
</file>