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C47B068-912A-4ED2-B35D-C95005DC38BC}" xr6:coauthVersionLast="36" xr6:coauthVersionMax="36" xr10:uidLastSave="{00000000-0000-0000-0000-000000000000}"/>
  <bookViews>
    <workbookView xWindow="0" yWindow="0" windowWidth="18375" windowHeight="754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29" i="1" l="1"/>
  <c r="B31" i="1"/>
  <c r="B33" i="1"/>
  <c r="B35" i="1"/>
  <c r="B37" i="1"/>
  <c r="B39" i="1"/>
  <c r="B41" i="1"/>
  <c r="B43" i="1"/>
  <c r="B45" i="1"/>
  <c r="E41" i="1"/>
  <c r="E40" i="1"/>
  <c r="E22" i="1"/>
  <c r="E24" i="1" l="1"/>
  <c r="E20" i="1"/>
  <c r="B27" i="1"/>
  <c r="E29" i="1"/>
  <c r="E28" i="1"/>
  <c r="N27" i="1"/>
  <c r="M27" i="1"/>
  <c r="L27" i="1"/>
  <c r="K27" i="1"/>
  <c r="J27" i="1"/>
  <c r="I27" i="1"/>
  <c r="N26" i="1"/>
  <c r="M26" i="1"/>
  <c r="L26" i="1"/>
  <c r="K26" i="1"/>
  <c r="J26" i="1"/>
  <c r="I26" i="1"/>
  <c r="E31" i="1"/>
  <c r="E26" i="1" l="1"/>
  <c r="E27" i="1"/>
  <c r="E6" i="1"/>
  <c r="O38" i="1"/>
  <c r="O36" i="1"/>
  <c r="F38" i="1"/>
  <c r="F36" i="1"/>
  <c r="N39" i="1"/>
  <c r="M39" i="1"/>
  <c r="L39" i="1"/>
  <c r="K39" i="1"/>
  <c r="J39" i="1"/>
  <c r="G38" i="1"/>
  <c r="G36" i="1"/>
  <c r="K35" i="1"/>
  <c r="J35" i="1"/>
  <c r="N33" i="1"/>
  <c r="M33" i="1"/>
  <c r="L33" i="1"/>
  <c r="K33" i="1"/>
  <c r="J33" i="1"/>
  <c r="N32" i="1"/>
  <c r="N10" i="1"/>
  <c r="M10" i="1"/>
  <c r="L10" i="1"/>
  <c r="K10" i="1"/>
  <c r="J10" i="1"/>
  <c r="N8" i="1"/>
  <c r="L8" i="1"/>
  <c r="N5" i="1"/>
  <c r="M5" i="1"/>
  <c r="L5" i="1"/>
  <c r="K5" i="1"/>
  <c r="J5" i="1"/>
  <c r="E23" i="1"/>
  <c r="E13" i="1"/>
  <c r="E14" i="1" l="1"/>
  <c r="E15" i="1"/>
  <c r="E16" i="1"/>
  <c r="E17" i="1"/>
  <c r="E18" i="1"/>
  <c r="E19" i="1"/>
  <c r="E30" i="1"/>
  <c r="E34" i="1"/>
  <c r="E35" i="1"/>
  <c r="E36" i="1"/>
  <c r="E37" i="1"/>
  <c r="E38" i="1"/>
  <c r="E39" i="1"/>
  <c r="E42" i="1"/>
  <c r="E43" i="1"/>
  <c r="E44" i="1"/>
  <c r="E45" i="1"/>
  <c r="E46" i="1"/>
  <c r="E5" i="1"/>
  <c r="E7" i="1"/>
  <c r="E8" i="1"/>
  <c r="E9" i="1"/>
  <c r="E10" i="1"/>
  <c r="E11" i="1"/>
  <c r="B15" i="1"/>
  <c r="B16" i="1" s="1"/>
  <c r="B19" i="1" s="1"/>
  <c r="B20" i="1" s="1"/>
  <c r="B9" i="1"/>
  <c r="B10" i="1" s="1"/>
  <c r="B11" i="1" s="1"/>
  <c r="B21" i="1" l="1"/>
  <c r="B22" i="1" s="1"/>
  <c r="B23" i="1" s="1"/>
  <c r="B24" i="1" s="1"/>
  <c r="E33" i="1"/>
</calcChain>
</file>

<file path=xl/sharedStrings.xml><?xml version="1.0" encoding="utf-8"?>
<sst xmlns="http://schemas.openxmlformats.org/spreadsheetml/2006/main" count="93" uniqueCount="56">
  <si>
    <t>№ п/п</t>
  </si>
  <si>
    <t>Вимірник</t>
  </si>
  <si>
    <t>Демонтажні роботи.</t>
  </si>
  <si>
    <t>м2</t>
  </si>
  <si>
    <t>шт</t>
  </si>
  <si>
    <t>Шпаклювання стін</t>
  </si>
  <si>
    <t>Шпаклювання відкосів</t>
  </si>
  <si>
    <t>м</t>
  </si>
  <si>
    <t>Демонтаж покриття підлоги</t>
  </si>
  <si>
    <t xml:space="preserve">Демонтаж цементно пісчаної стяжки </t>
  </si>
  <si>
    <t xml:space="preserve">Грунтування стін </t>
  </si>
  <si>
    <t>Монтаж дверного блоку</t>
  </si>
  <si>
    <t>Очищення підлоги від пилу і сміття</t>
  </si>
  <si>
    <t>Найменування  робіт</t>
  </si>
  <si>
    <t>Влаштування ГКЛ по каркасу</t>
  </si>
  <si>
    <t>Влаштування самовирівнюючої стяжки</t>
  </si>
  <si>
    <t>Поверхи</t>
  </si>
  <si>
    <t>Монтаж лотків для електричних кабелів перерізом 50мм</t>
  </si>
  <si>
    <t>Монтаж лотків для електричних кабелів перерізом 100мм</t>
  </si>
  <si>
    <t xml:space="preserve">Шпаклювання швів між плитами перекриття </t>
  </si>
  <si>
    <t xml:space="preserve">Шліфування швів між плитами перекриття </t>
  </si>
  <si>
    <t xml:space="preserve">Грунтування стелі </t>
  </si>
  <si>
    <t>Монтаж світильників</t>
  </si>
  <si>
    <t>Монтаж короба пластикового(гофрорукав)</t>
  </si>
  <si>
    <t xml:space="preserve">Демонтаж  ГКЛ </t>
  </si>
  <si>
    <t>Влаштування каркасу для ГКЛ</t>
  </si>
  <si>
    <t>Установка вимикачів</t>
  </si>
  <si>
    <t xml:space="preserve">Демонтаж шпалер на стінах </t>
  </si>
  <si>
    <t>Шпаклювання швів між плитами перекриття та стінами( сторона до складу)</t>
  </si>
  <si>
    <t>Запінювання швів між плитами перекриття та стіною</t>
  </si>
  <si>
    <t xml:space="preserve">Укладання ПВХ плитки </t>
  </si>
  <si>
    <t>Електромонтажні роботи</t>
  </si>
  <si>
    <t>Ремонтно будівельні роботи</t>
  </si>
  <si>
    <t>Установка автоматичичних вимикачів 1ф</t>
  </si>
  <si>
    <t>Установка автоматичичних вимикачів 3ф</t>
  </si>
  <si>
    <t>Фарбування  стін в два шари</t>
  </si>
  <si>
    <t>Фарбування стелі  в два шари</t>
  </si>
  <si>
    <t>I</t>
  </si>
  <si>
    <t>II</t>
  </si>
  <si>
    <t>Прокладання кабелів перерізом 3*1,5 мм² в лотках</t>
  </si>
  <si>
    <t>Прокладання кабелів перерізом 3* 2,5 мм² в лотках</t>
  </si>
  <si>
    <t>Установка розеток ( 4х-місних)</t>
  </si>
  <si>
    <t>Монтаж розподільчих коробок  80*80</t>
  </si>
  <si>
    <t>Прокладання кабелів перерізом 5* 35,0 мм² в лотках</t>
  </si>
  <si>
    <t>Монтаж відкосів з гіпсокартону</t>
  </si>
  <si>
    <t>Утеплення відкосів</t>
  </si>
  <si>
    <t>III</t>
  </si>
  <si>
    <r>
      <t>Прокладання кабелів перерізом 5*2,5 мм</t>
    </r>
    <r>
      <rPr>
        <sz val="10"/>
        <color rgb="FF000000"/>
        <rFont val="Calibri"/>
        <family val="2"/>
        <charset val="204"/>
      </rPr>
      <t>²</t>
    </r>
    <r>
      <rPr>
        <sz val="10"/>
        <color rgb="FF000000"/>
        <rFont val="Times New Roman"/>
        <family val="1"/>
        <charset val="204"/>
      </rPr>
      <t xml:space="preserve"> в лотках</t>
    </r>
  </si>
  <si>
    <t>Сх/кл "Центр."</t>
  </si>
  <si>
    <t>Очищення металевих поверхонь від іржи                                                                   ( кутник,профлист,)</t>
  </si>
  <si>
    <t>Грунтування  металевих поверхонь                                                                         ( профлист,кутник,швелер)</t>
  </si>
  <si>
    <t>Фарбування металевих поверхонь                                                                ( профлист,кутник,швелер)</t>
  </si>
  <si>
    <t>Фарбування відкосів в два шари</t>
  </si>
  <si>
    <t>Схо-дова клі-тина          "2"</t>
  </si>
  <si>
    <t>Кіл-сть</t>
  </si>
  <si>
    <t>Очищення стяжки підлоги ( від залишків клею та гуми)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</si>
</sst>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6" xfId="0" applyFont="1" applyBorder="1"/>
    <xf numFmtId="0" fontId="2" fillId="0" borderId="4" xfId="0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6"/>
  <sheetViews>
    <sheetView tabSelected="1" topLeftCell="A22" zoomScaleNormal="100" workbookViewId="0">
      <selection activeCell="F33" sqref="F33"/>
    </sheetView>
  </sheetViews>
  <sheetFormatPr defaultRowHeight="15" x14ac:dyDescent="0.25"/>
  <cols>
    <col min="2" max="2" width="6.42578125" customWidth="1"/>
    <col min="3" max="3" width="37" customWidth="1"/>
    <col min="4" max="4" width="7.42578125" customWidth="1"/>
    <col min="5" max="5" width="6.28515625" customWidth="1"/>
    <col min="6" max="6" width="8.140625" customWidth="1"/>
    <col min="7" max="7" width="4.7109375" customWidth="1"/>
    <col min="8" max="8" width="4.140625" customWidth="1"/>
    <col min="9" max="10" width="4.42578125" customWidth="1"/>
    <col min="11" max="11" width="4.85546875" customWidth="1"/>
    <col min="12" max="12" width="5.28515625" customWidth="1"/>
    <col min="13" max="14" width="5" customWidth="1"/>
    <col min="15" max="15" width="6" customWidth="1"/>
  </cols>
  <sheetData>
    <row r="1" spans="2:15" ht="15.75" thickBot="1" x14ac:dyDescent="0.3"/>
    <row r="2" spans="2:15" x14ac:dyDescent="0.25">
      <c r="B2" s="22"/>
      <c r="C2" s="23"/>
      <c r="D2" s="23"/>
      <c r="E2" s="23"/>
      <c r="F2" s="24"/>
      <c r="G2" s="26" t="s">
        <v>16</v>
      </c>
      <c r="H2" s="27"/>
      <c r="I2" s="27"/>
      <c r="J2" s="27"/>
      <c r="K2" s="27"/>
      <c r="L2" s="27"/>
      <c r="M2" s="27"/>
      <c r="N2" s="28"/>
      <c r="O2" s="25"/>
    </row>
    <row r="3" spans="2:15" ht="63.75" customHeight="1" thickBot="1" x14ac:dyDescent="0.3">
      <c r="B3" s="13" t="s">
        <v>0</v>
      </c>
      <c r="C3" s="15" t="s">
        <v>13</v>
      </c>
      <c r="D3" s="15" t="s">
        <v>1</v>
      </c>
      <c r="E3" s="15" t="s">
        <v>54</v>
      </c>
      <c r="F3" s="15" t="s">
        <v>48</v>
      </c>
      <c r="G3" s="15">
        <v>1</v>
      </c>
      <c r="H3" s="15">
        <v>2</v>
      </c>
      <c r="I3" s="15">
        <v>3</v>
      </c>
      <c r="J3" s="15">
        <v>4</v>
      </c>
      <c r="K3" s="15">
        <v>5</v>
      </c>
      <c r="L3" s="15">
        <v>6</v>
      </c>
      <c r="M3" s="15">
        <v>7</v>
      </c>
      <c r="N3" s="15">
        <v>8</v>
      </c>
      <c r="O3" s="16" t="s">
        <v>53</v>
      </c>
    </row>
    <row r="4" spans="2:15" ht="18.75" customHeight="1" x14ac:dyDescent="0.25">
      <c r="B4" s="9" t="s">
        <v>37</v>
      </c>
      <c r="C4" s="29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19"/>
    </row>
    <row r="5" spans="2:15" ht="20.100000000000001" customHeight="1" x14ac:dyDescent="0.25">
      <c r="B5" s="20">
        <v>1</v>
      </c>
      <c r="C5" s="3" t="s">
        <v>24</v>
      </c>
      <c r="D5" s="4" t="s">
        <v>3</v>
      </c>
      <c r="E5" s="4">
        <f t="shared" ref="E5:E11" si="0">G5+H5+I5+J5+K5+L5+M5+N5</f>
        <v>405.76000000000005</v>
      </c>
      <c r="F5" s="4"/>
      <c r="G5" s="4">
        <v>0</v>
      </c>
      <c r="H5" s="4">
        <v>0</v>
      </c>
      <c r="I5" s="4">
        <v>0</v>
      </c>
      <c r="J5" s="4">
        <f>24*3.2</f>
        <v>76.800000000000011</v>
      </c>
      <c r="K5" s="4">
        <f t="shared" ref="K5:M5" si="1">24*3.2</f>
        <v>76.800000000000011</v>
      </c>
      <c r="L5" s="4">
        <f t="shared" si="1"/>
        <v>76.800000000000011</v>
      </c>
      <c r="M5" s="4">
        <f t="shared" si="1"/>
        <v>76.800000000000011</v>
      </c>
      <c r="N5" s="4">
        <f>(5.36+5.31+2.3+6.13+3.2+3.17+5.33)*3.2</f>
        <v>98.56</v>
      </c>
      <c r="O5" s="12"/>
    </row>
    <row r="6" spans="2:15" ht="20.100000000000001" customHeight="1" x14ac:dyDescent="0.25">
      <c r="B6" s="20">
        <v>2</v>
      </c>
      <c r="C6" s="3" t="s">
        <v>27</v>
      </c>
      <c r="D6" s="4" t="s">
        <v>3</v>
      </c>
      <c r="E6" s="4">
        <f t="shared" si="0"/>
        <v>3080</v>
      </c>
      <c r="F6" s="4"/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1410</v>
      </c>
      <c r="M6" s="4">
        <v>0</v>
      </c>
      <c r="N6" s="4">
        <v>1670</v>
      </c>
      <c r="O6" s="12"/>
    </row>
    <row r="7" spans="2:15" ht="20.100000000000001" customHeight="1" x14ac:dyDescent="0.25">
      <c r="B7" s="20">
        <v>3</v>
      </c>
      <c r="C7" s="2" t="s">
        <v>8</v>
      </c>
      <c r="D7" s="1" t="s">
        <v>3</v>
      </c>
      <c r="E7" s="1">
        <f t="shared" si="0"/>
        <v>316</v>
      </c>
      <c r="F7" s="1"/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30</v>
      </c>
      <c r="M7" s="1">
        <v>0</v>
      </c>
      <c r="N7" s="1">
        <v>286</v>
      </c>
      <c r="O7" s="12"/>
    </row>
    <row r="8" spans="2:15" ht="27.75" customHeight="1" x14ac:dyDescent="0.25">
      <c r="B8" s="20">
        <v>4</v>
      </c>
      <c r="C8" s="2" t="s">
        <v>55</v>
      </c>
      <c r="D8" s="1" t="s">
        <v>3</v>
      </c>
      <c r="E8" s="1">
        <f t="shared" si="0"/>
        <v>874</v>
      </c>
      <c r="F8" s="1"/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f>590-30</f>
        <v>560</v>
      </c>
      <c r="M8" s="1">
        <v>0</v>
      </c>
      <c r="N8" s="1">
        <f>600-286</f>
        <v>314</v>
      </c>
      <c r="O8" s="12"/>
    </row>
    <row r="9" spans="2:15" ht="20.100000000000001" customHeight="1" x14ac:dyDescent="0.25">
      <c r="B9" s="20">
        <f t="shared" ref="B9:B11" si="2">B8+1</f>
        <v>5</v>
      </c>
      <c r="C9" s="2" t="s">
        <v>9</v>
      </c>
      <c r="D9" s="1" t="s">
        <v>3</v>
      </c>
      <c r="E9" s="1">
        <f t="shared" si="0"/>
        <v>316</v>
      </c>
      <c r="F9" s="1"/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30</v>
      </c>
      <c r="M9" s="1">
        <v>0</v>
      </c>
      <c r="N9" s="1">
        <v>286</v>
      </c>
      <c r="O9" s="12"/>
    </row>
    <row r="10" spans="2:15" ht="28.5" customHeight="1" x14ac:dyDescent="0.25">
      <c r="B10" s="20">
        <f t="shared" si="2"/>
        <v>6</v>
      </c>
      <c r="C10" s="2" t="s">
        <v>49</v>
      </c>
      <c r="D10" s="1" t="s">
        <v>3</v>
      </c>
      <c r="E10" s="1">
        <f t="shared" si="0"/>
        <v>78</v>
      </c>
      <c r="F10" s="1"/>
      <c r="G10" s="1">
        <v>0</v>
      </c>
      <c r="H10" s="1">
        <v>0</v>
      </c>
      <c r="I10" s="1">
        <v>0</v>
      </c>
      <c r="J10" s="1">
        <f>1.3*12</f>
        <v>15.600000000000001</v>
      </c>
      <c r="K10" s="1">
        <f>1.3*12</f>
        <v>15.600000000000001</v>
      </c>
      <c r="L10" s="1">
        <f t="shared" ref="L10:N10" si="3">1.3*12</f>
        <v>15.600000000000001</v>
      </c>
      <c r="M10" s="1">
        <f t="shared" si="3"/>
        <v>15.600000000000001</v>
      </c>
      <c r="N10" s="1">
        <f t="shared" si="3"/>
        <v>15.600000000000001</v>
      </c>
      <c r="O10" s="12"/>
    </row>
    <row r="11" spans="2:15" ht="20.100000000000001" customHeight="1" thickBot="1" x14ac:dyDescent="0.3">
      <c r="B11" s="21">
        <f t="shared" si="2"/>
        <v>7</v>
      </c>
      <c r="C11" s="14" t="s">
        <v>12</v>
      </c>
      <c r="D11" s="15" t="s">
        <v>3</v>
      </c>
      <c r="E11" s="15">
        <f t="shared" si="0"/>
        <v>4521</v>
      </c>
      <c r="F11" s="15"/>
      <c r="G11" s="15">
        <v>550</v>
      </c>
      <c r="H11" s="15">
        <v>621</v>
      </c>
      <c r="I11" s="15">
        <v>525</v>
      </c>
      <c r="J11" s="15">
        <v>624</v>
      </c>
      <c r="K11" s="15">
        <v>520</v>
      </c>
      <c r="L11" s="15">
        <v>590</v>
      </c>
      <c r="M11" s="15">
        <v>491</v>
      </c>
      <c r="N11" s="15">
        <v>600</v>
      </c>
      <c r="O11" s="16"/>
    </row>
    <row r="12" spans="2:15" ht="20.100000000000001" customHeight="1" x14ac:dyDescent="0.25">
      <c r="B12" s="9" t="s">
        <v>38</v>
      </c>
      <c r="C12" s="29" t="s">
        <v>31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17"/>
    </row>
    <row r="13" spans="2:15" ht="26.25" customHeight="1" x14ac:dyDescent="0.25">
      <c r="B13" s="10">
        <v>1</v>
      </c>
      <c r="C13" s="2" t="s">
        <v>18</v>
      </c>
      <c r="D13" s="1" t="s">
        <v>7</v>
      </c>
      <c r="E13" s="1">
        <f t="shared" ref="E13" si="4">G13+H13+I13+J13+K13+L13+M13+N13</f>
        <v>438</v>
      </c>
      <c r="F13" s="1"/>
      <c r="G13" s="1"/>
      <c r="H13" s="1"/>
      <c r="I13" s="1">
        <v>73</v>
      </c>
      <c r="J13" s="1">
        <v>73</v>
      </c>
      <c r="K13" s="1">
        <v>73</v>
      </c>
      <c r="L13" s="1">
        <v>73</v>
      </c>
      <c r="M13" s="1">
        <v>73</v>
      </c>
      <c r="N13" s="1">
        <v>73</v>
      </c>
      <c r="O13" s="11"/>
    </row>
    <row r="14" spans="2:15" ht="27.75" customHeight="1" x14ac:dyDescent="0.25">
      <c r="B14" s="10">
        <v>2</v>
      </c>
      <c r="C14" s="2" t="s">
        <v>17</v>
      </c>
      <c r="D14" s="1" t="s">
        <v>7</v>
      </c>
      <c r="E14" s="1">
        <f t="shared" ref="E14:E20" si="5">G14+H14+I14+J14+K14+L14+M14+N14</f>
        <v>816</v>
      </c>
      <c r="F14" s="1"/>
      <c r="G14" s="1"/>
      <c r="H14" s="1"/>
      <c r="I14" s="1">
        <v>136</v>
      </c>
      <c r="J14" s="1">
        <v>136</v>
      </c>
      <c r="K14" s="1">
        <v>136</v>
      </c>
      <c r="L14" s="1">
        <v>136</v>
      </c>
      <c r="M14" s="1">
        <v>136</v>
      </c>
      <c r="N14" s="1">
        <v>136</v>
      </c>
      <c r="O14" s="11"/>
    </row>
    <row r="15" spans="2:15" ht="26.25" customHeight="1" x14ac:dyDescent="0.25">
      <c r="B15" s="10">
        <f t="shared" ref="B15:B24" si="6">B14+1</f>
        <v>3</v>
      </c>
      <c r="C15" s="2" t="s">
        <v>39</v>
      </c>
      <c r="D15" s="1" t="s">
        <v>7</v>
      </c>
      <c r="E15" s="1">
        <f t="shared" si="5"/>
        <v>5530</v>
      </c>
      <c r="F15" s="1"/>
      <c r="G15" s="1">
        <v>790</v>
      </c>
      <c r="H15" s="1"/>
      <c r="I15" s="1">
        <v>790</v>
      </c>
      <c r="J15" s="1">
        <v>790</v>
      </c>
      <c r="K15" s="1">
        <v>790</v>
      </c>
      <c r="L15" s="1">
        <v>790</v>
      </c>
      <c r="M15" s="1">
        <v>790</v>
      </c>
      <c r="N15" s="1">
        <v>790</v>
      </c>
      <c r="O15" s="11"/>
    </row>
    <row r="16" spans="2:15" ht="27" customHeight="1" x14ac:dyDescent="0.25">
      <c r="B16" s="10">
        <f t="shared" si="6"/>
        <v>4</v>
      </c>
      <c r="C16" s="2" t="s">
        <v>40</v>
      </c>
      <c r="D16" s="1" t="s">
        <v>7</v>
      </c>
      <c r="E16" s="1">
        <f t="shared" si="5"/>
        <v>4200</v>
      </c>
      <c r="F16" s="1"/>
      <c r="G16" s="1">
        <v>600</v>
      </c>
      <c r="H16" s="1"/>
      <c r="I16" s="1">
        <v>600</v>
      </c>
      <c r="J16" s="1">
        <v>600</v>
      </c>
      <c r="K16" s="1">
        <v>600</v>
      </c>
      <c r="L16" s="1">
        <v>600</v>
      </c>
      <c r="M16" s="1">
        <v>600</v>
      </c>
      <c r="N16" s="1">
        <v>600</v>
      </c>
      <c r="O16" s="11"/>
    </row>
    <row r="17" spans="2:15" ht="27.75" customHeight="1" x14ac:dyDescent="0.25">
      <c r="B17" s="10">
        <v>5</v>
      </c>
      <c r="C17" s="2" t="s">
        <v>47</v>
      </c>
      <c r="D17" s="1" t="s">
        <v>7</v>
      </c>
      <c r="E17" s="1">
        <f t="shared" si="5"/>
        <v>595</v>
      </c>
      <c r="F17" s="1"/>
      <c r="G17" s="1">
        <v>85</v>
      </c>
      <c r="H17" s="1"/>
      <c r="I17" s="1">
        <v>85</v>
      </c>
      <c r="J17" s="1">
        <v>85</v>
      </c>
      <c r="K17" s="1">
        <v>85</v>
      </c>
      <c r="L17" s="1">
        <v>85</v>
      </c>
      <c r="M17" s="1">
        <v>85</v>
      </c>
      <c r="N17" s="1">
        <v>85</v>
      </c>
      <c r="O17" s="11"/>
    </row>
    <row r="18" spans="2:15" ht="30" customHeight="1" x14ac:dyDescent="0.25">
      <c r="B18" s="10">
        <v>6</v>
      </c>
      <c r="C18" s="2" t="s">
        <v>43</v>
      </c>
      <c r="D18" s="1" t="s">
        <v>7</v>
      </c>
      <c r="E18" s="1">
        <f t="shared" si="5"/>
        <v>105</v>
      </c>
      <c r="F18" s="1"/>
      <c r="G18" s="1">
        <v>15</v>
      </c>
      <c r="H18" s="1"/>
      <c r="I18" s="1">
        <v>15</v>
      </c>
      <c r="J18" s="1">
        <v>15</v>
      </c>
      <c r="K18" s="1">
        <v>15</v>
      </c>
      <c r="L18" s="1">
        <v>15</v>
      </c>
      <c r="M18" s="1">
        <v>15</v>
      </c>
      <c r="N18" s="1">
        <v>15</v>
      </c>
      <c r="O18" s="11"/>
    </row>
    <row r="19" spans="2:15" ht="20.100000000000001" customHeight="1" x14ac:dyDescent="0.25">
      <c r="B19" s="10">
        <f t="shared" si="6"/>
        <v>7</v>
      </c>
      <c r="C19" s="2" t="s">
        <v>42</v>
      </c>
      <c r="D19" s="1" t="s">
        <v>4</v>
      </c>
      <c r="E19" s="1">
        <f t="shared" si="5"/>
        <v>140</v>
      </c>
      <c r="F19" s="1"/>
      <c r="G19" s="1">
        <v>20</v>
      </c>
      <c r="H19" s="1"/>
      <c r="I19" s="1">
        <v>20</v>
      </c>
      <c r="J19" s="1">
        <v>20</v>
      </c>
      <c r="K19" s="1">
        <v>20</v>
      </c>
      <c r="L19" s="1">
        <v>20</v>
      </c>
      <c r="M19" s="1">
        <v>20</v>
      </c>
      <c r="N19" s="1">
        <v>20</v>
      </c>
      <c r="O19" s="11"/>
    </row>
    <row r="20" spans="2:15" ht="20.100000000000001" customHeight="1" x14ac:dyDescent="0.25">
      <c r="B20" s="10">
        <f t="shared" si="6"/>
        <v>8</v>
      </c>
      <c r="C20" s="2" t="s">
        <v>22</v>
      </c>
      <c r="D20" s="1" t="s">
        <v>4</v>
      </c>
      <c r="E20" s="1">
        <f t="shared" si="5"/>
        <v>448</v>
      </c>
      <c r="F20" s="2"/>
      <c r="G20" s="1">
        <v>64</v>
      </c>
      <c r="H20" s="1"/>
      <c r="I20" s="1">
        <v>64</v>
      </c>
      <c r="J20" s="1">
        <v>64</v>
      </c>
      <c r="K20" s="1">
        <v>64</v>
      </c>
      <c r="L20" s="1">
        <v>64</v>
      </c>
      <c r="M20" s="1">
        <v>64</v>
      </c>
      <c r="N20" s="1">
        <v>64</v>
      </c>
      <c r="O20" s="12"/>
    </row>
    <row r="21" spans="2:15" ht="20.100000000000001" customHeight="1" x14ac:dyDescent="0.25">
      <c r="B21" s="10">
        <f t="shared" si="6"/>
        <v>9</v>
      </c>
      <c r="C21" s="5" t="s">
        <v>34</v>
      </c>
      <c r="D21" s="1" t="s">
        <v>4</v>
      </c>
      <c r="E21" s="1">
        <v>35</v>
      </c>
      <c r="F21" s="2"/>
      <c r="G21" s="1">
        <v>5</v>
      </c>
      <c r="H21" s="1"/>
      <c r="I21" s="1">
        <v>5</v>
      </c>
      <c r="J21" s="1">
        <v>5</v>
      </c>
      <c r="K21" s="1">
        <v>5</v>
      </c>
      <c r="L21" s="1">
        <v>5</v>
      </c>
      <c r="M21" s="1">
        <v>5</v>
      </c>
      <c r="N21" s="1">
        <v>5</v>
      </c>
      <c r="O21" s="12"/>
    </row>
    <row r="22" spans="2:15" ht="20.100000000000001" customHeight="1" x14ac:dyDescent="0.25">
      <c r="B22" s="10">
        <f t="shared" si="6"/>
        <v>10</v>
      </c>
      <c r="C22" s="5" t="s">
        <v>33</v>
      </c>
      <c r="D22" s="1" t="s">
        <v>4</v>
      </c>
      <c r="E22" s="1">
        <f>G22+H22+I22+J22+K22+L22+M22+N22</f>
        <v>154</v>
      </c>
      <c r="F22" s="6"/>
      <c r="G22" s="7">
        <v>22</v>
      </c>
      <c r="H22" s="6"/>
      <c r="I22" s="7">
        <v>22</v>
      </c>
      <c r="J22" s="7">
        <v>22</v>
      </c>
      <c r="K22" s="7">
        <v>22</v>
      </c>
      <c r="L22" s="7">
        <v>22</v>
      </c>
      <c r="M22" s="7">
        <v>22</v>
      </c>
      <c r="N22" s="7">
        <v>22</v>
      </c>
      <c r="O22" s="18"/>
    </row>
    <row r="23" spans="2:15" ht="20.100000000000001" customHeight="1" x14ac:dyDescent="0.25">
      <c r="B23" s="10">
        <f t="shared" si="6"/>
        <v>11</v>
      </c>
      <c r="C23" s="2" t="s">
        <v>41</v>
      </c>
      <c r="D23" s="1" t="s">
        <v>4</v>
      </c>
      <c r="E23" s="1">
        <f>G23+H23+I23+J23+K23+L23+M23+N23</f>
        <v>210</v>
      </c>
      <c r="F23" s="1"/>
      <c r="G23" s="1">
        <v>30</v>
      </c>
      <c r="H23" s="1"/>
      <c r="I23" s="1">
        <v>30</v>
      </c>
      <c r="J23" s="1">
        <v>30</v>
      </c>
      <c r="K23" s="1">
        <v>30</v>
      </c>
      <c r="L23" s="1">
        <v>30</v>
      </c>
      <c r="M23" s="1">
        <v>30</v>
      </c>
      <c r="N23" s="1">
        <v>30</v>
      </c>
      <c r="O23" s="12"/>
    </row>
    <row r="24" spans="2:15" ht="20.100000000000001" customHeight="1" thickBot="1" x14ac:dyDescent="0.3">
      <c r="B24" s="13">
        <f t="shared" si="6"/>
        <v>12</v>
      </c>
      <c r="C24" s="14" t="s">
        <v>26</v>
      </c>
      <c r="D24" s="15" t="s">
        <v>4</v>
      </c>
      <c r="E24" s="15">
        <f t="shared" ref="E24" si="7">G24+H24+I24+J24+K24+L24+M24+N24</f>
        <v>105</v>
      </c>
      <c r="F24" s="15"/>
      <c r="G24" s="15">
        <v>15</v>
      </c>
      <c r="H24" s="15">
        <v>0</v>
      </c>
      <c r="I24" s="15">
        <v>15</v>
      </c>
      <c r="J24" s="15">
        <v>15</v>
      </c>
      <c r="K24" s="15">
        <v>15</v>
      </c>
      <c r="L24" s="15">
        <v>15</v>
      </c>
      <c r="M24" s="15">
        <v>15</v>
      </c>
      <c r="N24" s="15">
        <v>15</v>
      </c>
      <c r="O24" s="16"/>
    </row>
    <row r="25" spans="2:15" ht="20.100000000000001" customHeight="1" x14ac:dyDescent="0.25">
      <c r="B25" s="9" t="s">
        <v>46</v>
      </c>
      <c r="C25" s="29" t="s">
        <v>32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2"/>
    </row>
    <row r="26" spans="2:15" ht="20.100000000000001" customHeight="1" x14ac:dyDescent="0.25">
      <c r="B26" s="10">
        <v>1</v>
      </c>
      <c r="C26" s="2" t="s">
        <v>19</v>
      </c>
      <c r="D26" s="1" t="s">
        <v>7</v>
      </c>
      <c r="E26" s="1">
        <f t="shared" ref="E26:E31" si="8">G26+H26+I26+J26+K26+L26+M26+N26</f>
        <v>1728</v>
      </c>
      <c r="F26" s="1"/>
      <c r="G26" s="1"/>
      <c r="H26" s="1"/>
      <c r="I26" s="1">
        <f>12*24</f>
        <v>288</v>
      </c>
      <c r="J26" s="1">
        <f t="shared" ref="J26:N27" si="9">12*24</f>
        <v>288</v>
      </c>
      <c r="K26" s="1">
        <f t="shared" si="9"/>
        <v>288</v>
      </c>
      <c r="L26" s="1">
        <f t="shared" si="9"/>
        <v>288</v>
      </c>
      <c r="M26" s="1">
        <f t="shared" si="9"/>
        <v>288</v>
      </c>
      <c r="N26" s="1">
        <f t="shared" si="9"/>
        <v>288</v>
      </c>
      <c r="O26" s="11"/>
    </row>
    <row r="27" spans="2:15" ht="20.100000000000001" customHeight="1" x14ac:dyDescent="0.25">
      <c r="B27" s="10">
        <f>B26+1</f>
        <v>2</v>
      </c>
      <c r="C27" s="2" t="s">
        <v>20</v>
      </c>
      <c r="D27" s="1" t="s">
        <v>7</v>
      </c>
      <c r="E27" s="1">
        <f t="shared" si="8"/>
        <v>1728</v>
      </c>
      <c r="F27" s="1"/>
      <c r="G27" s="1"/>
      <c r="H27" s="1"/>
      <c r="I27" s="1">
        <f>12*24</f>
        <v>288</v>
      </c>
      <c r="J27" s="1">
        <f t="shared" si="9"/>
        <v>288</v>
      </c>
      <c r="K27" s="1">
        <f t="shared" si="9"/>
        <v>288</v>
      </c>
      <c r="L27" s="1">
        <f t="shared" si="9"/>
        <v>288</v>
      </c>
      <c r="M27" s="1">
        <f t="shared" si="9"/>
        <v>288</v>
      </c>
      <c r="N27" s="1">
        <f t="shared" si="9"/>
        <v>288</v>
      </c>
      <c r="O27" s="11"/>
    </row>
    <row r="28" spans="2:15" ht="30.75" customHeight="1" x14ac:dyDescent="0.25">
      <c r="B28" s="10">
        <v>3</v>
      </c>
      <c r="C28" s="2" t="s">
        <v>29</v>
      </c>
      <c r="D28" s="1" t="s">
        <v>7</v>
      </c>
      <c r="E28" s="1">
        <f t="shared" si="8"/>
        <v>240</v>
      </c>
      <c r="F28" s="1"/>
      <c r="G28" s="1">
        <v>30</v>
      </c>
      <c r="H28" s="1">
        <v>30</v>
      </c>
      <c r="I28" s="1">
        <v>30</v>
      </c>
      <c r="J28" s="1">
        <v>30</v>
      </c>
      <c r="K28" s="1">
        <v>30</v>
      </c>
      <c r="L28" s="1">
        <v>30</v>
      </c>
      <c r="M28" s="1">
        <v>30</v>
      </c>
      <c r="N28" s="1">
        <v>30</v>
      </c>
      <c r="O28" s="11"/>
    </row>
    <row r="29" spans="2:15" ht="27.75" customHeight="1" x14ac:dyDescent="0.25">
      <c r="B29" s="10">
        <f t="shared" ref="B29" si="10">B28+1</f>
        <v>4</v>
      </c>
      <c r="C29" s="2" t="s">
        <v>28</v>
      </c>
      <c r="D29" s="1" t="s">
        <v>7</v>
      </c>
      <c r="E29" s="1">
        <f t="shared" si="8"/>
        <v>320</v>
      </c>
      <c r="F29" s="1"/>
      <c r="G29" s="1">
        <v>40</v>
      </c>
      <c r="H29" s="1">
        <v>40</v>
      </c>
      <c r="I29" s="1">
        <v>40</v>
      </c>
      <c r="J29" s="1">
        <v>40</v>
      </c>
      <c r="K29" s="1">
        <v>40</v>
      </c>
      <c r="L29" s="1">
        <v>40</v>
      </c>
      <c r="M29" s="1">
        <v>40</v>
      </c>
      <c r="N29" s="1">
        <v>40</v>
      </c>
      <c r="O29" s="11"/>
    </row>
    <row r="30" spans="2:15" ht="20.100000000000001" customHeight="1" x14ac:dyDescent="0.25">
      <c r="B30" s="10">
        <v>5</v>
      </c>
      <c r="C30" s="8" t="s">
        <v>15</v>
      </c>
      <c r="D30" s="1" t="s">
        <v>3</v>
      </c>
      <c r="E30" s="1">
        <f t="shared" si="8"/>
        <v>1190</v>
      </c>
      <c r="F30" s="1"/>
      <c r="G30" s="1"/>
      <c r="H30" s="1"/>
      <c r="I30" s="1"/>
      <c r="J30" s="1"/>
      <c r="K30" s="1"/>
      <c r="L30" s="1">
        <v>590</v>
      </c>
      <c r="M30" s="1"/>
      <c r="N30" s="1">
        <v>600</v>
      </c>
      <c r="O30" s="12"/>
    </row>
    <row r="31" spans="2:15" ht="20.100000000000001" customHeight="1" x14ac:dyDescent="0.25">
      <c r="B31" s="10">
        <f t="shared" ref="B31" si="11">B30+1</f>
        <v>6</v>
      </c>
      <c r="C31" s="8" t="s">
        <v>30</v>
      </c>
      <c r="D31" s="1" t="s">
        <v>3</v>
      </c>
      <c r="E31" s="1">
        <f t="shared" si="8"/>
        <v>1190</v>
      </c>
      <c r="F31" s="1"/>
      <c r="G31" s="1"/>
      <c r="H31" s="1"/>
      <c r="I31" s="1"/>
      <c r="J31" s="1"/>
      <c r="K31" s="1"/>
      <c r="L31" s="1">
        <v>590</v>
      </c>
      <c r="M31" s="1"/>
      <c r="N31" s="1">
        <v>600</v>
      </c>
      <c r="O31" s="12"/>
    </row>
    <row r="32" spans="2:15" ht="20.100000000000001" customHeight="1" x14ac:dyDescent="0.25">
      <c r="B32" s="10">
        <v>6</v>
      </c>
      <c r="C32" s="8" t="s">
        <v>25</v>
      </c>
      <c r="D32" s="1" t="s">
        <v>3</v>
      </c>
      <c r="E32" s="1">
        <v>405.76</v>
      </c>
      <c r="F32" s="1"/>
      <c r="G32" s="1"/>
      <c r="H32" s="1"/>
      <c r="I32" s="1"/>
      <c r="J32" s="1">
        <v>76.8</v>
      </c>
      <c r="K32" s="1">
        <v>76.8</v>
      </c>
      <c r="L32" s="1">
        <v>76.8</v>
      </c>
      <c r="M32" s="1">
        <v>76.8</v>
      </c>
      <c r="N32" s="1">
        <f>(5.36+5.31+2.3+6.13+3.2+3.17+5.33)*3.2</f>
        <v>98.56</v>
      </c>
      <c r="O32" s="12"/>
    </row>
    <row r="33" spans="2:15" ht="20.100000000000001" customHeight="1" x14ac:dyDescent="0.25">
      <c r="B33" s="10">
        <f t="shared" ref="B33" si="12">B32+1</f>
        <v>7</v>
      </c>
      <c r="C33" s="2" t="s">
        <v>14</v>
      </c>
      <c r="D33" s="1" t="s">
        <v>3</v>
      </c>
      <c r="E33" s="1">
        <f t="shared" ref="E33:E46" si="13">G33+H33+I33+J33+K33+L33+M33+N33</f>
        <v>405.76000000000005</v>
      </c>
      <c r="F33" s="2"/>
      <c r="G33" s="1"/>
      <c r="H33" s="1"/>
      <c r="I33" s="1"/>
      <c r="J33" s="1">
        <f>24*3.2</f>
        <v>76.800000000000011</v>
      </c>
      <c r="K33" s="1">
        <f t="shared" ref="K33:M33" si="14">24*3.2</f>
        <v>76.800000000000011</v>
      </c>
      <c r="L33" s="1">
        <f t="shared" si="14"/>
        <v>76.800000000000011</v>
      </c>
      <c r="M33" s="1">
        <f t="shared" si="14"/>
        <v>76.800000000000011</v>
      </c>
      <c r="N33" s="1">
        <f>(5.36+5.31+2.3+6.13+3.2+3.17+5.33)*3.2</f>
        <v>98.56</v>
      </c>
      <c r="O33" s="12"/>
    </row>
    <row r="34" spans="2:15" ht="20.100000000000001" customHeight="1" x14ac:dyDescent="0.25">
      <c r="B34" s="10">
        <v>8</v>
      </c>
      <c r="C34" s="2" t="s">
        <v>23</v>
      </c>
      <c r="D34" s="1" t="s">
        <v>7</v>
      </c>
      <c r="E34" s="1">
        <f t="shared" si="13"/>
        <v>800</v>
      </c>
      <c r="F34" s="2"/>
      <c r="G34" s="1">
        <v>100</v>
      </c>
      <c r="H34" s="1">
        <v>100</v>
      </c>
      <c r="I34" s="1">
        <v>100</v>
      </c>
      <c r="J34" s="1">
        <v>100</v>
      </c>
      <c r="K34" s="1">
        <v>100</v>
      </c>
      <c r="L34" s="1">
        <v>100</v>
      </c>
      <c r="M34" s="1">
        <v>100</v>
      </c>
      <c r="N34" s="1">
        <v>100</v>
      </c>
      <c r="O34" s="12"/>
    </row>
    <row r="35" spans="2:15" ht="29.25" customHeight="1" x14ac:dyDescent="0.25">
      <c r="B35" s="10">
        <f t="shared" ref="B35" si="15">B34+1</f>
        <v>9</v>
      </c>
      <c r="C35" s="2" t="s">
        <v>50</v>
      </c>
      <c r="D35" s="1" t="s">
        <v>3</v>
      </c>
      <c r="E35" s="1">
        <f t="shared" si="13"/>
        <v>15.600000000000001</v>
      </c>
      <c r="F35" s="2"/>
      <c r="G35" s="1"/>
      <c r="H35" s="1"/>
      <c r="I35" s="1"/>
      <c r="J35" s="1">
        <f>1.3*6</f>
        <v>7.8000000000000007</v>
      </c>
      <c r="K35" s="1">
        <f>1.3*6</f>
        <v>7.8000000000000007</v>
      </c>
      <c r="L35" s="1"/>
      <c r="M35" s="1"/>
      <c r="N35" s="1"/>
      <c r="O35" s="12"/>
    </row>
    <row r="36" spans="2:15" ht="20.100000000000001" customHeight="1" x14ac:dyDescent="0.25">
      <c r="B36" s="10">
        <v>10</v>
      </c>
      <c r="C36" s="2" t="s">
        <v>10</v>
      </c>
      <c r="D36" s="1" t="s">
        <v>3</v>
      </c>
      <c r="E36" s="1">
        <f t="shared" si="13"/>
        <v>9384.5</v>
      </c>
      <c r="F36" s="1">
        <f>(2.65+2.95+7.27+7.27)*26</f>
        <v>523.64</v>
      </c>
      <c r="G36" s="4">
        <f>1275/2</f>
        <v>637.5</v>
      </c>
      <c r="H36" s="4">
        <v>1737</v>
      </c>
      <c r="I36" s="1">
        <v>1385</v>
      </c>
      <c r="J36" s="1">
        <v>1081</v>
      </c>
      <c r="K36" s="1">
        <v>794</v>
      </c>
      <c r="L36" s="1">
        <v>1410</v>
      </c>
      <c r="M36" s="1">
        <v>670</v>
      </c>
      <c r="N36" s="1">
        <v>1670</v>
      </c>
      <c r="O36" s="12">
        <f>(5.85+5.85+2.6+3.03)*26</f>
        <v>450.57999999999993</v>
      </c>
    </row>
    <row r="37" spans="2:15" ht="20.100000000000001" customHeight="1" x14ac:dyDescent="0.25">
      <c r="B37" s="10">
        <f t="shared" ref="B37" si="16">B36+1</f>
        <v>11</v>
      </c>
      <c r="C37" s="2" t="s">
        <v>5</v>
      </c>
      <c r="D37" s="1" t="s">
        <v>3</v>
      </c>
      <c r="E37" s="1">
        <f t="shared" si="13"/>
        <v>8747</v>
      </c>
      <c r="F37" s="1"/>
      <c r="G37" s="4"/>
      <c r="H37" s="4">
        <v>1737</v>
      </c>
      <c r="I37" s="1">
        <v>1385</v>
      </c>
      <c r="J37" s="1">
        <v>1081</v>
      </c>
      <c r="K37" s="1">
        <v>794</v>
      </c>
      <c r="L37" s="1">
        <v>1410</v>
      </c>
      <c r="M37" s="1">
        <v>670</v>
      </c>
      <c r="N37" s="1">
        <v>1670</v>
      </c>
      <c r="O37" s="12"/>
    </row>
    <row r="38" spans="2:15" ht="20.100000000000001" customHeight="1" x14ac:dyDescent="0.25">
      <c r="B38" s="10">
        <v>12</v>
      </c>
      <c r="C38" s="2" t="s">
        <v>35</v>
      </c>
      <c r="D38" s="1" t="s">
        <v>3</v>
      </c>
      <c r="E38" s="1">
        <f t="shared" si="13"/>
        <v>9384.5</v>
      </c>
      <c r="F38" s="1">
        <f>(2.65+2.95+7.27+7.27)*26</f>
        <v>523.64</v>
      </c>
      <c r="G38" s="4">
        <f>1275/2</f>
        <v>637.5</v>
      </c>
      <c r="H38" s="4">
        <v>1737</v>
      </c>
      <c r="I38" s="1">
        <v>1385</v>
      </c>
      <c r="J38" s="1">
        <v>1081</v>
      </c>
      <c r="K38" s="1">
        <v>794</v>
      </c>
      <c r="L38" s="1">
        <v>1410</v>
      </c>
      <c r="M38" s="1">
        <v>670</v>
      </c>
      <c r="N38" s="1">
        <v>1670</v>
      </c>
      <c r="O38" s="12">
        <f>(5.85+5.85+2.6+3.03)*26</f>
        <v>450.57999999999993</v>
      </c>
    </row>
    <row r="39" spans="2:15" ht="27" customHeight="1" x14ac:dyDescent="0.25">
      <c r="B39" s="10">
        <f t="shared" ref="B39" si="17">B38+1</f>
        <v>13</v>
      </c>
      <c r="C39" s="2" t="s">
        <v>51</v>
      </c>
      <c r="D39" s="1" t="s">
        <v>3</v>
      </c>
      <c r="E39" s="1">
        <f t="shared" si="13"/>
        <v>103.2</v>
      </c>
      <c r="F39" s="2"/>
      <c r="G39" s="1"/>
      <c r="H39" s="1"/>
      <c r="I39" s="1"/>
      <c r="J39" s="1">
        <f>1.3*12</f>
        <v>15.600000000000001</v>
      </c>
      <c r="K39" s="1">
        <f>1.3*12</f>
        <v>15.600000000000001</v>
      </c>
      <c r="L39" s="1">
        <f>24*1</f>
        <v>24</v>
      </c>
      <c r="M39" s="1">
        <f t="shared" ref="M39:N39" si="18">24*1</f>
        <v>24</v>
      </c>
      <c r="N39" s="1">
        <f t="shared" si="18"/>
        <v>24</v>
      </c>
      <c r="O39" s="12"/>
    </row>
    <row r="40" spans="2:15" ht="20.100000000000001" customHeight="1" x14ac:dyDescent="0.25">
      <c r="B40" s="10">
        <v>14</v>
      </c>
      <c r="C40" s="2" t="s">
        <v>44</v>
      </c>
      <c r="D40" s="1" t="s">
        <v>7</v>
      </c>
      <c r="E40" s="1">
        <f>F40+G40+H40+I40+J40+K40+L40+M40+N40+O40</f>
        <v>764</v>
      </c>
      <c r="F40" s="1"/>
      <c r="G40" s="1">
        <v>95</v>
      </c>
      <c r="H40" s="1">
        <v>95</v>
      </c>
      <c r="I40" s="1">
        <v>95</v>
      </c>
      <c r="J40" s="1">
        <v>95</v>
      </c>
      <c r="K40" s="1">
        <v>98</v>
      </c>
      <c r="L40" s="1">
        <v>95</v>
      </c>
      <c r="M40" s="1">
        <v>95</v>
      </c>
      <c r="N40" s="1">
        <v>96</v>
      </c>
      <c r="O40" s="12"/>
    </row>
    <row r="41" spans="2:15" ht="20.100000000000001" customHeight="1" x14ac:dyDescent="0.25">
      <c r="B41" s="10">
        <f t="shared" ref="B41" si="19">B40+1</f>
        <v>15</v>
      </c>
      <c r="C41" s="2" t="s">
        <v>45</v>
      </c>
      <c r="D41" s="1" t="s">
        <v>7</v>
      </c>
      <c r="E41" s="1">
        <f>F41+G41+H41+I41+J41+K41+L41+M41+N41+O41</f>
        <v>126</v>
      </c>
      <c r="F41" s="1"/>
      <c r="G41" s="1">
        <v>15</v>
      </c>
      <c r="H41" s="1">
        <v>15</v>
      </c>
      <c r="I41" s="1">
        <v>15</v>
      </c>
      <c r="J41" s="1">
        <v>15</v>
      </c>
      <c r="K41" s="1">
        <v>15</v>
      </c>
      <c r="L41" s="1">
        <v>18</v>
      </c>
      <c r="M41" s="1">
        <v>15</v>
      </c>
      <c r="N41" s="1">
        <v>18</v>
      </c>
      <c r="O41" s="12"/>
    </row>
    <row r="42" spans="2:15" ht="20.100000000000001" customHeight="1" x14ac:dyDescent="0.25">
      <c r="B42" s="10">
        <v>16</v>
      </c>
      <c r="C42" s="2" t="s">
        <v>6</v>
      </c>
      <c r="D42" s="1" t="s">
        <v>7</v>
      </c>
      <c r="E42" s="1">
        <f t="shared" si="13"/>
        <v>764</v>
      </c>
      <c r="F42" s="2"/>
      <c r="G42" s="1">
        <v>95</v>
      </c>
      <c r="H42" s="1">
        <v>95</v>
      </c>
      <c r="I42" s="1">
        <v>95</v>
      </c>
      <c r="J42" s="1">
        <v>95</v>
      </c>
      <c r="K42" s="1">
        <v>98</v>
      </c>
      <c r="L42" s="1">
        <v>95</v>
      </c>
      <c r="M42" s="1">
        <v>95</v>
      </c>
      <c r="N42" s="1">
        <v>96</v>
      </c>
      <c r="O42" s="12"/>
    </row>
    <row r="43" spans="2:15" ht="20.100000000000001" customHeight="1" x14ac:dyDescent="0.25">
      <c r="B43" s="10">
        <f t="shared" ref="B43" si="20">B42+1</f>
        <v>17</v>
      </c>
      <c r="C43" s="2" t="s">
        <v>52</v>
      </c>
      <c r="D43" s="1" t="s">
        <v>7</v>
      </c>
      <c r="E43" s="1">
        <f t="shared" si="13"/>
        <v>764</v>
      </c>
      <c r="F43" s="2"/>
      <c r="G43" s="1">
        <v>95</v>
      </c>
      <c r="H43" s="1">
        <v>95</v>
      </c>
      <c r="I43" s="1">
        <v>95</v>
      </c>
      <c r="J43" s="1">
        <v>95</v>
      </c>
      <c r="K43" s="1">
        <v>98</v>
      </c>
      <c r="L43" s="1">
        <v>95</v>
      </c>
      <c r="M43" s="1">
        <v>95</v>
      </c>
      <c r="N43" s="1">
        <v>96</v>
      </c>
      <c r="O43" s="12"/>
    </row>
    <row r="44" spans="2:15" ht="20.100000000000001" customHeight="1" x14ac:dyDescent="0.25">
      <c r="B44" s="10">
        <v>18</v>
      </c>
      <c r="C44" s="2" t="s">
        <v>21</v>
      </c>
      <c r="D44" s="1" t="s">
        <v>3</v>
      </c>
      <c r="E44" s="1">
        <f t="shared" si="13"/>
        <v>3350</v>
      </c>
      <c r="F44" s="2"/>
      <c r="G44" s="1"/>
      <c r="H44" s="1"/>
      <c r="I44" s="1">
        <v>525</v>
      </c>
      <c r="J44" s="1">
        <v>624</v>
      </c>
      <c r="K44" s="1">
        <v>520</v>
      </c>
      <c r="L44" s="1">
        <v>590</v>
      </c>
      <c r="M44" s="1">
        <v>491</v>
      </c>
      <c r="N44" s="1">
        <v>600</v>
      </c>
      <c r="O44" s="12"/>
    </row>
    <row r="45" spans="2:15" ht="20.100000000000001" customHeight="1" x14ac:dyDescent="0.25">
      <c r="B45" s="10">
        <f t="shared" ref="B45" si="21">B44+1</f>
        <v>19</v>
      </c>
      <c r="C45" s="2" t="s">
        <v>36</v>
      </c>
      <c r="D45" s="1" t="s">
        <v>3</v>
      </c>
      <c r="E45" s="1">
        <f t="shared" si="13"/>
        <v>3350</v>
      </c>
      <c r="F45" s="2"/>
      <c r="G45" s="1"/>
      <c r="H45" s="1"/>
      <c r="I45" s="1">
        <v>525</v>
      </c>
      <c r="J45" s="1">
        <v>624</v>
      </c>
      <c r="K45" s="1">
        <v>520</v>
      </c>
      <c r="L45" s="1">
        <v>590</v>
      </c>
      <c r="M45" s="1">
        <v>491</v>
      </c>
      <c r="N45" s="1">
        <v>600</v>
      </c>
      <c r="O45" s="12"/>
    </row>
    <row r="46" spans="2:15" ht="20.100000000000001" customHeight="1" thickBot="1" x14ac:dyDescent="0.3">
      <c r="B46" s="13">
        <v>20</v>
      </c>
      <c r="C46" s="14" t="s">
        <v>11</v>
      </c>
      <c r="D46" s="15" t="s">
        <v>4</v>
      </c>
      <c r="E46" s="15">
        <f t="shared" si="13"/>
        <v>31</v>
      </c>
      <c r="F46" s="14"/>
      <c r="G46" s="15"/>
      <c r="H46" s="15"/>
      <c r="I46" s="15">
        <v>9</v>
      </c>
      <c r="J46" s="15">
        <v>2</v>
      </c>
      <c r="K46" s="15">
        <v>2</v>
      </c>
      <c r="L46" s="15">
        <v>7</v>
      </c>
      <c r="M46" s="15">
        <v>1</v>
      </c>
      <c r="N46" s="15">
        <v>10</v>
      </c>
      <c r="O46" s="16"/>
    </row>
  </sheetData>
  <mergeCells count="4">
    <mergeCell ref="G2:N2"/>
    <mergeCell ref="C12:N12"/>
    <mergeCell ref="C4:N4"/>
    <mergeCell ref="C25:O25"/>
  </mergeCells>
  <pageMargins left="0.25" right="0.2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2025-11-14T12:52:17Z</dcterms:modified>
</cp:coreProperties>
</file>