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worksheets/sheet1.xml" ContentType="application/vnd.openxmlformats-officedocument.spreadsheetml.worksheet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4" Type="http://schemas.openxmlformats.org/officeDocument/2006/relationships/custom-properties" Target="docProps/custom.xml"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7" lowestEdited="6" rupBuild="22527"/>
  <workbookPr defaultThemeVersion="153222"/>
  <bookViews>
    <workbookView xWindow="-108" yWindow="-108" windowWidth="23256" windowHeight="12456" activeTab="0"/>
  </bookViews>
  <sheets>
    <sheet name="14.11.2025 " sheetId="1" r:id="rId11"/>
  </sheets>
  <externalReferences>
    <externalReference r:id="rId1"/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____xlfn_SUMIFS">#N/A</definedName>
    <definedName name="___xlfn_AGGREGATE">#N/A</definedName>
    <definedName name="___xlfn_IFERROR">#N/A</definedName>
    <definedName name="___xlfn_SUMIFS">#N/A</definedName>
    <definedName name="___xlnm.Print_Area" localSheetId="0">#REF!</definedName>
    <definedName name="___xlnm.Print_Area">#REF!</definedName>
    <definedName name="___xlnm_Print_Area" localSheetId="0">#REF!</definedName>
    <definedName name="___xlnm_Print_Area">#REF!</definedName>
    <definedName name="__xlfn_AGGREGATE">#N/A</definedName>
    <definedName name="__xlfn_IFERROR">#N/A</definedName>
    <definedName name="__xlfn_SUMIFS">#N/A</definedName>
    <definedName name="__xlnm.Print_Area" localSheetId="0">#REF!</definedName>
    <definedName name="__xlnm.Print_Area">#REF!</definedName>
    <definedName name="_4Excel_BuiltIn_Print_Area_4_1">NA()</definedName>
    <definedName name="co" localSheetId="0">#REF!</definedName>
    <definedName name="co">#REF!</definedName>
    <definedName name="dtghdhdfh">ROUND("#ref!"*"#ref!",2)</definedName>
    <definedName name="Excel_BuiltIn_Print_Area_2" localSheetId="0">#REF!</definedName>
    <definedName name="Excel_BuiltIn_Print_Area_2">#REF!</definedName>
    <definedName name="Excel_BuiltIn_Print_Area_3" localSheetId="0">#REF!</definedName>
    <definedName name="Excel_BuiltIn_Print_Area_3">#REF!</definedName>
    <definedName name="hth" localSheetId="0">#REF!</definedName>
    <definedName name="hth">#REF!</definedName>
    <definedName name="materials" localSheetId="0">#REF!</definedName>
    <definedName name="materials">#REF!</definedName>
    <definedName name="qwe" localSheetId="0">#REF!</definedName>
    <definedName name="qwe">#REF!</definedName>
    <definedName name="rownum" localSheetId="0">#REF!</definedName>
    <definedName name="rownum">#REF!</definedName>
    <definedName name="SHARED_FORMULA_10_17_10_17_5">"#ref!"/"#ref!"</definedName>
    <definedName name="SHARED_FORMULA_10_26_10_26_5">"#ref!"/"#ref!"</definedName>
    <definedName name="SHARED_FORMULA_10_26_10_26_6">"#ref!"/"#ref!"</definedName>
    <definedName name="SHARED_FORMULA_10_36_10_36_5">"#ref!"/"#ref!"</definedName>
    <definedName name="SHARED_FORMULA_10_37_10_37_2">"#ref!"/"#ref!"</definedName>
    <definedName name="SHARED_FORMULA_10_45_10_45_6">"#ref!"/"#ref!"</definedName>
    <definedName name="SHARED_FORMULA_10_63_10_63_5">"#ref!"/"#ref!"</definedName>
    <definedName name="SHARED_FORMULA_10_73_10_73_5">"#ref!"/"#ref!"</definedName>
    <definedName name="SHARED_FORMULA_11_17_11_17_5">ROUND("#ref!"*"#ref!",2)</definedName>
    <definedName name="SHARED_FORMULA_11_26_11_26_5">ROUND("#ref!"*"#ref!",2)</definedName>
    <definedName name="SHARED_FORMULA_11_26_11_26_6">ROUND("#ref!"*"#ref!",2)</definedName>
    <definedName name="SHARED_FORMULA_11_36_11_36_5">ROUND("#ref!"*"#ref!",2)</definedName>
    <definedName name="SHARED_FORMULA_11_45_11_45_6">ROUND("#ref!"*"#ref!",2)</definedName>
    <definedName name="SHARED_FORMULA_11_63_11_63_5">ROUND("#ref!"*"#ref!",2)</definedName>
    <definedName name="SHARED_FORMULA_11_73_11_73_5">ROUND("#ref!"*"#ref!",2)</definedName>
    <definedName name="SHARED_FORMULA_15_17_15_17_1">"#ref!"/"#ref!"</definedName>
    <definedName name="SHARED_FORMULA_15_17_15_17_5">"#ref!"/"#ref!"</definedName>
    <definedName name="SHARED_FORMULA_15_19_15_19_6">"#ref!"/"#ref!"</definedName>
    <definedName name="SHARED_FORMULA_15_21_15_21_2">"#ref!"/"#ref!"</definedName>
    <definedName name="SHARED_FORMULA_15_26_15_26_5">"#ref!"/"#ref!"</definedName>
    <definedName name="SHARED_FORMULA_15_39_15_39_5">"#ref!"/"#ref!"</definedName>
    <definedName name="SHARED_FORMULA_15_45_15_45_6">"#ref!"/"#ref!"</definedName>
    <definedName name="SHARED_FORMULA_15_52_15_52_2">"#ref!"/"#ref!"</definedName>
    <definedName name="SHARED_FORMULA_15_73_15_73_5">"#ref!"/"#ref!"</definedName>
    <definedName name="SHARED_FORMULA_17_21_17_21_3">"#ref!"/"#ref!"</definedName>
    <definedName name="SHARED_FORMULA_17_21_17_21_4">"#ref!"/"#ref!"</definedName>
    <definedName name="SHARED_FORMULA_17_21_17_21_7">"#ref!"/"#ref!"</definedName>
    <definedName name="SHARED_FORMULA_30_18_30_18_5">"#ref!"/"#ref!"</definedName>
    <definedName name="work" localSheetId="0">#REF!</definedName>
    <definedName name="work">#REF!</definedName>
    <definedName name="аенор" localSheetId="0">#REF!</definedName>
    <definedName name="аенор">#REF!</definedName>
    <definedName name="али" localSheetId="0">#REF!</definedName>
    <definedName name="али">#REF!</definedName>
    <definedName name="б">'[4]Порівн ПЗН_4 (2)'!$O$2</definedName>
    <definedName name="ва" localSheetId="0">#REF!</definedName>
    <definedName name="ва">#REF!</definedName>
    <definedName name="ваваимява" localSheetId="0">#REF!</definedName>
    <definedName name="ваваимява">#REF!</definedName>
    <definedName name="Валюта">#REF!</definedName>
    <definedName name="варніек" localSheetId="0">#REF!</definedName>
    <definedName name="варніек">#REF!</definedName>
    <definedName name="ВВВВ">#REF!</definedName>
    <definedName name="ВР">'[5]ВР_12.2018'!$B$15:$B$52</definedName>
    <definedName name="Всего" localSheetId="0">#REF!</definedName>
    <definedName name="Всего">#REF!</definedName>
    <definedName name="Дым_еств" localSheetId="0">#REF!</definedName>
    <definedName name="Дым_еств">#REF!</definedName>
    <definedName name="еарар" localSheetId="0">#REF!</definedName>
    <definedName name="еарар">#REF!</definedName>
    <definedName name="Еденица">#REF!</definedName>
    <definedName name="еденицы_измерения">#REF!</definedName>
    <definedName name="ж">#REF!</definedName>
    <definedName name="з">'[4]Порівн ПЗН_4 (2)'!$R$2</definedName>
    <definedName name="итог" localSheetId="0">#REF!</definedName>
    <definedName name="итог">#REF!</definedName>
    <definedName name="йц" localSheetId="0">#REF!</definedName>
    <definedName name="йц">#REF!</definedName>
    <definedName name="кровля" localSheetId="0">#REF!</definedName>
    <definedName name="кровля">#REF!</definedName>
    <definedName name="Материал" hidden="1">'[6]Сводная по мат-лам'!$B$5:$B$74</definedName>
    <definedName name="матеріали">'[7]матер-ли'!$B$6:$B$244</definedName>
    <definedName name="матеркладка" hidden="1">'[8]ИВР акту 74'!$B$15:$B$52</definedName>
    <definedName name="мм" localSheetId="0">#REF!</definedName>
    <definedName name="мм">#REF!</definedName>
    <definedName name="Монтаж_вентиляции">#REF!</definedName>
    <definedName name="Монтаж_отопления">#REF!</definedName>
    <definedName name="Назва_матеріалу">'[9]Відомість ресурсів'!$B$2:$B$46</definedName>
    <definedName name="Назваматер" hidden="1">'[10]Сводная по арматуре'!$B$5:$B$50</definedName>
    <definedName name="_xlnm.Print_Area" localSheetId="0">'14.11.2025 '!$A$1:$G$94</definedName>
    <definedName name="ПДВ">#REF!</definedName>
    <definedName name="Пусконаладка" localSheetId="0">#REF!</definedName>
    <definedName name="Пусконаладка">#REF!</definedName>
    <definedName name="р.3" localSheetId="0">#REF!</definedName>
    <definedName name="р.3">#REF!</definedName>
    <definedName name="р.5" localSheetId="0">#REF!</definedName>
    <definedName name="р.5">#REF!</definedName>
    <definedName name="р.6">#REF!</definedName>
    <definedName name="ррррр">#REF!</definedName>
    <definedName name="СКС">#REF!</definedName>
    <definedName name="Список">#REF!</definedName>
    <definedName name="Таблица_задач1">#REF!</definedName>
    <definedName name="Участники_ср">#REF!</definedName>
    <definedName name="фыва">#REF!</definedName>
    <definedName name="х">#REF!</definedName>
    <definedName name="ЦЕНА">#REF!</definedName>
    <definedName name="цены_вентиляция">#REF!</definedName>
    <definedName name="цены_отопления">#REF!</definedName>
    <definedName name="щ">#REF!</definedName>
    <definedName name="явапияваим">#REF!</definedName>
  </definedNames>
  <calcPr calcId="181029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<sst xmlns="http://schemas.openxmlformats.org/spreadsheetml/2006/main" uniqueCount="50" count="50">
  <si>
    <t>№ п/п</t>
  </si>
  <si>
    <t>Найменування робіт</t>
  </si>
  <si>
    <t>Од.вим</t>
  </si>
  <si>
    <t>Коеф. Витрат</t>
  </si>
  <si>
    <t>Кількість</t>
  </si>
  <si>
    <t>Вартість робіт, грн.</t>
  </si>
  <si>
    <t>за один.</t>
  </si>
  <si>
    <t>всього без  ПДВ</t>
  </si>
  <si>
    <t>1</t>
  </si>
  <si>
    <t xml:space="preserve">Стеля </t>
  </si>
  <si>
    <t>Знежирювання бетоної поверхні стелі</t>
  </si>
  <si>
    <r>
      <t>м</t>
    </r>
    <r>
      <rPr>
        <b/>
        <charset val="204"/>
        <vertAlign val="superscript"/>
        <sz val="10"/>
        <rFont val="Arial"/>
      </rPr>
      <t>2</t>
    </r>
  </si>
  <si>
    <t xml:space="preserve">Промивання водою поверхні після обезжирення </t>
  </si>
  <si>
    <t>Влаштування утеплення стель (з врахуванням висоти капітеля)</t>
  </si>
  <si>
    <t xml:space="preserve">Грунтування під приклейку </t>
  </si>
  <si>
    <t xml:space="preserve">Приклейка мінвати </t>
  </si>
  <si>
    <t>Монтаж фасадної  сітки з нанесенням контактного шару</t>
  </si>
  <si>
    <t>Шпаклювання під фарбування(старт+фініш)</t>
  </si>
  <si>
    <t>Грунтування під фарбування</t>
  </si>
  <si>
    <t>Фарбування стелі в 3 шари</t>
  </si>
  <si>
    <t xml:space="preserve">Фарбування    </t>
  </si>
  <si>
    <t xml:space="preserve">Шліфування та очищення бетонної поверхні </t>
  </si>
  <si>
    <t>Стіни</t>
  </si>
  <si>
    <t>Знежирювання бетоної поверхні стін та колон</t>
  </si>
  <si>
    <t>Влаштування утеплення стін паркінгу</t>
  </si>
  <si>
    <t>Шпаклювання стін перед декоративним тинькуванням</t>
  </si>
  <si>
    <t xml:space="preserve">Грунтування стін перед нанесеням декоративної штукатурки </t>
  </si>
  <si>
    <t>Нанесення декоративного тинькування</t>
  </si>
  <si>
    <t>Фарбування бетонних поверхонь стін, колон, пілонів</t>
  </si>
  <si>
    <t>Грунтування стін</t>
  </si>
  <si>
    <t>Фарбування стін фасадними фарбами в 3  шари</t>
  </si>
  <si>
    <t xml:space="preserve">Фарбування з штукатуркою </t>
  </si>
  <si>
    <t xml:space="preserve">Штукатурка стін </t>
  </si>
  <si>
    <t xml:space="preserve">Грунтування стін перед шпаклівкою </t>
  </si>
  <si>
    <t xml:space="preserve">Грунтування стін перед фарбуванням </t>
  </si>
  <si>
    <t>Фарбування стін фасадними фарбами в 2  шари</t>
  </si>
  <si>
    <t xml:space="preserve">Захист плівкою підлоги </t>
  </si>
  <si>
    <t>-2-й поверх на відм. -8.350 та -9.250</t>
  </si>
  <si>
    <t xml:space="preserve">Нанесення сигнальної розмітки на колони жовтою фарбою в два шари </t>
  </si>
  <si>
    <t>-1-й поверх на відм. -4.600</t>
  </si>
  <si>
    <t>Всього</t>
  </si>
  <si>
    <t>грн</t>
  </si>
  <si>
    <t>Влаштування ламелей Izovat 90 LF 150мм</t>
  </si>
  <si>
    <t>Влаштування ламелей Izovat 90 LF 50мм</t>
  </si>
  <si>
    <t>Грунтування</t>
  </si>
  <si>
    <t>Фарбування стелі в 3 шари без повітряним апаратом</t>
  </si>
  <si>
    <t xml:space="preserve">Фарбування стелі в 3 шари без повітряним апаратом </t>
  </si>
  <si>
    <t>Приклейка мінвати з дюбелінням</t>
  </si>
  <si>
    <t xml:space="preserve">Нанесення декоративного тинькування машинним способом </t>
  </si>
  <si>
    <t>Грунтування ст16</t>
  </si>
</sst>
</file>

<file path=xl/styles.xml><?xml version="1.0" encoding="utf-8"?>
<styleSheet xmlns="http://schemas.openxmlformats.org/spreadsheetml/2006/main">
  <numFmts count="5">
    <numFmt numFmtId="0" formatCode="General"/>
    <numFmt numFmtId="49" formatCode="@"/>
    <numFmt numFmtId="2" formatCode="0.00"/>
    <numFmt numFmtId="4" formatCode="#,##0.00"/>
    <numFmt numFmtId="164" formatCode="0.0"/>
  </numFmts>
  <fonts count="18">
    <font>
      <name val="Calibri"/>
      <sz val="11"/>
    </font>
    <font>
      <name val="Calibri"/>
      <charset val="204"/>
      <sz val="11"/>
    </font>
    <font>
      <name val="Arial"/>
      <charset val="204"/>
      <sz val="10"/>
    </font>
    <font>
      <name val="Arial"/>
      <b/>
      <charset val="204"/>
      <sz val="10"/>
    </font>
    <font>
      <name val="Calibri"/>
      <charset val="204"/>
      <sz val="11"/>
    </font>
    <font>
      <name val="Arial"/>
      <b/>
      <charset val="204"/>
      <sz val="10"/>
      <color rgb="FF2F75B6"/>
    </font>
    <font>
      <name val="Arial"/>
      <b/>
      <charset val="204"/>
      <sz val="10"/>
      <color rgb="FF0070C0"/>
    </font>
    <font>
      <name val="Arial"/>
      <b/>
      <charset val="204"/>
      <u/>
      <sz val="10"/>
    </font>
    <font>
      <name val="Arial"/>
      <charset val="204"/>
      <sz val="10"/>
      <color rgb="FF2F75B6"/>
    </font>
    <font>
      <name val="Arial"/>
      <i/>
      <charset val="204"/>
      <sz val="10"/>
      <color rgb="FF2F75B6"/>
    </font>
    <font>
      <name val="Arial"/>
      <i/>
      <charset val="204"/>
      <sz val="10"/>
    </font>
    <font>
      <name val="Arial"/>
      <b/>
      <sz val="10"/>
    </font>
    <font>
      <name val="Franklin Gothic"/>
      <charset val="204"/>
      <sz val="10"/>
    </font>
    <font>
      <name val="Arial"/>
      <b/>
      <charset val="204"/>
      <sz val="10"/>
      <color rgb="FF4473C4"/>
    </font>
    <font>
      <name val="Arial"/>
      <charset val="204"/>
      <sz val="9"/>
    </font>
    <font>
      <name val="Arial"/>
      <charset val="204"/>
      <sz val="10"/>
      <color rgb="FF4473C4"/>
    </font>
    <font>
      <name val="Arial"/>
      <b/>
      <i/>
      <charset val="204"/>
      <sz val="10"/>
    </font>
    <font>
      <name val="Calibri"/>
      <b/>
      <charset val="204"/>
      <sz val="11"/>
    </font>
  </fonts>
  <fills count="4">
    <fill>
      <patternFill patternType="none"/>
    </fill>
    <fill>
      <patternFill patternType="gray125"/>
    </fill>
    <fill>
      <patternFill patternType="solid">
        <fgColor rgb="FFA8D08E"/>
        <bgColor indexed="64"/>
      </patternFill>
    </fill>
    <fill>
      <patternFill patternType="solid">
        <fgColor rgb="FFC5E0B3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bottom"/>
      <protection locked="0" hidden="0"/>
    </xf>
  </cellStyleXfs>
  <cellXfs count="112">
    <xf numFmtId="0" fontId="0" fillId="0" borderId="0" xfId="0">
      <alignment vertical="center"/>
    </xf>
    <xf numFmtId="0" fontId="1" fillId="0" borderId="0" xfId="1" applyAlignment="1">
      <alignment horizontal="center" vertical="bottom"/>
    </xf>
    <xf numFmtId="0" fontId="1" fillId="0" borderId="0" xfId="1" applyAlignment="1">
      <alignment vertical="bottom"/>
    </xf>
    <xf numFmtId="0" fontId="2" fillId="0" borderId="0" xfId="1" applyFont="1" applyAlignment="1">
      <alignment horizontal="left" vertical="center"/>
    </xf>
    <xf numFmtId="0" fontId="3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 wrapText="1"/>
    </xf>
    <xf numFmtId="0" fontId="4" fillId="0" borderId="3" xfId="1" applyFont="1" applyBorder="1" applyAlignment="1">
      <alignment vertical="bottom"/>
    </xf>
    <xf numFmtId="0" fontId="4" fillId="0" borderId="4" xfId="1" applyFont="1" applyBorder="1" applyAlignment="1">
      <alignment horizontal="center" vertical="bottom"/>
    </xf>
    <xf numFmtId="0" fontId="4" fillId="0" borderId="4" xfId="1" applyFont="1" applyBorder="1" applyAlignment="1">
      <alignment vertical="bottom"/>
    </xf>
    <xf numFmtId="0" fontId="3" fillId="0" borderId="4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left" vertical="center" wrapText="1"/>
    </xf>
    <xf numFmtId="0" fontId="2" fillId="2" borderId="6" xfId="1" applyFont="1" applyFill="1" applyBorder="1" applyAlignment="1">
      <alignment horizontal="center" vertical="center"/>
    </xf>
    <xf numFmtId="49" fontId="3" fillId="2" borderId="6" xfId="1" applyNumberFormat="1" applyFont="1" applyFill="1" applyBorder="1" applyAlignment="1">
      <alignment horizontal="center" vertical="center"/>
    </xf>
    <xf numFmtId="0" fontId="2" fillId="2" borderId="6" xfId="1" applyFont="1" applyFill="1" applyBorder="1" applyAlignment="1">
      <alignment horizontal="center" vertical="center" wrapText="1"/>
    </xf>
    <xf numFmtId="0" fontId="2" fillId="2" borderId="6" xfId="1" applyFont="1" applyFill="1" applyBorder="1" applyAlignment="1">
      <alignment horizontal="left" vertical="center" wrapText="1"/>
    </xf>
    <xf numFmtId="0" fontId="3" fillId="3" borderId="6" xfId="1" applyFont="1" applyFill="1" applyBorder="1" applyAlignment="1">
      <alignment horizontal="center" vertical="center"/>
    </xf>
    <xf numFmtId="0" fontId="3" fillId="3" borderId="6" xfId="1" applyFont="1" applyFill="1" applyBorder="1" applyAlignment="1">
      <alignment horizontal="center" vertical="center" wrapText="1"/>
    </xf>
    <xf numFmtId="0" fontId="3" fillId="3" borderId="6" xfId="1" applyFont="1" applyFill="1" applyBorder="1" applyAlignment="1">
      <alignment horizontal="left" vertical="center" wrapText="1"/>
    </xf>
    <xf numFmtId="0" fontId="3" fillId="0" borderId="4" xfId="1" applyFont="1" applyBorder="1" applyAlignment="1">
      <alignment horizontal="center" vertical="center"/>
    </xf>
    <xf numFmtId="0" fontId="3" fillId="0" borderId="4" xfId="1" applyFont="1" applyBorder="1" applyAlignment="1">
      <alignment horizontal="left" vertical="center" wrapText="1"/>
    </xf>
    <xf numFmtId="0" fontId="3" fillId="0" borderId="4" xfId="1" applyFont="1" applyBorder="1" applyAlignment="1">
      <alignment horizontal="center" vertical="center" wrapText="1"/>
    </xf>
    <xf numFmtId="2" fontId="3" fillId="0" borderId="4" xfId="1" applyNumberFormat="1" applyFont="1" applyBorder="1" applyAlignment="1">
      <alignment horizontal="center" vertical="center" wrapText="1"/>
    </xf>
    <xf numFmtId="4" fontId="5" fillId="0" borderId="4" xfId="1" applyNumberFormat="1" applyFont="1" applyBorder="1" applyAlignment="1">
      <alignment horizontal="center" vertical="center" wrapText="1"/>
    </xf>
    <xf numFmtId="4" fontId="6" fillId="0" borderId="4" xfId="1" applyNumberFormat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/>
    </xf>
    <xf numFmtId="0" fontId="7" fillId="0" borderId="5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left" vertical="center" wrapText="1"/>
    </xf>
    <xf numFmtId="2" fontId="3" fillId="0" borderId="5" xfId="1" applyNumberFormat="1" applyFont="1" applyBorder="1" applyAlignment="1">
      <alignment horizontal="center" vertical="center" wrapText="1"/>
    </xf>
    <xf numFmtId="4" fontId="2" fillId="0" borderId="5" xfId="1" applyNumberFormat="1" applyFont="1" applyBorder="1" applyAlignment="1">
      <alignment horizontal="right" vertical="center" wrapText="1"/>
    </xf>
    <xf numFmtId="0" fontId="3" fillId="0" borderId="5" xfId="1" applyFont="1" applyBorder="1" applyAlignment="1">
      <alignment horizontal="left" vertical="center"/>
    </xf>
    <xf numFmtId="2" fontId="3" fillId="0" borderId="5" xfId="1" applyNumberFormat="1" applyFont="1" applyBorder="1" applyAlignment="1">
      <alignment horizontal="center" vertical="center"/>
    </xf>
    <xf numFmtId="4" fontId="5" fillId="0" borderId="5" xfId="1" applyNumberFormat="1" applyFont="1" applyBorder="1" applyAlignment="1">
      <alignment horizontal="center" vertical="center" wrapText="1"/>
    </xf>
    <xf numFmtId="4" fontId="6" fillId="0" borderId="5" xfId="1" applyNumberFormat="1" applyFont="1" applyBorder="1" applyAlignment="1">
      <alignment horizontal="center" vertical="center" wrapText="1"/>
    </xf>
    <xf numFmtId="4" fontId="3" fillId="0" borderId="5" xfId="1" applyNumberFormat="1" applyFont="1" applyBorder="1" applyAlignment="1">
      <alignment horizontal="left" vertical="center" wrapText="1"/>
    </xf>
    <xf numFmtId="4" fontId="3" fillId="0" borderId="5" xfId="1" applyNumberFormat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/>
    </xf>
    <xf numFmtId="0" fontId="3" fillId="0" borderId="6" xfId="1" applyFont="1" applyBorder="1" applyAlignment="1">
      <alignment horizontal="left" vertical="center" wrapText="1"/>
    </xf>
    <xf numFmtId="0" fontId="3" fillId="0" borderId="6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left" vertical="center"/>
    </xf>
    <xf numFmtId="2" fontId="3" fillId="0" borderId="6" xfId="1" applyNumberFormat="1" applyFont="1" applyBorder="1" applyAlignment="1">
      <alignment horizontal="center" vertical="center" wrapText="1"/>
    </xf>
    <xf numFmtId="4" fontId="5" fillId="0" borderId="6" xfId="1" applyNumberFormat="1" applyFont="1" applyBorder="1" applyAlignment="1">
      <alignment horizontal="center" vertical="center" wrapText="1"/>
    </xf>
    <xf numFmtId="4" fontId="6" fillId="0" borderId="6" xfId="1" applyNumberFormat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/>
    </xf>
    <xf numFmtId="0" fontId="2" fillId="0" borderId="6" xfId="1" applyFont="1" applyBorder="1" applyAlignment="1">
      <alignment horizontal="right" vertical="center" wrapText="1"/>
    </xf>
    <xf numFmtId="0" fontId="2" fillId="0" borderId="6" xfId="1" applyFont="1" applyBorder="1" applyAlignment="1">
      <alignment horizontal="left" vertical="center" wrapText="1"/>
    </xf>
    <xf numFmtId="2" fontId="2" fillId="0" borderId="6" xfId="1" applyNumberFormat="1" applyFont="1" applyBorder="1" applyAlignment="1">
      <alignment horizontal="right" vertical="center"/>
    </xf>
    <xf numFmtId="4" fontId="8" fillId="0" borderId="6" xfId="1" applyNumberFormat="1" applyFont="1" applyBorder="1" applyAlignment="1">
      <alignment horizontal="right" vertical="center" wrapText="1"/>
    </xf>
    <xf numFmtId="4" fontId="2" fillId="0" borderId="6" xfId="1" applyNumberFormat="1" applyFont="1" applyBorder="1" applyAlignment="1">
      <alignment horizontal="right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2" fontId="3" fillId="0" borderId="3" xfId="1" applyNumberFormat="1" applyFont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 wrapText="1"/>
    </xf>
    <xf numFmtId="0" fontId="2" fillId="0" borderId="8" xfId="1" applyFont="1" applyBorder="1" applyAlignment="1">
      <alignment horizontal="center" vertical="center"/>
    </xf>
    <xf numFmtId="4" fontId="9" fillId="0" borderId="4" xfId="1" applyNumberFormat="1" applyFont="1" applyBorder="1" applyAlignment="1">
      <alignment horizontal="center" vertical="center" wrapText="1"/>
    </xf>
    <xf numFmtId="4" fontId="10" fillId="0" borderId="4" xfId="1" applyNumberFormat="1" applyFont="1" applyBorder="1" applyAlignment="1">
      <alignment horizontal="center" vertical="center" wrapText="1"/>
    </xf>
    <xf numFmtId="2" fontId="3" fillId="0" borderId="3" xfId="1" applyNumberFormat="1" applyFont="1" applyBorder="1" applyAlignment="1">
      <alignment horizontal="center" vertical="center"/>
    </xf>
    <xf numFmtId="4" fontId="3" fillId="0" borderId="3" xfId="1" applyNumberFormat="1" applyFont="1" applyBorder="1" applyAlignment="1">
      <alignment horizontal="center" vertical="center" wrapText="1"/>
    </xf>
    <xf numFmtId="2" fontId="3" fillId="0" borderId="8" xfId="1" applyNumberFormat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3" fillId="0" borderId="1" xfId="1" applyFont="1" applyBorder="1" applyAlignment="1">
      <alignment horizontal="left" vertical="center"/>
    </xf>
    <xf numFmtId="0" fontId="3" fillId="0" borderId="10" xfId="1" applyFont="1" applyBorder="1" applyAlignment="1">
      <alignment horizontal="center" vertical="center" wrapText="1"/>
    </xf>
    <xf numFmtId="0" fontId="2" fillId="0" borderId="11" xfId="1" applyFont="1" applyBorder="1" applyAlignment="1">
      <alignment horizontal="left" vertical="center"/>
    </xf>
    <xf numFmtId="2" fontId="3" fillId="0" borderId="12" xfId="1" applyNumberFormat="1" applyFont="1" applyBorder="1" applyAlignment="1">
      <alignment horizontal="center" vertical="center"/>
    </xf>
    <xf numFmtId="4" fontId="5" fillId="0" borderId="1" xfId="1" applyNumberFormat="1" applyFont="1" applyBorder="1" applyAlignment="1">
      <alignment horizontal="center" vertical="center" wrapText="1"/>
    </xf>
    <xf numFmtId="4" fontId="6" fillId="0" borderId="1" xfId="1" applyNumberFormat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/>
    </xf>
    <xf numFmtId="4" fontId="2" fillId="0" borderId="6" xfId="1" applyNumberFormat="1" applyFont="1" applyBorder="1" applyAlignment="1">
      <alignment horizontal="center" vertical="center" wrapText="1"/>
    </xf>
    <xf numFmtId="0" fontId="2" fillId="0" borderId="13" xfId="1" applyFont="1" applyBorder="1" applyAlignment="1">
      <alignment horizontal="left" vertical="center"/>
    </xf>
    <xf numFmtId="4" fontId="2" fillId="0" borderId="4" xfId="1" applyNumberFormat="1" applyFont="1" applyBorder="1" applyAlignment="1">
      <alignment horizontal="center" vertical="center" wrapText="1"/>
    </xf>
    <xf numFmtId="4" fontId="3" fillId="0" borderId="3" xfId="1" applyNumberFormat="1" applyFont="1" applyBorder="1" applyAlignment="1">
      <alignment horizontal="center" vertical="center"/>
    </xf>
    <xf numFmtId="0" fontId="11" fillId="0" borderId="4" xfId="1" applyFont="1" applyBorder="1" applyAlignment="1">
      <alignment horizontal="left" vertical="center"/>
    </xf>
    <xf numFmtId="0" fontId="12" fillId="0" borderId="4" xfId="1" applyFont="1" applyBorder="1" applyAlignment="1">
      <alignment horizontal="right" vertical="center"/>
    </xf>
    <xf numFmtId="0" fontId="2" fillId="0" borderId="2" xfId="1" applyFont="1" applyBorder="1" applyAlignment="1">
      <alignment horizontal="right" vertical="center" wrapText="1"/>
    </xf>
    <xf numFmtId="164" fontId="2" fillId="0" borderId="3" xfId="1" applyNumberFormat="1" applyFont="1" applyBorder="1" applyAlignment="1">
      <alignment horizontal="right" vertical="center"/>
    </xf>
    <xf numFmtId="0" fontId="3" fillId="0" borderId="1" xfId="1" applyFont="1" applyBorder="1" applyAlignment="1">
      <alignment horizontal="left" vertical="center" wrapText="1"/>
    </xf>
    <xf numFmtId="4" fontId="3" fillId="0" borderId="12" xfId="1" applyNumberFormat="1" applyFont="1" applyBorder="1" applyAlignment="1">
      <alignment horizontal="center" vertical="center"/>
    </xf>
    <xf numFmtId="4" fontId="13" fillId="0" borderId="1" xfId="1" applyNumberFormat="1" applyFont="1" applyBorder="1" applyAlignment="1">
      <alignment horizontal="center" vertical="center" wrapText="1"/>
    </xf>
    <xf numFmtId="0" fontId="14" fillId="0" borderId="5" xfId="1" applyFont="1" applyBorder="1" applyAlignment="1">
      <alignment horizontal="right" vertical="center" wrapText="1"/>
    </xf>
    <xf numFmtId="0" fontId="2" fillId="0" borderId="3" xfId="1" applyFont="1" applyBorder="1" applyAlignment="1">
      <alignment horizontal="right" vertical="center"/>
    </xf>
    <xf numFmtId="0" fontId="2" fillId="2" borderId="5" xfId="1" applyFont="1" applyFill="1" applyBorder="1" applyAlignment="1">
      <alignment horizontal="center" vertical="center"/>
    </xf>
    <xf numFmtId="49" fontId="3" fillId="2" borderId="5" xfId="1" applyNumberFormat="1" applyFont="1" applyFill="1" applyBorder="1" applyAlignment="1">
      <alignment horizontal="center" vertical="center"/>
    </xf>
    <xf numFmtId="0" fontId="2" fillId="2" borderId="5" xfId="1" applyFont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horizontal="left" vertical="center" wrapText="1"/>
    </xf>
    <xf numFmtId="0" fontId="3" fillId="3" borderId="5" xfId="1" applyFont="1" applyFill="1" applyBorder="1" applyAlignment="1">
      <alignment horizontal="center" vertical="center"/>
    </xf>
    <xf numFmtId="0" fontId="3" fillId="3" borderId="5" xfId="1" applyFont="1" applyFill="1" applyBorder="1" applyAlignment="1">
      <alignment horizontal="center" vertical="center" wrapText="1"/>
    </xf>
    <xf numFmtId="0" fontId="3" fillId="3" borderId="5" xfId="1" applyFont="1" applyFill="1" applyBorder="1" applyAlignment="1">
      <alignment horizontal="left" vertical="center" wrapText="1"/>
    </xf>
    <xf numFmtId="0" fontId="2" fillId="0" borderId="6" xfId="1" applyFont="1" applyBorder="1" applyAlignment="1">
      <alignment horizontal="right" vertical="center"/>
    </xf>
    <xf numFmtId="4" fontId="9" fillId="0" borderId="6" xfId="1" applyNumberFormat="1" applyFont="1" applyBorder="1" applyAlignment="1">
      <alignment horizontal="right" vertical="center" wrapText="1"/>
    </xf>
    <xf numFmtId="4" fontId="10" fillId="0" borderId="6" xfId="1" applyNumberFormat="1" applyFont="1" applyBorder="1" applyAlignment="1">
      <alignment horizontal="right" vertical="center" wrapText="1"/>
    </xf>
    <xf numFmtId="0" fontId="2" fillId="0" borderId="5" xfId="1" applyFont="1" applyBorder="1" applyAlignment="1">
      <alignment horizontal="right" vertical="center" wrapText="1"/>
    </xf>
    <xf numFmtId="2" fontId="2" fillId="0" borderId="5" xfId="1" applyNumberFormat="1" applyFont="1" applyBorder="1" applyAlignment="1">
      <alignment horizontal="right" vertical="center"/>
    </xf>
    <xf numFmtId="4" fontId="8" fillId="0" borderId="5" xfId="1" applyNumberFormat="1" applyFont="1" applyBorder="1" applyAlignment="1">
      <alignment horizontal="right" vertical="center" wrapText="1"/>
    </xf>
    <xf numFmtId="4" fontId="13" fillId="0" borderId="5" xfId="1" applyNumberFormat="1" applyFont="1" applyBorder="1" applyAlignment="1">
      <alignment horizontal="center" vertical="center" wrapText="1"/>
    </xf>
    <xf numFmtId="4" fontId="15" fillId="0" borderId="5" xfId="1" applyNumberFormat="1" applyFont="1" applyBorder="1" applyAlignment="1">
      <alignment horizontal="right" vertical="center" wrapText="1"/>
    </xf>
    <xf numFmtId="2" fontId="3" fillId="0" borderId="6" xfId="1" applyNumberFormat="1" applyFont="1" applyBorder="1" applyAlignment="1">
      <alignment horizontal="center" vertical="center"/>
    </xf>
    <xf numFmtId="0" fontId="2" fillId="0" borderId="6" xfId="1" applyFont="1" applyBorder="1" applyAlignment="1">
      <alignment horizontal="right" vertical="bottom"/>
    </xf>
    <xf numFmtId="4" fontId="16" fillId="0" borderId="6" xfId="1" applyNumberFormat="1" applyFont="1" applyBorder="1" applyAlignment="1">
      <alignment horizontal="center" vertical="center" wrapText="1"/>
    </xf>
    <xf numFmtId="0" fontId="3" fillId="0" borderId="5" xfId="1" applyFont="1" applyBorder="1" applyAlignment="1">
      <alignment horizontal="right" vertical="center" wrapText="1"/>
    </xf>
    <xf numFmtId="4" fontId="3" fillId="0" borderId="5" xfId="1" applyNumberFormat="1" applyFont="1" applyBorder="1" applyAlignment="1">
      <alignment horizontal="right" vertical="center" wrapText="1"/>
    </xf>
    <xf numFmtId="4" fontId="6" fillId="0" borderId="14" xfId="1" applyNumberFormat="1" applyFont="1" applyBorder="1" applyAlignment="1">
      <alignment horizontal="center" vertical="center" wrapText="1"/>
    </xf>
    <xf numFmtId="0" fontId="2" fillId="0" borderId="5" xfId="1" applyFont="1" applyBorder="1" applyAlignment="1">
      <alignment horizontal="left" vertical="center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horizontal="left" vertical="center" wrapText="1"/>
    </xf>
    <xf numFmtId="0" fontId="3" fillId="0" borderId="0" xfId="1" applyFont="1" applyAlignment="1">
      <alignment horizontal="center" vertical="center" wrapText="1"/>
    </xf>
    <xf numFmtId="2" fontId="3" fillId="0" borderId="0" xfId="1" applyNumberFormat="1" applyFont="1" applyAlignment="1">
      <alignment horizontal="center" vertical="center" wrapText="1"/>
    </xf>
    <xf numFmtId="4" fontId="3" fillId="0" borderId="0" xfId="1" applyNumberFormat="1" applyFont="1" applyAlignment="1">
      <alignment horizontal="right" vertical="center" wrapText="1"/>
    </xf>
    <xf numFmtId="4" fontId="17" fillId="0" borderId="0" xfId="1" applyNumberFormat="1" applyFont="1" applyAlignment="1">
      <alignment horizontal="right" vertical="center"/>
    </xf>
  </cellXfs>
  <cellStyles count="2">
    <cellStyle name="常规" xfId="0" builtinId="0"/>
    <cellStyle name="Обычный 3 3" xfId="1"/>
  </cellStyles>
  <dxfs count="0"/>
  <tableStyles defaultTableStyle="TableStyleMedium2" defaultPivotStyle="PivotStyleLight16" count="0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externalLink" Target="externalLinks/externalLink1.xml"/><Relationship Id="rId2" Type="http://schemas.openxmlformats.org/officeDocument/2006/relationships/externalLink" Target="externalLinks/externalLink2.xml"/><Relationship Id="rId3" Type="http://schemas.openxmlformats.org/officeDocument/2006/relationships/externalLink" Target="externalLinks/externalLink3.xml"/><Relationship Id="rId4" Type="http://schemas.openxmlformats.org/officeDocument/2006/relationships/externalLink" Target="externalLinks/externalLink4.xml"/><Relationship Id="rId5" Type="http://schemas.openxmlformats.org/officeDocument/2006/relationships/externalLink" Target="externalLinks/externalLink5.xml"/><Relationship Id="rId6" Type="http://schemas.openxmlformats.org/officeDocument/2006/relationships/externalLink" Target="externalLinks/externalLink6.xml"/><Relationship Id="rId7" Type="http://schemas.openxmlformats.org/officeDocument/2006/relationships/externalLink" Target="externalLinks/externalLink7.xml"/><Relationship Id="rId8" Type="http://schemas.openxmlformats.org/officeDocument/2006/relationships/externalLink" Target="externalLinks/externalLink8.xml"/><Relationship Id="rId9" Type="http://schemas.openxmlformats.org/officeDocument/2006/relationships/externalLink" Target="externalLinks/externalLink9.xml"/><Relationship Id="rId10" Type="http://schemas.openxmlformats.org/officeDocument/2006/relationships/externalLink" Target="externalLinks/externalLink10.xml"/><Relationship Id="rId11" Type="http://schemas.openxmlformats.org/officeDocument/2006/relationships/worksheet" Target="worksheets/sheet1.xml"/><Relationship Id="rId12" Type="http://www.wps.cn/officeDocument/2020/cellImage" Target="cellimages.xml"/><Relationship Id="rId13" Type="http://schemas.openxmlformats.org/officeDocument/2006/relationships/sharedStrings" Target="sharedStrings.xml"/><Relationship Id="rId14" Type="http://schemas.openxmlformats.org/officeDocument/2006/relationships/styles" Target="styles.xml"/><Relationship Id="rId15" Type="http://schemas.openxmlformats.org/officeDocument/2006/relationships/theme" Target="theme/theme1.xml"/></Relationships>
</file>

<file path=xl/externalLinks/_rels/externalLink1.xml.rels><?xml version="1.0" encoding="UTF-8" standalone="yes"?>
<Relationships xmlns="http://schemas.openxmlformats.org/package/2006/relationships"><Relationship Id="rId1" Type="http://schemas.openxmlformats.org/officeDocument/2006/relationships/externalLinkPath" Target="D:/Users/Admin/AppData/Local/Temp/!!!%2520&#1055;&#1056;&#1054;&#1062;&#1045;&#1053;&#1058;&#1054;&#1042;&#1040;&#1053;&#1048;&#1045;_&#1055;&#1041;&#1060;_&#1042;&#1086;&#1089;&#1082;&#1088;&#1077;&#1089;&#1077;&#1085;&#1089;&#1082;&#1072;&#1103;,7_&#1044;&#1086;&#1084;7-2.xls" TargetMode="External"/></Relationships>
</file>

<file path=xl/externalLinks/_rels/externalLink10.xml.rels><?xml version="1.0" encoding="UTF-8" standalone="yes"?>
<Relationships xmlns="http://schemas.openxmlformats.org/package/2006/relationships"><Relationship Id="rId1" Type="http://schemas.openxmlformats.org/officeDocument/2006/relationships/externalLinkPath" Target="D:/Users/Eleonora/Downloads/STL/&#1055;&#1041;&#1060;%2520&#1043;&#1088;&#1091;&#1087;/4.%2520&#1044;&#1043;&#1058;5/&#1040;&#1042;&#1056;%2520&#1044;&#1043;070317/&#1040;&#1042;&#1056;%25203_08.2017_&#1044;&#1043;070317.xlsx" TargetMode="External"/></Relationships>
</file>

<file path=xl/externalLinks/_rels/externalLink2.xml.rels><?xml version="1.0" encoding="UTF-8" standalone="yes"?>
<Relationships xmlns="http://schemas.openxmlformats.org/package/2006/relationships"><Relationship Id="rId1" Type="http://schemas.openxmlformats.org/officeDocument/2006/relationships/externalLinkPath" Target="https://adevinua-my.sharepoint.com/ig-fs02/Users/Admin/AppData/Local/Temp/!!!%2520&#1055;&#1056;&#1054;&#1062;&#1045;&#1053;&#1058;&#1054;&#1042;&#1040;&#1053;&#1048;&#1045;_&#1055;&#1041;&#1060;_&#1042;&#1086;&#1089;&#1082;&#1088;&#1077;&#1089;&#1077;&#1085;&#1089;&#1082;&#1072;&#1103;,7_&#1044;&#1086;&#1084;7-2.xls" TargetMode="External"/></Relationships>
</file>

<file path=xl/externalLinks/_rels/externalLink3.xml.rels><?xml version="1.0" encoding="UTF-8" standalone="yes"?>
<Relationships xmlns="http://schemas.openxmlformats.org/package/2006/relationships"><Relationship Id="rId1" Type="http://schemas.openxmlformats.org/officeDocument/2006/relationships/externalLinkPath" Target="D:/Users/oknysh/AppData/Local/Temp/&#1074;&#1091;&#1083;.&#1042;&#1086;&#1089;&#1082;&#1088;&#1077;&#1089;&#1077;&#1085;&#1089;&#1100;&#1082;&#1072;%25207,%2520&#1073;&#1091;&#1076;.1%2520-%2520&#1074;&#1085;&#1091;&#1090;&#1088;&#1110;&#1096;&#1085;&#1110;%2520&#1110;&#1085;&#1078;.&#1089;&#1080;&#1089;&#1090;&#1077;&#1084;&#1080;%2520-%2520&#1079;&#1074;&#1077;&#1076;&#1077;&#1085;&#1072;%2520&#1087;&#1088;&#1086;&#1087;&#1086;&#1079;&#1080;&#1094;&#1110;&#1103;%2520&#1058;&#1056;&#1045;&#1050;&#1057;_&#1089;.xls" TargetMode="External"/></Relationships>
</file>

<file path=xl/externalLinks/_rels/externalLink4.xml.rels><?xml version="1.0" encoding="UTF-8" standalone="yes"?>
<Relationships xmlns="http://schemas.openxmlformats.org/package/2006/relationships"><Relationship Id="rId1" Type="http://schemas.openxmlformats.org/officeDocument/2006/relationships/externalLinkPath" Target="https://adevinua-my.sharepoint.com/as1/koshtorys/&#1089;&#1082;&#1072;&#1085;-&#1082;&#1086;&#1087;&#1080;&#1080;/&#1055;&#1086;&#1079;&#1085;&#1103;&#1082;&#1080;/&#1044;&#1054;&#1052;%25204/&#1041;&#1102;&#1076;&#1078;&#1077;&#1090;%2520&#1043;&#1045;&#1053;&#1055;&#1054;&#1044;&#1056;&#1071;&#1044;/&#1041;&#1102;&#1076;&#1078;&#1077;&#1090;%2520&#1055;&#1047;&#1053;_4%2520&#1050;&#1054;&#1056;&#1048;&#1043;&#1059;&#1042;&#1040;&#1053;&#1053;&#1071;%2520(12.02.18).xlsx" TargetMode="External"/></Relationships>
</file>

<file path=xl/externalLinks/_rels/externalLink5.xml.rels><?xml version="1.0" encoding="UTF-8" standalone="yes"?>
<Relationships xmlns="http://schemas.openxmlformats.org/package/2006/relationships"><Relationship Id="rId1" Type="http://schemas.openxmlformats.org/officeDocument/2006/relationships/externalLinkPath" Target="D:/STL/&#1055;&#1041;&#1060;%2520&#1043;&#1088;&#1091;&#1087;/7.%2520Svitlopark/&#1040;&#1042;&#1056;_&#1057;&#1055;160818_Svitlopark/&#1040;&#1082;&#1090;&#1080;%25202_&#1078;&#1073;123_1,04_SvitloPark_06.2018.xlsx" TargetMode="External"/></Relationships>
</file>

<file path=xl/externalLinks/_rels/externalLink6.xml.rels><?xml version="1.0" encoding="UTF-8" standalone="yes"?>
<Relationships xmlns="http://schemas.openxmlformats.org/package/2006/relationships"><Relationship Id="rId1" Type="http://schemas.openxmlformats.org/officeDocument/2006/relationships/externalLinkPath" Target="D:/&#1055;&#1041;&#1060;%2520&#1043;&#1088;&#1091;&#1087;/&#1053;&#1072;%2520&#1087;&#1086;&#1076;&#1087;&#1080;&#1089;&#1100;%2520&#1087;&#1083;&#1086;&#1097;&#1072;&#1076;&#1082;&#1077;/&#1040;&#1082;&#1090;%252039_&#1084;&#1086;&#1085;&#1086;&#1083;&#1080;&#1090;_1.2018_&#1044;&#1043;070317_&#1044;&#1043;&#1058;5.xlsx" TargetMode="External"/></Relationships>
</file>

<file path=xl/externalLinks/_rels/externalLink7.xml.rels><?xml version="1.0" encoding="UTF-8" standalone="yes"?>
<Relationships xmlns="http://schemas.openxmlformats.org/package/2006/relationships"><Relationship Id="rId1" Type="http://schemas.openxmlformats.org/officeDocument/2006/relationships/externalLinkPath" Target="https://adevinua-my.sharepoint.com/ig-fs02/Documents%2520and%2520Settings/user/&#1056;&#1072;&#1073;&#1086;&#1095;&#1080;&#1081;%2520&#1089;&#1090;&#1086;&#1083;/&#1053;&#1040;&#1058;&#1040;&#1051;&#1030;&#1071;/&#1053;&#1040;&#1058;&#1040;&#1051;&#1048;&#1071;/&#1055;&#1056;&#1048;&#1050;&#1051;&#1040;&#1044;&#1048;%2520&#1041;&#1070;&#1044;&#1046;&#1045;&#1058;&#1030;&#1042;/&#1047;&#1084;.6_&#1041;&#1102;&#1076;&#1078;&#1077;&#1090;%2520&#1044;&#1043;&#1058;&#8470;3_18.11%2520(version%25202).xls" TargetMode="External"/></Relationships>
</file>

<file path=xl/externalLinks/_rels/externalLink8.xml.rels><?xml version="1.0" encoding="UTF-8" standalone="yes"?>
<Relationships xmlns="http://schemas.openxmlformats.org/package/2006/relationships"><Relationship Id="rId1" Type="http://schemas.openxmlformats.org/officeDocument/2006/relationships/externalLinkPath" Target="D:/Users/Eleonora/Downloads/Documents%2520and%2520Settings/Admin/&#1052;&#1086;&#1080;%2520&#1076;&#1086;&#1082;&#1091;&#1084;&#1077;&#1085;&#1090;&#1099;/Downloads/&#1053;&#1086;&#1074;&#1072;&#1103;%2520&#1087;&#1072;&#1087;&#1082;&#1072;/&#1040;&#1082;&#1090;%252074_&#1082;&#1083;&#1072;&#1076;&#1082;&#1072;_05.2018_&#1044;&#1043;070317_&#1044;&#1043;&#1058;5.xlsx" TargetMode="External"/></Relationships>
</file>

<file path=xl/externalLinks/_rels/externalLink9.xml.rels><?xml version="1.0" encoding="UTF-8" standalone="yes"?>
<Relationships xmlns="http://schemas.openxmlformats.org/package/2006/relationships"><Relationship Id="rId1" Type="http://schemas.openxmlformats.org/officeDocument/2006/relationships/externalLinkPath" Target="D:/STL/&#1055;&#1041;&#1060;%2520&#1043;&#1088;&#1091;&#1087;/7.%2520Svitlopark/&#1055;&#1086;&#1075;&#1086;&#1076;&#1078;&#1077;&#1085;&#1085;&#1103;/&#1055;&#1086;&#1082;&#1088;&#1110;&#1074;&#1083;&#1103;/&#1058;&#1054;&#1042;%2520&#1055;&#1041;&#1060;%2520&#1043;&#1056;&#1059;&#1055;_&#1044;&#1062;_2%2520848%2520243,91%2520&#1075;&#1088;&#1085;_10.06.2019_&#1082;&#1088;&#1086;&#1074;&#1083;&#1103;%2520&#1076;.3_SvitloPark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ПРОЦЕНТОВАНИЕ"/>
      <sheetName val="Накопление"/>
      <sheetName val="АВР №1"/>
      <sheetName val="КБ-3 №1"/>
      <sheetName val="АВР №2"/>
      <sheetName val="КБ-3 №2"/>
      <sheetName val="АВР №3"/>
      <sheetName val="КБ-3 №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КБ-3 VІІІ.17"/>
      <sheetName val="Розрахунок 9Н"/>
      <sheetName val="Служ."/>
      <sheetName val="за вик р-ти VІІІ.16"/>
      <sheetName val="9Н-3_акт за 08.17"/>
      <sheetName val="Реестр актів"/>
      <sheetName val="Акт 11_09.17"/>
      <sheetName val="Сводная по арматуре"/>
      <sheetName val="Акт 14_09.17"/>
      <sheetName val="Акт 9_08.17"/>
      <sheetName val="Акт 9_09.17 (9Н)"/>
      <sheetName val="Акт 8_07.17"/>
      <sheetName val="Акт 8_07.17 (9Н)"/>
      <sheetName val="Акт 10_09.17"/>
      <sheetName val="Акт 1_03.17"/>
      <sheetName val="Акт 2_04.17"/>
      <sheetName val="Акт 3_05.17"/>
      <sheetName val="Акт 4_06.17 "/>
      <sheetName val="Акт 5_05.17 "/>
      <sheetName val="Акт 6_06.17 "/>
      <sheetName val="Акт 7_06.17 "/>
      <sheetName val="КБ-3 VІІ.17"/>
      <sheetName val="Служ. 9Н_VІІ.17"/>
      <sheetName val="за вик р-ти VІІ.16"/>
      <sheetName val="9Н-2_акт за 07.1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5">
          <cell r="B5" t="str">
            <v>Арматура Ø6,5 класу А240 (Рах.4572 від 08.06.17)</v>
          </cell>
        </row>
        <row r="6">
          <cell r="B6" t="str">
            <v>Арматура Ø6,5 класу А240 (Рах.555945 від 01.08.17)</v>
          </cell>
        </row>
        <row r="7">
          <cell r="B7" t="str">
            <v>Арматура Ø6,5 класу А240 (Рах.5568 від 28.08.17)</v>
          </cell>
        </row>
        <row r="8">
          <cell r="B8" t="str">
            <v>Арматура Ø8 класу А240 (Рах.4572 від 08.06.17)</v>
          </cell>
        </row>
        <row r="9">
          <cell r="B9" t="str">
            <v>Арматура Ø8 класу А240 (Рах.555945 від 01.08.17)</v>
          </cell>
        </row>
        <row r="10">
          <cell r="B10" t="str">
            <v>Арматура Ø8 класу А240 (Рах.5568 від 28.08.17)</v>
          </cell>
        </row>
        <row r="11">
          <cell r="B11" t="str">
            <v>Арматура Ø8 класу А500 (Рах.4572 від 08.06.17)</v>
          </cell>
        </row>
        <row r="12">
          <cell r="B12" t="str">
            <v>Арматура Ø8 класу А500 (Рах.555945 від 01.08.17)</v>
          </cell>
        </row>
        <row r="13">
          <cell r="B13" t="str">
            <v>Арматура Ø8 класу А500 (Рах.5568 від 28.08.17)</v>
          </cell>
        </row>
        <row r="14">
          <cell r="B14" t="str">
            <v>Арматура Ø10 класу А500 (Рах.4572 від 08.06.17)</v>
          </cell>
        </row>
        <row r="15">
          <cell r="B15" t="str">
            <v>Арматура Ø10 класу А500 (Рах.555945 від 01.08.17)</v>
          </cell>
        </row>
        <row r="16">
          <cell r="B16" t="str">
            <v>Арматура Ø10 класу А500 (Рах.5568 від 28.08.17)</v>
          </cell>
        </row>
        <row r="17">
          <cell r="B17" t="str">
            <v>Арматура Ø12 класу А500 (Рах.4572 від 08.06.17)</v>
          </cell>
        </row>
        <row r="18">
          <cell r="B18" t="str">
            <v>Арматура Ø12 класу А500 (Рах.555945 від 01.08.17)</v>
          </cell>
        </row>
        <row r="19">
          <cell r="B19" t="str">
            <v>Арматура Ø12 класу А500 (Рах.5568 від 28.08.17)</v>
          </cell>
        </row>
        <row r="20">
          <cell r="B20" t="str">
            <v>Арматура Ø16 класу А500 (Рах.4572 від 08.06.17)</v>
          </cell>
        </row>
        <row r="21">
          <cell r="B21" t="str">
            <v>Арматура Ø16 класу А500 (Рах.555945 від 01.08.17)</v>
          </cell>
        </row>
        <row r="22">
          <cell r="B22" t="str">
            <v>Арматура Ø16 класу А500 (Рах.5568 від 28.08.17)</v>
          </cell>
        </row>
        <row r="23">
          <cell r="B23" t="str">
            <v>Арматура Ø18 класу А500 (Рах.5568 від 28.08.17)</v>
          </cell>
        </row>
        <row r="25">
          <cell r="B25" t="str">
            <v>Арматура Ø20 класу А500 (Рах.4572 від 08.06.17)</v>
          </cell>
        </row>
        <row r="26">
          <cell r="B26" t="str">
            <v>Арматура Ø20 класу А500 (Рах.555945 від 01.08.17)</v>
          </cell>
        </row>
        <row r="27">
          <cell r="B27" t="str">
            <v>Арматура Ø20 класу А500 (Рах.5568 від 28.08.17)</v>
          </cell>
        </row>
        <row r="28">
          <cell r="B28" t="str">
            <v>Арматура Ø22 класу А500 (Рах.4572 від 08.06.17)</v>
          </cell>
        </row>
        <row r="29">
          <cell r="B29" t="str">
            <v>Арматура Ø22 класу А500 (Рах.555945 від 01.08.17)</v>
          </cell>
        </row>
        <row r="30">
          <cell r="B30" t="str">
            <v>Арматура Ø22 класу А500 (Рах.5568 від 28.08.17)</v>
          </cell>
        </row>
        <row r="31">
          <cell r="B31" t="str">
            <v>Арматура Ø25 класу А500 (Рах.4572 від 08.06.17)</v>
          </cell>
        </row>
        <row r="32">
          <cell r="B32" t="str">
            <v>Арматура Ø25 класу А500 (Рах.555945 від 01.08.17)</v>
          </cell>
        </row>
        <row r="33">
          <cell r="B33" t="str">
            <v>Арматура Ø25 класу А500 (Рах.5568 від 28.08.17)</v>
          </cell>
        </row>
        <row r="34">
          <cell r="B34" t="str">
            <v>Арматура Ø28 класу А500 (Рах.4572 від 08.06.17)</v>
          </cell>
        </row>
        <row r="35">
          <cell r="B35" t="str">
            <v>Арматура Ø32 класу А500 (Рах.4572 від 08.06.17)</v>
          </cell>
        </row>
        <row r="36">
          <cell r="B36" t="str">
            <v>Смуга 40х4мм (Рах.4572 від 08.06.17)</v>
          </cell>
        </row>
        <row r="38">
          <cell r="B38" t="str">
            <v>Дріт сталевий Ø1,2 мм (Рах.4572 від 08.06.17)</v>
          </cell>
        </row>
        <row r="39">
          <cell r="B39" t="str">
            <v>Дріт сталевий Ø1,2 мм (Рах.КИФ369 від 30.05.17 р.) </v>
          </cell>
        </row>
        <row r="40">
          <cell r="B40" t="str">
            <v>Дріт сталевий Ø1,2 мм (Рах.555945 від 01.08.17)</v>
          </cell>
        </row>
        <row r="41">
          <cell r="B41" t="str">
            <v>Дріт сталевий Ø1,2 мм (Рах.5568 від 28.08.17)</v>
          </cell>
        </row>
        <row r="48">
          <cell r="B48" t="str">
            <v>Бетон П4 В30 F200 W6 з доставкою на об'єкт</v>
          </cell>
        </row>
        <row r="49">
          <cell r="B49" t="str">
            <v>Бетон П4 В25 F200 W6 з доставкою на об'єкт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ПРОЦЕНТОВАНИЕ"/>
      <sheetName val="Накопление"/>
      <sheetName val="АВР №1"/>
      <sheetName val="КБ-3 №1"/>
      <sheetName val="АВР №2"/>
      <sheetName val="КБ-3 №2"/>
      <sheetName val="АВР №3"/>
      <sheetName val="КБ-3 №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Трек-С"/>
      <sheetName val="ВК+ВКН"/>
      <sheetName val="Опалення"/>
    </sheetNames>
    <sheetDataSet>
      <sheetData sheetId="0"/>
      <sheetData sheetId="1">
        <row r="13">
          <cell r="I13">
            <v>18559.86</v>
          </cell>
        </row>
      </sheetData>
      <sheetData sheetId="2">
        <row r="33">
          <cell r="I33">
            <v>614920.5912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Зведена ПЗН_4"/>
      <sheetName val="Порівн ПЗН_4 (2)"/>
      <sheetName val="Для Бюджету  (Білінський)"/>
      <sheetName val="Бюджет "/>
      <sheetName val="Бюджет (звернута форма)"/>
      <sheetName val="гідроізол на 1 м2"/>
      <sheetName val="покрівля на 1м2"/>
      <sheetName val="фасад 1 м2"/>
      <sheetName val="опорядження на 1м2"/>
      <sheetName val="2 башенних крана  "/>
      <sheetName val="Фундамент под БШ"/>
      <sheetName val="Лист4"/>
      <sheetName val="опалення"/>
      <sheetName val="вк+вкн"/>
    </sheetNames>
    <sheetDataSet>
      <sheetData sheetId="0"/>
      <sheetData sheetId="1">
        <row r="2">
          <cell r="O2">
            <v>26796.04</v>
          </cell>
          <cell r="R2">
            <v>24593.0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КБ-3_жб1"/>
      <sheetName val="КБ-3_жб2"/>
      <sheetName val="КБ-3_жб3"/>
      <sheetName val="КБ-3_від.прод"/>
      <sheetName val="КБ-3_інш.черга"/>
      <sheetName val="Сводная "/>
      <sheetName val="Акт 120_б.2_VІ.19"/>
      <sheetName val="Акт 119_в.п_V.19"/>
      <sheetName val="Акт 118_б.3_V.19"/>
      <sheetName val="Акт 117_б.2_V.19"/>
      <sheetName val="Акт 116_б.1_V.19"/>
      <sheetName val="Акт 115_б.3_V.19"/>
      <sheetName val="Акт 114_б.2_V.19"/>
      <sheetName val="Акт 113_б.1_V.19"/>
      <sheetName val="Акт 112_б.2_V.19"/>
      <sheetName val="Акт 111_б.2_V.19"/>
      <sheetName val="Акт 110_б.2_V.19"/>
      <sheetName val="Акт 108_V.19"/>
      <sheetName val="Акт 103_V.19"/>
      <sheetName val="Акт 102_V.19"/>
      <sheetName val="Акт 101_V.19"/>
      <sheetName val="Акт 100_V.19"/>
      <sheetName val="Акт 109_б.2_V.19"/>
      <sheetName val="Акт 107_б.2_ІV.19"/>
      <sheetName val="Акт 106_б.3_ІV.19"/>
      <sheetName val="Акт 105_б.2_ІV.19"/>
      <sheetName val="Акт 104_б.1_ІV.19"/>
      <sheetName val="Акт 99_б.3_ІV.19"/>
      <sheetName val="Акт 98_б.2_ІV.19"/>
      <sheetName val="Акт 97_б.1_ІV.19"/>
      <sheetName val="Акт 96_б.3_ІV.19"/>
      <sheetName val="Акт 95_б.2_ІV.19"/>
      <sheetName val="Акт 94_б.1_ІV.19"/>
      <sheetName val="Акт 93_б.3_ІV.19"/>
      <sheetName val="Акт 92_б.2_ІV.19"/>
      <sheetName val="Акт 91_б.1_ІV.19"/>
      <sheetName val="Акт 90_б.3_ІV.19"/>
      <sheetName val="Акт 89_б.2_ІV.19"/>
      <sheetName val="Акт 88_б.1_ІV.19"/>
      <sheetName val="ВР_04.2019"/>
      <sheetName val="Акт 87_б.2_ІІІ.19"/>
      <sheetName val="Акт 86_б.1_ІІІ.19"/>
      <sheetName val="Акт 85"/>
      <sheetName val="Акт 84_б.3_ІІІ.19"/>
      <sheetName val="Акт 83_б.1_ІІІ.19"/>
      <sheetName val="Акт 82_б.3_ІІІ.19"/>
      <sheetName val="Акт 81_б.2_ІІІ.19"/>
      <sheetName val="Акт 80_б.1_ІІІ.19"/>
      <sheetName val="Акт 79_б.1_ІІІ.19"/>
      <sheetName val="Акт 78_б.3_ІІІ.19"/>
      <sheetName val="Акт 77_б.1_ІІ.19"/>
      <sheetName val="Акт 76_б.3_ІІІ.19"/>
      <sheetName val="Акт 75_б.2_ІІІ.19"/>
      <sheetName val="Акт 74_б.1_ІІІ.19"/>
      <sheetName val="Акт 73"/>
      <sheetName val="Акт 72"/>
      <sheetName val="Акт 71"/>
      <sheetName val="Акт 70"/>
      <sheetName val="Акт 69_б.3_ІІ.19"/>
      <sheetName val="Акт 68_б.2_ІІ.19"/>
      <sheetName val="Акт 67_б.1_ІІ.19"/>
      <sheetName val="ВР_02.2019"/>
      <sheetName val="Акт 66_б.3_ІІ.19"/>
      <sheetName val="Акт 65_б.2_ІІ.19"/>
      <sheetName val="Акт 64_б.1_ІІ.19"/>
      <sheetName val="Акт 63_б.1_ІІ.19"/>
      <sheetName val="Акт 62_б.3_ІІ.19"/>
      <sheetName val="Акт 61_б.2_ІІ.19"/>
      <sheetName val="Акт 60_б.1_ІІ.19"/>
      <sheetName val="Акт 59_б.3_ІІ.19"/>
      <sheetName val="Акт 58_б.1_ІІ.19"/>
      <sheetName val="Акт 57_б.3_ІІ.19"/>
      <sheetName val="Акт 56_б.2_ІІ.19"/>
      <sheetName val="Акт 55_б.1_ІІ.19"/>
      <sheetName val="Акт 54_б.3_І.19"/>
      <sheetName val="Акт 53_б.2_І.19"/>
      <sheetName val="Акт 52_б.1_І.19"/>
      <sheetName val="Акт 51_б.3_І.19"/>
      <sheetName val="Акт 50_б.1_І.19"/>
      <sheetName val="ВР_01.2019"/>
      <sheetName val="Акт 49_б.1_І.19"/>
      <sheetName val="Акт 48_б.3_І.19"/>
      <sheetName val="Акт 47_б.1_І.19"/>
      <sheetName val="Акт 46_б.3_І.19"/>
      <sheetName val="Акт 45_б.1_І.19"/>
      <sheetName val="Акт 44_б.3_І.19"/>
      <sheetName val="Акт 43_б.1_І.19"/>
      <sheetName val="Акт 38_б.3_І.19"/>
      <sheetName val="Акт 20_б.1_ХІІ.18"/>
      <sheetName val="Акт 21_б.3_ХІІ.18"/>
      <sheetName val="ВР_12.2018"/>
      <sheetName val="Акт 37_б.3_ХІІ.18"/>
      <sheetName val="Акт 36_б.2_ХІІ.18"/>
      <sheetName val="Акт 35_б.1_ХІІ.18"/>
      <sheetName val="Акт 34_б.3_ХІІ.18"/>
      <sheetName val="Акт 33_б.1_ХІІ.18"/>
      <sheetName val="Акт 32_впр_ХІІ.18"/>
      <sheetName val="Акт 31_б.3_ХІІ.18"/>
      <sheetName val="Акт 30_б.2_ХІІ.18"/>
      <sheetName val="Акт 29_б.2_ХІІ.18"/>
      <sheetName val="Акт 28_б.3_ХІІ.18"/>
      <sheetName val="Акт 27_б.1_ХІІ.18"/>
      <sheetName val="Акт 26_б.1_ХІІ.18"/>
      <sheetName val="Акт 25_б.3_ХІІ.18"/>
      <sheetName val="Акт 24_б.1_ХІІ.18"/>
      <sheetName val="Акт 19_б.3_ХІ.18"/>
      <sheetName val="Акт 18_б.2_ХІ.18"/>
      <sheetName val="Акт 17_б.1_ХІ.18"/>
      <sheetName val="Акт 16_б.2_ХІ.18"/>
      <sheetName val="Акт 15_б.3_ХІ.18"/>
      <sheetName val="Акт 14_б.2_ХІ.18"/>
      <sheetName val="Акт 13_б.1_ХІ.18"/>
      <sheetName val="Акт 12_б.3_Х.18"/>
      <sheetName val="Акт 11_б.2_Х.18"/>
      <sheetName val="Акт 10_б.1_Х.18"/>
      <sheetName val="Акт 9_б.3_Х.18"/>
      <sheetName val="Акт 8_б.2_Х.18"/>
      <sheetName val="Акт 7_б.1_Х.18"/>
      <sheetName val="Акт 3_б.2_ІХ.18"/>
      <sheetName val="Акт 2_б.1_ІХ.18"/>
      <sheetName val="Акт 1_б.3_ІХ.1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>
        <row r="15">
          <cell r="B15" t="str">
            <v>Бетон П4 В35 W6 з доставкою на об'єкт</v>
          </cell>
        </row>
        <row r="16">
          <cell r="B16" t="str">
            <v>Бетон П4 В25 W6 з доставкою на об'єкт</v>
          </cell>
        </row>
        <row r="17">
          <cell r="B17" t="str">
            <v>Бетон П4 В35 W6 з 01.11.2018</v>
          </cell>
        </row>
        <row r="18">
          <cell r="B18" t="str">
            <v>Бетон П4 В25 W6 з 01.11.2018</v>
          </cell>
        </row>
        <row r="19">
          <cell r="B19" t="str">
            <v>Бетон П4 В35 W6 (З)</v>
          </cell>
        </row>
        <row r="20">
          <cell r="B20" t="str">
            <v>Бетон П4 В25 W6 (З)</v>
          </cell>
        </row>
        <row r="21">
          <cell r="B21" t="str">
            <v>Бетон П4 В35 W6 (М5)</v>
          </cell>
        </row>
        <row r="22">
          <cell r="B22" t="str">
            <v>Бетон П4 В25 W6 (М5)</v>
          </cell>
        </row>
        <row r="23">
          <cell r="B23" t="str">
            <v>Бетон П4 В35 W6 (М10-15)</v>
          </cell>
        </row>
        <row r="24">
          <cell r="B24" t="str">
            <v>Бетон П4 В25 W6 (М10-15)</v>
          </cell>
        </row>
        <row r="25">
          <cell r="B25" t="str">
            <v>Арматура Ø25А500С</v>
          </cell>
        </row>
        <row r="26">
          <cell r="B26" t="str">
            <v>Арматура Ø25А500С (стрижні по 3,5 м.п.)</v>
          </cell>
        </row>
        <row r="27">
          <cell r="B27" t="str">
            <v>Арматура Ø20А500С</v>
          </cell>
        </row>
        <row r="28">
          <cell r="B28" t="str">
            <v>Арматура Ø16А500С</v>
          </cell>
        </row>
        <row r="29">
          <cell r="B29" t="str">
            <v>Арматура Ø12А500С</v>
          </cell>
        </row>
        <row r="30">
          <cell r="B30" t="str">
            <v>Арматура Ø10А500С</v>
          </cell>
        </row>
        <row r="31">
          <cell r="B31" t="str">
            <v>Арматура Ø10А240С</v>
          </cell>
        </row>
        <row r="32">
          <cell r="B32" t="str">
            <v>Арматура Ø8А240С</v>
          </cell>
        </row>
        <row r="33">
          <cell r="B33" t="str">
            <v>Арматура Ø6А240С</v>
          </cell>
        </row>
        <row r="34">
          <cell r="B34" t="str">
            <v>Дріт сталевий Ø1,2 мм </v>
          </cell>
        </row>
        <row r="35">
          <cell r="B35" t="str">
            <v>Дріт сталевий Ø4 мм (сітка)</v>
          </cell>
        </row>
        <row r="36">
          <cell r="B36" t="str">
            <v>Труба 159х3,5</v>
          </cell>
        </row>
        <row r="37">
          <cell r="B37" t="str">
            <v>Труба 108х3</v>
          </cell>
        </row>
        <row r="38">
          <cell r="B38" t="str">
            <v>Труба 48х3</v>
          </cell>
        </row>
        <row r="39">
          <cell r="B39" t="str">
            <v>Полоса 50х8</v>
          </cell>
        </row>
        <row r="40">
          <cell r="B40" t="str">
            <v>Вентиляційний блок ВБ 3-30</v>
          </cell>
        </row>
        <row r="41">
          <cell r="B41" t="str">
            <v>Вентиляційний блок ВБ 4-30</v>
          </cell>
        </row>
        <row r="42">
          <cell r="B42" t="str">
            <v>Кутник 63х63х5</v>
          </cell>
        </row>
        <row r="43">
          <cell r="B43" t="str">
            <v>Кутник 75х75х5</v>
          </cell>
        </row>
        <row r="44">
          <cell r="B44" t="str">
            <v>Кутник 100х100х6,5</v>
          </cell>
        </row>
        <row r="45">
          <cell r="B45" t="str">
            <v>Механічних анкер М10  =110</v>
          </cell>
        </row>
        <row r="46">
          <cell r="B46" t="str">
            <v>Розчин РК М75 П12 з доставкою на об'єкт (М5)</v>
          </cell>
        </row>
        <row r="47">
          <cell r="B47" t="str">
            <v>Кутик 125*10_1 шт. 6 м.п.</v>
          </cell>
        </row>
        <row r="48">
          <cell r="B48" t="str">
            <v>Анкер  Хілті 16,5</v>
          </cell>
        </row>
        <row r="49">
          <cell r="B49" t="str">
            <v>Марш сходовий 1ЛМ 30.12.15-4-С, серія 1.151.1-7</v>
          </cell>
        </row>
        <row r="50">
          <cell r="B50" t="str">
            <v>Площадка сходова 2ЛП 25-12-4-Г, серія 1.152.1-8</v>
          </cell>
        </row>
        <row r="51">
          <cell r="B51" t="str">
            <v>Прогрів монолітних конструкцій</v>
          </cell>
        </row>
        <row r="52">
          <cell r="B52">
            <v>0.0</v>
          </cell>
        </row>
      </sheetData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Акт 28_ХIІ.17"/>
      <sheetName val="Акт 29_ХIІ.17"/>
      <sheetName val="Акт 30_ХIІ.17"/>
      <sheetName val="Акт 35_ХIІ.17"/>
      <sheetName val="Акт 38_І.18 "/>
      <sheetName val="Акт 39_І.18"/>
      <sheetName val="Акт 40_І.18"/>
      <sheetName val="Акт 41_І.18"/>
      <sheetName val="Акт 42_І.18"/>
      <sheetName val="Сводная по мат-лам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5">
          <cell r="B5" t="str">
            <v>Арматура Ø6,5 класу А240 (Рах.4572 від 08.06.17)</v>
          </cell>
        </row>
        <row r="6">
          <cell r="B6" t="str">
            <v>Арматура Ø6,5 класу А240 (Рах.555945 від 01.08.17)</v>
          </cell>
        </row>
        <row r="7">
          <cell r="B7" t="str">
            <v>Арматура Ø6,5 класу А240 (Рах.5568 від 28.08.17)</v>
          </cell>
        </row>
        <row r="8">
          <cell r="B8" t="str">
            <v>Арматура Ø6,5 класу А240 (Рах.6815 від 17.10.17)</v>
          </cell>
        </row>
        <row r="9">
          <cell r="B9" t="str">
            <v>Арматура Ø6,5 класу А240 (Рах.588588 від 02.11.17)</v>
          </cell>
        </row>
        <row r="10">
          <cell r="B10" t="str">
            <v>Арматура Ø8 класу А240 (Рах.4572 від 08.06.17)</v>
          </cell>
        </row>
        <row r="11">
          <cell r="B11" t="str">
            <v>Арматура Ø8 класу А240 (Рах.555945 від 01.08.17)</v>
          </cell>
        </row>
        <row r="12">
          <cell r="B12" t="str">
            <v>Арматура Ø8 класу А240 (Рах.5568 від 28.08.17)</v>
          </cell>
        </row>
        <row r="13">
          <cell r="B13" t="str">
            <v>Арматура Ø8 класу А240 (Рах.6815 від 17.10.17)</v>
          </cell>
        </row>
        <row r="14">
          <cell r="B14" t="str">
            <v>Арматура Ø8 класу А240  (Рах.588588 від 02.11.17)</v>
          </cell>
        </row>
        <row r="15">
          <cell r="B15" t="str">
            <v>Арматура Ø8 класу А500 (Рах.4572 від 08.06.17)</v>
          </cell>
        </row>
        <row r="16">
          <cell r="B16" t="str">
            <v>Арматура Ø8 класу А500 (Рах.555945 від 01.08.17)</v>
          </cell>
        </row>
        <row r="17">
          <cell r="B17" t="str">
            <v>Арматура Ø8 класу А500 (Рах.5568 від 28.08.17)</v>
          </cell>
        </row>
        <row r="18">
          <cell r="B18" t="str">
            <v>Арматура Ø8 класу А500 (Рах.6815 від 17.10.17)</v>
          </cell>
        </row>
        <row r="19">
          <cell r="B19" t="str">
            <v>Арматура Ø8 класу А500  (Рах.588588 від 02.11.17)</v>
          </cell>
        </row>
        <row r="20">
          <cell r="B20" t="str">
            <v>Арматура Ø10 класу А500 (Рах.4572 від 08.06.17)</v>
          </cell>
        </row>
        <row r="21">
          <cell r="B21" t="str">
            <v>Арматура Ø10 класу А500 (Рах.555945 від 01.08.17)</v>
          </cell>
        </row>
        <row r="22">
          <cell r="B22" t="str">
            <v>Арматура Ø10 класу А500 (Рах.5568 від 28.08.17)</v>
          </cell>
        </row>
        <row r="23">
          <cell r="B23" t="str">
            <v>Арматура Ø10 класу А500 (Рах.6815 від 17.10.17)</v>
          </cell>
        </row>
        <row r="24">
          <cell r="B24" t="str">
            <v>Арматура Ø10 класу А500  (Рах.588588 від 02.11.17)</v>
          </cell>
        </row>
        <row r="25">
          <cell r="B25" t="str">
            <v>Арматура Ø12 класу А500 (Рах.4572 від 08.06.17)</v>
          </cell>
        </row>
        <row r="26">
          <cell r="B26" t="str">
            <v>Арматура Ø12 класу А500 (Рах.555945 від 01.08.17)</v>
          </cell>
        </row>
        <row r="27">
          <cell r="B27" t="str">
            <v>Арматура Ø12 класу А500 (Рах.5568 від 28.08.17)</v>
          </cell>
        </row>
        <row r="28">
          <cell r="B28" t="str">
            <v>Арматура Ø12 класу А500 (Рах.6815 від 17.10.17)</v>
          </cell>
        </row>
        <row r="29">
          <cell r="B29" t="str">
            <v>Арматура Ø12 класу А500  (Рах.588588 від 02.11.17)</v>
          </cell>
        </row>
        <row r="30">
          <cell r="B30" t="str">
            <v>Арматура Ø16 класу А500 (Рах.4572 від 08.06.17)</v>
          </cell>
        </row>
        <row r="31">
          <cell r="B31" t="str">
            <v>Арматура Ø16 класу А500 (Рах.555945 від 01.08.17)</v>
          </cell>
        </row>
        <row r="32">
          <cell r="B32" t="str">
            <v>Арматура Ø16 класу А500 (Рах.5568 від 28.08.17)</v>
          </cell>
        </row>
        <row r="33">
          <cell r="B33" t="str">
            <v>Арматура Ø16 класу А500 (Рах.6815 від 17.10.17)</v>
          </cell>
        </row>
        <row r="34">
          <cell r="B34" t="str">
            <v>Арматура Ø16 класу А500  (Рах.588588 від 02.11.17)</v>
          </cell>
        </row>
        <row r="35">
          <cell r="B35" t="str">
            <v>Арматура Ø18 класу А500 (Рах.5568 від 28.08.17)</v>
          </cell>
        </row>
        <row r="36">
          <cell r="B36" t="str">
            <v>Арматура Ø18 класу А500 (Рах.6815 від 17.10.17)</v>
          </cell>
        </row>
        <row r="37">
          <cell r="B37">
            <v>0.0</v>
          </cell>
        </row>
        <row r="38">
          <cell r="B38" t="str">
            <v>Арматура Ø20 класу А500 (Рах.4572 від 08.06.17)</v>
          </cell>
        </row>
        <row r="39">
          <cell r="B39" t="str">
            <v>Арматура Ø20 класу А500 (Рах.555945 від 01.08.17)</v>
          </cell>
        </row>
        <row r="40">
          <cell r="B40" t="str">
            <v>Арматура Ø20 класу А500 (Рах.5568 від 28.08.17)</v>
          </cell>
        </row>
        <row r="41">
          <cell r="B41" t="str">
            <v>Арматура Ø20 класу А500 (Рах.6815 від 17.10.17)</v>
          </cell>
        </row>
        <row r="42">
          <cell r="B42" t="str">
            <v>Арматура Ø20 класу А500  (Рах.588588 від 02.11.17)</v>
          </cell>
        </row>
        <row r="43">
          <cell r="B43" t="str">
            <v>Арматура Ø22 класу А500 (Рах.4572 від 08.06.17)</v>
          </cell>
        </row>
        <row r="44">
          <cell r="B44" t="str">
            <v>Арматура Ø22 класу А500 (Рах.555945 від 01.08.17)</v>
          </cell>
        </row>
        <row r="45">
          <cell r="B45" t="str">
            <v>Арматура Ø22 класу А500 (Рах.5568 від 28.08.17)</v>
          </cell>
        </row>
        <row r="46">
          <cell r="B46" t="str">
            <v>Арматура Ø25 класу А500 (Рах.4572 від 08.06.17)</v>
          </cell>
        </row>
        <row r="47">
          <cell r="B47" t="str">
            <v>Арматура Ø25 класу А500 (Рах.555945 від 01.08.17)</v>
          </cell>
        </row>
        <row r="48">
          <cell r="B48" t="str">
            <v>Арматура Ø25 класу А500 (Рах.5568 від 28.08.17)</v>
          </cell>
        </row>
        <row r="49">
          <cell r="B49" t="str">
            <v>Арматура Ø25 класу А500 (КИФ6363 від 21.08.2017)</v>
          </cell>
        </row>
        <row r="50">
          <cell r="B50" t="str">
            <v>Арматура Ø28 класу А500 (Рах.4572 від 08.06.17)</v>
          </cell>
        </row>
        <row r="51">
          <cell r="B51" t="str">
            <v>Арматура Ø32 класу А500 (Рах.4572 від 08.06.17)</v>
          </cell>
        </row>
        <row r="52">
          <cell r="B52" t="str">
            <v>Смуга 40х4мм (Рах.4572 від 08.06.17)</v>
          </cell>
        </row>
        <row r="53">
          <cell r="B53">
            <v>0.0</v>
          </cell>
        </row>
        <row r="54">
          <cell r="B54" t="str">
            <v>Дріт сталевий Ø1,2 мм (Рах.4572 від 08.06.17)</v>
          </cell>
        </row>
        <row r="55">
          <cell r="B55" t="str">
            <v>Дріт сталевий Ø1,2 мм (Рах.КИФ369 від 30.05.17 р.) </v>
          </cell>
        </row>
        <row r="56">
          <cell r="B56" t="str">
            <v>Дріт сталевий Ø1,2 мм (Рах.555945 від 01.08.17)</v>
          </cell>
        </row>
        <row r="57">
          <cell r="B57" t="str">
            <v>Дріт сталевий Ø1,2 мм (Рах.5568 від 28.08.17)</v>
          </cell>
        </row>
        <row r="58">
          <cell r="B58" t="str">
            <v>Дріт сталевий Ø1,2 мм   (Рах.6815 від 17.10.17)</v>
          </cell>
        </row>
        <row r="59">
          <cell r="B59" t="str">
            <v>Дріт сталевий Ø1,2 мм  (Рах.588588 від 02.11.17)</v>
          </cell>
        </row>
        <row r="66">
          <cell r="B66" t="str">
            <v>Бетон П4 В30 F200 W6 з доставкою на об'єкт</v>
          </cell>
        </row>
        <row r="67">
          <cell r="B67" t="str">
            <v>Бетон П4 В30 F200 W6 (З) з доставкою на об'єкт</v>
          </cell>
        </row>
        <row r="68">
          <cell r="B68" t="str">
            <v>Бетон П4 В30 F200 W6 (М5) з доставкою на об'єкт</v>
          </cell>
        </row>
        <row r="69">
          <cell r="B69" t="str">
            <v>Бетон П4 В30 F200 W6 (М10-15) з доставкою на об'єкт</v>
          </cell>
        </row>
        <row r="70">
          <cell r="B70" t="str">
            <v>Бетон П4 В25 F200 W6 з доставкою на об'єкт</v>
          </cell>
        </row>
        <row r="71">
          <cell r="B71" t="str">
            <v>Бетон П4 В25 F200 W6 (З) з доставкою на об'єкт</v>
          </cell>
        </row>
        <row r="72">
          <cell r="B72" t="str">
            <v>Бетон П4 В25 F200 W6 (М5) з доставкою на об'єкт</v>
          </cell>
        </row>
        <row r="73">
          <cell r="B73" t="str">
            <v>Бетон П4 В25 F200 W6 (М10-15) з доставкою на об'єкт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Кошт. №1(зм.в.3)"/>
      <sheetName val="матер-ли"/>
      <sheetName val="Лист1"/>
    </sheetNames>
    <sheetDataSet>
      <sheetData sheetId="0"/>
      <sheetData sheetId="1">
        <row r="6">
          <cell r="B6" t="str">
            <v>Арматура Ø6-8 класу А240</v>
          </cell>
        </row>
        <row r="7">
          <cell r="B7" t="str">
            <v>Арматура Ø10 класу  А500</v>
          </cell>
        </row>
        <row r="8">
          <cell r="B8" t="str">
            <v>Арматура Ø12-32 класу А500</v>
          </cell>
        </row>
        <row r="9">
          <cell r="B9" t="str">
            <v>Балка для марша</v>
          </cell>
        </row>
        <row r="10">
          <cell r="B10" t="str">
            <v>Бетон П4 В25 F200 W6  з доставкою на об'єкт</v>
          </cell>
        </row>
        <row r="11">
          <cell r="B11" t="str">
            <v>Бетон П4 В30 F200 W6 з доставкою на об'єкт</v>
          </cell>
        </row>
        <row r="12">
          <cell r="B12" t="str">
            <v>Бетон П4 В25 F200 W6 М5 з доставкою на об'єкт</v>
          </cell>
        </row>
        <row r="13">
          <cell r="B13" t="str">
            <v>Бетон П4 В30 F200 W6 М5 з доставкою на об'єкт</v>
          </cell>
        </row>
        <row r="14">
          <cell r="B14" t="str">
            <v>Бетон П4 В30 F200 W6 М15 з доставкою на об'єкт</v>
          </cell>
        </row>
        <row r="15">
          <cell r="B15" t="str">
            <v>Бетон П4 В25 F200 W6 М15 з доставкою на об'єкт</v>
          </cell>
        </row>
        <row r="16">
          <cell r="B16" t="str">
            <v>Бетон П4 В12,5 F50 Р4 W6 З з доставкою на об'єкт</v>
          </cell>
        </row>
        <row r="17">
          <cell r="B17" t="str">
            <v>Вентблоки ВБ-3-30</v>
          </cell>
        </row>
        <row r="18">
          <cell r="B18" t="str">
            <v>Вентблоки ВБ-4-30</v>
          </cell>
        </row>
        <row r="19">
          <cell r="B19" t="str">
            <v>Вироби будівельні керамічні "СБК 250*380*215"</v>
          </cell>
        </row>
        <row r="20">
          <cell r="B20" t="str">
            <v>Відлив фарбований (RAL)зі сталі товщ.0,7мм</v>
          </cell>
        </row>
        <row r="21">
          <cell r="B21" t="str">
            <v>Газ пропан</v>
          </cell>
        </row>
        <row r="22">
          <cell r="B22" t="str">
            <v>Гемофон полотно ППЄ 5 мм</v>
          </cell>
        </row>
        <row r="23">
          <cell r="B23" t="str">
            <v>Геотекстиль</v>
          </cell>
        </row>
        <row r="24">
          <cell r="B24" t="str">
            <v>Герметик поліуретановий</v>
          </cell>
        </row>
        <row r="25">
          <cell r="B25" t="str">
            <v>Гідроізоляція CR-65</v>
          </cell>
        </row>
        <row r="26">
          <cell r="B26" t="str">
            <v>Грунт універсальний Уні Праймер</v>
          </cell>
        </row>
        <row r="27">
          <cell r="B27" t="str">
            <v>Грунт Baumit Grunt</v>
          </cell>
        </row>
        <row r="28">
          <cell r="B28" t="str">
            <v>Ґрунт доставляється з вул. Деміївська на вул. Дегтяренка, коефіцієнт ущільнення 1,2</v>
          </cell>
        </row>
        <row r="29">
          <cell r="B29" t="str">
            <v>Ґрунтовка ГФ-021</v>
          </cell>
        </row>
        <row r="30">
          <cell r="B30" t="str">
            <v>Ґрунтовка СТ-17</v>
          </cell>
        </row>
        <row r="31">
          <cell r="B31" t="str">
            <v>Дріт в'язальний</v>
          </cell>
        </row>
        <row r="32">
          <cell r="B32" t="str">
            <v>Джгут</v>
          </cell>
        </row>
        <row r="33">
          <cell r="B33" t="str">
            <v>Диск відр. Ø230 мм</v>
          </cell>
        </row>
        <row r="34">
          <cell r="B34" t="str">
            <v>Дюбель 10х220мм, з подовженою розпірною базою, зі сталевим оцинкованим цвяхом та пластиковою голівкою</v>
          </cell>
        </row>
        <row r="35">
          <cell r="B35" t="str">
            <v>Дюбель 10х140 мм з металевим цвяхом з подовженою розпірною частиною</v>
          </cell>
        </row>
        <row r="36">
          <cell r="B36" t="str">
            <v>Дюбель 6х40 мм</v>
          </cell>
        </row>
        <row r="37">
          <cell r="B37" t="str">
            <v>Дюбель анкерний</v>
          </cell>
        </row>
        <row r="38">
          <cell r="B38" t="str">
            <v>Елементи кріплення</v>
          </cell>
        </row>
        <row r="39">
          <cell r="B39" t="str">
            <v>Закладні деталі з полоси 40х4</v>
          </cell>
        </row>
        <row r="40">
          <cell r="B40" t="str">
            <v>Залізобетонні марш-площадки</v>
          </cell>
        </row>
        <row r="41">
          <cell r="B41" t="str">
            <v>Керамічних блоків 2NF ТМ "Керамкомфорт" ПАТ"СБК" з доставкою на об'єкт</v>
          </cell>
        </row>
        <row r="42">
          <cell r="B42" t="str">
            <v>Керамзитобетон М100</v>
          </cell>
        </row>
        <row r="43">
          <cell r="B43" t="str">
            <v>Клей ПроКонтакт</v>
          </cell>
        </row>
        <row r="44">
          <cell r="B44" t="str">
            <v>Клей Баумакол Медіо</v>
          </cell>
        </row>
        <row r="45">
          <cell r="B45" t="str">
            <v>Кутовий профіль зовнішній ПВХ з сіткою100х100мм</v>
          </cell>
        </row>
        <row r="46">
          <cell r="B46" t="str">
            <v>Ліфти (2 шт - 630 кг, 1 шт - 1000 кг)</v>
          </cell>
        </row>
        <row r="47">
          <cell r="B47" t="str">
            <v>Мастика бітумно-полімерна Техноніколь</v>
          </cell>
        </row>
        <row r="48">
          <cell r="B48" t="str">
            <v>Мембрана дренажна </v>
          </cell>
        </row>
        <row r="49">
          <cell r="B49" t="str">
            <v> Металопластикові вікна та балконі двері (профіль 5-ти камерний,  склопакет - 2-х камерний енергозберігаючий), в т.ч. підвіконник та відлив</v>
          </cell>
        </row>
        <row r="50">
          <cell r="B50" t="str">
            <v>Металопластикові вікна балконів та лоджій (профіль 3 камерний, склопакет - 1-однокамерний)</v>
          </cell>
        </row>
        <row r="51">
          <cell r="B51" t="str">
            <v>Металопластикові вікна та двері в місцях загального користування, в т.ч. нежитлових приміщеннях (профіль 3 камерний, склопакет - 1-однокамерний)</v>
          </cell>
        </row>
        <row r="52">
          <cell r="B52" t="str">
            <v>Металеві протиударні двері (двополі з фрамугою 1260*2460мм)</v>
          </cell>
        </row>
        <row r="53">
          <cell r="B53" t="str">
            <v>Металеві вхідні двері в квартири з МДФ накладками (ЕІ 30) + монтаж</v>
          </cell>
        </row>
        <row r="54">
          <cell r="B54" t="str">
            <v>Металеві двері вхідної групи з МДФ накладками</v>
          </cell>
        </row>
        <row r="55">
          <cell r="B55" t="str">
            <v>Металеві люки в нішах інженерних комунікацій (900*1070мм)</v>
          </cell>
        </row>
        <row r="56">
          <cell r="B56" t="str">
            <v>Мін. декор.штук.Едель Пуц "барашек К"</v>
          </cell>
        </row>
        <row r="57">
          <cell r="B57" t="str">
            <v>Мінераловатна плита  145 кг/м3</v>
          </cell>
        </row>
        <row r="58">
          <cell r="B58" t="str">
            <v>Мінераловатна плита  135 кг/м3</v>
          </cell>
        </row>
        <row r="59">
          <cell r="B59" t="str">
            <v>Мозаїчна штукатурка BAUMIT</v>
          </cell>
        </row>
        <row r="60">
          <cell r="B60" t="str">
            <v>Паробар'єр</v>
          </cell>
        </row>
        <row r="61">
          <cell r="B61" t="str">
            <v>Перемичка 1ПБ13-1</v>
          </cell>
        </row>
        <row r="62">
          <cell r="B62" t="str">
            <v>Пінопласт ПСБ-С-25 ГОСТ</v>
          </cell>
        </row>
        <row r="63">
          <cell r="B63" t="str">
            <v>Пінополістирол екструдований Г-1</v>
          </cell>
        </row>
        <row r="64">
          <cell r="B64" t="str">
            <v>Пінополістирол екструдований Г-4</v>
          </cell>
        </row>
        <row r="65">
          <cell r="B65" t="str">
            <v>Пісок річковий з доставкою на об'єкт</v>
          </cell>
        </row>
        <row r="66">
          <cell r="B66" t="str">
            <v>Пісок овражний з доставкою на об'єкт</v>
          </cell>
        </row>
        <row r="67">
          <cell r="B67" t="str">
            <v>Плівка ПЕ 150 мкр</v>
          </cell>
        </row>
        <row r="68">
          <cell r="B68" t="str">
            <v>Плитка Керамограніт(фасад)</v>
          </cell>
        </row>
        <row r="69">
          <cell r="B69" t="str">
            <v>Плитка Грес А100</v>
          </cell>
        </row>
        <row r="70">
          <cell r="B70" t="str">
            <v>Плитка Грес Х200</v>
          </cell>
        </row>
        <row r="71">
          <cell r="B71" t="str">
            <v>Плитка бетонна с доставкою</v>
          </cell>
        </row>
        <row r="72">
          <cell r="B72" t="str">
            <v>Праймер бітумний Техноніколь</v>
          </cell>
        </row>
        <row r="73">
          <cell r="B73" t="str">
            <v>Профіль декоративний "Бронза"</v>
          </cell>
        </row>
        <row r="74">
          <cell r="B74" t="str">
            <v>Розчин РК М75 П-12 З з доставкою на об'єкт</v>
          </cell>
        </row>
        <row r="75">
          <cell r="B75" t="str">
            <v>Розчин РК М100 П-12-С з доставкою на об'єкт</v>
          </cell>
        </row>
        <row r="76">
          <cell r="B76" t="str">
            <v>Розчин РК М150 П-12-С з доставкою на об'єкт</v>
          </cell>
        </row>
        <row r="77">
          <cell r="B77" t="str">
            <v>Саморізи покрівельні</v>
          </cell>
        </row>
        <row r="78">
          <cell r="B78" t="str">
            <v>Сітка Бауміт стар Текс</v>
          </cell>
        </row>
        <row r="79">
          <cell r="B79" t="str">
            <v>Сітка кладочна ВР-1 Ø4мм 50х50</v>
          </cell>
        </row>
        <row r="80">
          <cell r="B80" t="str">
            <v>Сітка кладочна ВР-1 Ø3мм 100х100</v>
          </cell>
        </row>
        <row r="81">
          <cell r="B81" t="str">
            <v>Силіконова фарба Бауміт</v>
          </cell>
        </row>
        <row r="82">
          <cell r="B82" t="str">
            <v>Скриньки поштові </v>
          </cell>
        </row>
        <row r="83">
          <cell r="B83" t="str">
            <v>Стрічка К2</v>
          </cell>
        </row>
        <row r="84">
          <cell r="B84" t="str">
            <v>Стрічка перфорована</v>
          </cell>
        </row>
        <row r="85">
          <cell r="B85" t="str">
            <v>Суміш Кнауф МП-75,  30 кг </v>
          </cell>
        </row>
        <row r="86">
          <cell r="B86" t="str">
            <v>Труба 30х30х3</v>
          </cell>
        </row>
        <row r="87">
          <cell r="B87" t="str">
            <v>Уніфлекс ЕПП Техноніколь</v>
          </cell>
        </row>
        <row r="88">
          <cell r="B88" t="str">
            <v>Уніфлекс ЕКП сланець сірий Техноніколь</v>
          </cell>
        </row>
        <row r="89">
          <cell r="B89" t="str">
            <v>Фарба масляна</v>
          </cell>
        </row>
        <row r="90">
          <cell r="B90" t="str">
            <v>Фарба в/е</v>
          </cell>
        </row>
        <row r="91">
          <cell r="B91" t="str">
            <v>Фіксатори для сітки</v>
          </cell>
        </row>
        <row r="92">
          <cell r="B92" t="str">
            <v>Фуга СЕ-40</v>
          </cell>
        </row>
        <row r="93">
          <cell r="B93" t="str">
            <v>Цегла повнотіла з доставкою на об'єкт М-100</v>
          </cell>
        </row>
        <row r="94">
          <cell r="B94" t="str">
            <v>Цемент М400</v>
          </cell>
        </row>
        <row r="95">
          <cell r="B95" t="str">
            <v>Шпаклівка Knauf фініш</v>
          </cell>
        </row>
        <row r="96">
          <cell r="B96" t="str">
            <v>Шпаклівка Knauf мульти-фініш</v>
          </cell>
        </row>
        <row r="97">
          <cell r="B97" t="str">
            <v>Шліфщкурка 115 мм</v>
          </cell>
        </row>
        <row r="98">
          <cell r="B98" t="str">
            <v>Щебінь (20-40, 40-70)</v>
          </cell>
        </row>
      </sheetData>
      <sheetData sheetId="2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Акт 74_V.18"/>
      <sheetName val="ИВР акту 74"/>
      <sheetName val="Лист1"/>
      <sheetName val="Акт 44_ІІ.18"/>
      <sheetName val="Акт 50_ІІ.18"/>
    </sheetNames>
    <sheetDataSet>
      <sheetData sheetId="0"/>
      <sheetData sheetId="1">
        <row r="15">
          <cell r="B15" t="str">
            <v>Газоблок D500 (600х250х200) газобетонний блок щільністю 500 кг/м.куб., клас міцності В2,5, морозостійкість F100</v>
          </cell>
        </row>
        <row r="16">
          <cell r="B16" t="str">
            <v>Газоблок D500 (600х250х200) клас міцності В2,5  (аванс 2 від 29.01.18 на суму 1 961 204,38 грн)</v>
          </cell>
        </row>
        <row r="17">
          <cell r="B17" t="str">
            <v>Газоблок D500 (600х250х200) клас міцності В2,5  (аванс 3 від 16.03.18 на суму 981 442,56 грн)</v>
          </cell>
        </row>
        <row r="18">
          <cell r="B18" t="str">
            <v>Газоблок D500 (600х250х200) клас міцності В2,5  (аванс 4 від 24.04.18 а суму 4 057 914,86 грн)</v>
          </cell>
        </row>
        <row r="19">
          <cell r="B19" t="str">
            <v>Газоблок D500 (600х100х200) газобетонний блок щільністю 500 кг/м.куб., клас міцності В2,5, морозостійкість F100</v>
          </cell>
        </row>
        <row r="20">
          <cell r="B20" t="str">
            <v>Газоблок D500 (600х100х200) газобетонний блок щільністю 500 кг/м.куб., клас міцності В2,5, (аванс 2 від 29.01.18 на суму 1 961 204,38 грн)</v>
          </cell>
        </row>
        <row r="21">
          <cell r="B21" t="str">
            <v>Газоблок D500 (600х100х200) клас міцності В2,5  (аванс 3 від 16.03.18 на суму 981 442,56 грн)</v>
          </cell>
        </row>
        <row r="22">
          <cell r="B22" t="str">
            <v>Газоблок D500 (600х100х200) клас міцності В2,5  (аванс 4 від 24.04.18 а суму 4 057 914,86 грн)</v>
          </cell>
        </row>
        <row r="23">
          <cell r="B23" t="str">
            <v>Цегла повнотіла М-100</v>
          </cell>
        </row>
        <row r="24">
          <cell r="B24" t="str">
            <v>Цегла повнотіла М-100 (аванс 2 від 29.01.18 на суму 1 961 204,38 грн)</v>
          </cell>
        </row>
        <row r="25">
          <cell r="B25" t="str">
            <v>Цегла повнотіла М-100(аванс 3 від 04.04.18 на суму 360 000,00грн)</v>
          </cell>
        </row>
        <row r="26">
          <cell r="B26" t="str">
            <v>Цегла повнотіла М-100(аванс 4 від 23.05.18 на суму 546 700,00грн)</v>
          </cell>
        </row>
        <row r="27">
          <cell r="B27" t="str">
            <v>Сітка кладочна ВР-1 d4мм 50х50</v>
          </cell>
        </row>
        <row r="28">
          <cell r="B28" t="str">
            <v>Сітка кладочна ВР-1 d4мм 50х50 (аванс 2 від 29.01.18 на суму 1 961 204,38 грн)</v>
          </cell>
        </row>
        <row r="29">
          <cell r="B29" t="str">
            <v>Сітка кладочна ВР-1 d4мм 50х50 (аванс 3 від 30.05.18 на суму  223 437,47 грн)</v>
          </cell>
        </row>
        <row r="30">
          <cell r="B30" t="str">
            <v>Суміш мурувальна Anserglob BCM 11 з зимов.</v>
          </cell>
        </row>
        <row r="31">
          <cell r="B31" t="str">
            <v>Суміш мурувальна Anserglob BCM 11 з зимов. (аванс 2 від 29.01.18 на суму 1 961 204,38 грн)</v>
          </cell>
        </row>
        <row r="32">
          <cell r="B32" t="str">
            <v>Суміш мурувальна Anserglob BCM 11 (аванс 3 від 18.03.18 на суму 197 051,41 грн)</v>
          </cell>
        </row>
        <row r="34">
          <cell r="B34" t="str">
            <v>Розчин РК М75 П12 (З) з доставкою на об'єкт</v>
          </cell>
        </row>
        <row r="35">
          <cell r="B35" t="str">
            <v>Розчин РК М75 П12 з доставкою на об'єкт</v>
          </cell>
        </row>
        <row r="36">
          <cell r="B36" t="str">
            <v>Арматура Ø8 класу А500</v>
          </cell>
        </row>
        <row r="37">
          <cell r="B37" t="str">
            <v>Арматура Ø8 класу А500(аванс 2 від 29.01.18 на суму 1 961 204,38 грн)</v>
          </cell>
        </row>
        <row r="38">
          <cell r="B38" t="str">
            <v>Арматура Ø8 класу А500(аванс 3 від 05.05.18 на суму 350 366,76 грн)</v>
          </cell>
        </row>
        <row r="40">
          <cell r="B40" t="str">
            <v>Арматура Ø12 к1204,38 класу А500 (аванс 3 від 05.05.18 на суму 6</v>
          </cell>
        </row>
        <row r="41">
          <cell r="B41" t="str">
            <v>Арматура Ø10 класу А500(аванс 3 від 05.05.18 на суму 350 366,76 грн)</v>
          </cell>
        </row>
        <row r="42">
          <cell r="B42" t="str">
            <v>Арматура Ø12 класу А500(аванс 1 від 23.11.17 на суму 350 366,76 грн)</v>
          </cell>
        </row>
        <row r="43">
          <cell r="B43" t="str">
            <v>Арматура Ø12 класу А500 (аванс 3 від 05.05.18 на суму 196</v>
          </cell>
        </row>
        <row r="44">
          <cell r="B44" t="str">
            <v>Арматура Ø12 класу А500(аванс 3 від 05.05.18 на суму 350 366,76 грн)</v>
          </cell>
        </row>
        <row r="46">
          <cell r="B46" t="str">
            <v>Кутник 75х75х6 міра</v>
          </cell>
        </row>
        <row r="51">
          <cell r="B51" t="str">
            <v>Дріт в'язальний</v>
          </cell>
        </row>
        <row r="52">
          <cell r="B52" t="str">
            <v>Всього</v>
          </cell>
        </row>
      </sheetData>
      <sheetData sheetId="2"/>
      <sheetData sheetId="3"/>
      <sheetData sheetId="4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ДЦ"/>
      <sheetName val="Відомість ресурсів"/>
      <sheetName val="Лист3"/>
    </sheetNames>
    <sheetDataSet>
      <sheetData sheetId="0"/>
      <sheetData sheetId="1">
        <row r="2">
          <cell r="B2" t="str">
            <v>Назва матеріалу</v>
          </cell>
        </row>
        <row r="3">
          <cell r="B3" t="str">
            <v>Аератор (дефлектор) Д=110 мм</v>
          </cell>
        </row>
        <row r="4">
          <cell r="B4" t="str">
            <v>Анкер 110</v>
          </cell>
        </row>
        <row r="5">
          <cell r="B5" t="str">
            <v>Воронка 110/600 з нерж.фланцем, з термокабелем</v>
          </cell>
        </row>
        <row r="6">
          <cell r="B6" t="str">
            <v>Газ пропан</v>
          </cell>
        </row>
        <row r="7">
          <cell r="B7" t="str">
            <v>Герметик поліуретановий (600 мл)</v>
          </cell>
        </row>
        <row r="8">
          <cell r="B8" t="str">
            <v>Гравій фр. 5-20</v>
          </cell>
        </row>
        <row r="9">
          <cell r="B9" t="str">
            <v>Грунт Baumit Grund</v>
          </cell>
        </row>
        <row r="10">
          <cell r="B10" t="str">
            <v>Дріт в'язальний для сітки</v>
          </cell>
        </row>
        <row r="11">
          <cell r="B11" t="str">
            <v>Дюбель 10х100мм, з стал.оцин.цвяхом з термоголов.</v>
          </cell>
        </row>
        <row r="12">
          <cell r="B12" t="str">
            <v>Дюбель 10х160мм, з стал.оцин.цвяхом з термоголов.</v>
          </cell>
        </row>
        <row r="13">
          <cell r="B13" t="str">
            <v>Дюбель 10х220мм, з стал.оцин.цвяхом з термоголов.</v>
          </cell>
        </row>
        <row r="14">
          <cell r="B14" t="str">
            <v>Дюбель-цвях 60х8</v>
          </cell>
        </row>
        <row r="15">
          <cell r="B15" t="str">
            <v>Капельник металевий оцинкований (шир 60мм)</v>
          </cell>
        </row>
        <row r="16">
          <cell r="B16" t="str">
            <v>Керамзитобетон В7,5</v>
          </cell>
        </row>
        <row r="17">
          <cell r="B17" t="str">
            <v>Клей для теплоізоляції Baumit Pro Contact</v>
          </cell>
        </row>
        <row r="18">
          <cell r="B18" t="str">
            <v>Лоток з оцинкованої сталі (100х100х650мм)</v>
          </cell>
        </row>
        <row r="19">
          <cell r="B19" t="str">
            <v>Мінеральна вата, t=100мм, (ρ=145кг/м³)</v>
          </cell>
        </row>
        <row r="20">
          <cell r="B20" t="str">
            <v>Мінеральна вата, t=150мм, (ρ=145кг/м³)</v>
          </cell>
        </row>
        <row r="21">
          <cell r="B21" t="str">
            <v>Мінеральна вата, t=250мм, (ρ=125кг/м³)</v>
          </cell>
        </row>
        <row r="22">
          <cell r="B22" t="str">
            <v>Мінеральна вата, t=100мм, (ρ=125кг/м³)</v>
          </cell>
        </row>
        <row r="23">
          <cell r="B23" t="str">
            <v>Мінеральна вата, t=150мм, (ρ=125кг/м³)</v>
          </cell>
        </row>
        <row r="24">
          <cell r="B24" t="str">
            <v>Мінеральна вата, t=30мм, (ρ=180кг/м³)</v>
          </cell>
        </row>
        <row r="25">
          <cell r="B25" t="str">
            <v>Мінеральна вата, t=50мм, (ρ=145кг/м³)</v>
          </cell>
        </row>
        <row r="26">
          <cell r="B26" t="str">
            <v>Елемент підігріву для покрівельної воронки</v>
          </cell>
        </row>
        <row r="27">
          <cell r="B27" t="str">
            <v>Паробар'єр СА500 (або Бікроеласт ТПП)</v>
          </cell>
        </row>
        <row r="28">
          <cell r="B28" t="str">
            <v>Піна монтажна</v>
          </cell>
        </row>
        <row r="29">
          <cell r="B29" t="str">
            <v>Пісок річковий</v>
          </cell>
        </row>
        <row r="30">
          <cell r="B30" t="str">
            <v>Плівка поліетиленова 200мкм</v>
          </cell>
        </row>
        <row r="31">
          <cell r="B31" t="str">
            <v>Полоса П-ка 40</v>
          </cell>
        </row>
        <row r="32">
          <cell r="B32" t="str">
            <v>Праймер бітумний </v>
          </cell>
        </row>
        <row r="33">
          <cell r="B33" t="str">
            <v>Розчин цементно-піщаний М100 П12</v>
          </cell>
        </row>
        <row r="34">
          <cell r="B34" t="str">
            <v>Розчинник "Уайтспирит"</v>
          </cell>
        </row>
        <row r="35">
          <cell r="B35" t="str">
            <v>Рубероїд Уніфлекс ЕКП сланець сірий</v>
          </cell>
        </row>
        <row r="36">
          <cell r="B36" t="str">
            <v>Рубероїд Уніфлекс ЕПП</v>
          </cell>
        </row>
        <row r="37">
          <cell r="B37" t="str">
            <v>Саморіз (для кріплення до мінвати)</v>
          </cell>
        </row>
        <row r="38">
          <cell r="B38" t="str">
            <v>Сітка Ø3 Вр-I 100х100мм</v>
          </cell>
        </row>
        <row r="39">
          <cell r="B39" t="str">
            <v>Сітка фасадна Baumit DuoTex</v>
          </cell>
        </row>
        <row r="40">
          <cell r="B40" t="str">
            <v>Стрічка К2 (герметик К2_1шт 45м/п)</v>
          </cell>
        </row>
        <row r="41">
          <cell r="B41" t="str">
            <v>Суміш для приклеювання утеплювача Baumit NivoFix</v>
          </cell>
        </row>
        <row r="42">
          <cell r="B42" t="str">
            <v>ФЕМ 400х400х40</v>
          </cell>
        </row>
        <row r="43">
          <cell r="B43" t="str">
            <v>Фіксатори для сітки</v>
          </cell>
        </row>
        <row r="44">
          <cell r="B44" t="str">
            <v>цемент М100</v>
          </cell>
        </row>
        <row r="45">
          <cell r="B45" t="str">
            <v>Цементно-стружечна плита t=12мм</v>
          </cell>
        </row>
        <row r="46">
          <cell r="B46" t="str">
            <v>Шайба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:r="http://schemas.openxmlformats.org/officeDocument/2006/relationships" xmlns="http://schemas.openxmlformats.org/spreadsheetml/2006/main">
  <dimension ref="A1:H94"/>
  <sheetViews>
    <sheetView tabSelected="1" workbookViewId="0" zoomScale="80">
      <selection activeCell="H29" sqref="H29"/>
    </sheetView>
  </sheetViews>
  <sheetFormatPr defaultRowHeight="15.0" customHeight="1" defaultColWidth="12"/>
  <cols>
    <col min="1" max="1" customWidth="1" width="7.0" style="1"/>
    <col min="2" max="2" customWidth="1" width="47.33203" style="2"/>
    <col min="3" max="3" customWidth="1" width="8.332031" style="2"/>
    <col min="4" max="4" customWidth="1" width="8.332031" style="3"/>
    <col min="5" max="5" customWidth="1" width="12.6640625" style="2"/>
    <col min="6" max="6" customWidth="1" width="9.777344" style="2"/>
    <col min="7" max="7" customWidth="1" width="13.332031" style="2"/>
    <col min="8" max="8" customWidth="1" width="14.441406" style="2"/>
    <col min="9" max="16384" customWidth="0" width="12.6640625" style="2"/>
  </cols>
  <sheetData>
    <row r="1" spans="8:8" ht="28.5" customHeight="1">
      <c r="A1" s="4" t="s">
        <v>0</v>
      </c>
      <c r="B1" s="5" t="s">
        <v>1</v>
      </c>
      <c r="C1" s="4" t="s">
        <v>2</v>
      </c>
      <c r="D1" s="4" t="s">
        <v>3</v>
      </c>
      <c r="E1" s="5" t="s">
        <v>4</v>
      </c>
      <c r="F1" s="6" t="s">
        <v>5</v>
      </c>
      <c r="G1" s="7"/>
    </row>
    <row r="2" spans="8:8" ht="15.0">
      <c r="A2" s="8"/>
      <c r="B2" s="9"/>
      <c r="C2" s="9"/>
      <c r="D2" s="10"/>
      <c r="E2" s="9"/>
      <c r="F2" s="11" t="s">
        <v>6</v>
      </c>
      <c r="G2" s="11"/>
    </row>
    <row r="3" spans="8:8" ht="14.4">
      <c r="A3" s="12" t="s">
        <v>8</v>
      </c>
      <c r="B3" s="12">
        <v>2.0</v>
      </c>
      <c r="C3" s="13">
        <v>3.0</v>
      </c>
      <c r="D3" s="14"/>
      <c r="E3" s="12">
        <v>4.0</v>
      </c>
      <c r="F3" s="13">
        <v>5.0</v>
      </c>
      <c r="G3" s="13">
        <v>6.0</v>
      </c>
    </row>
    <row r="4" spans="8:8" ht="14.4">
      <c r="A4" s="15"/>
      <c r="B4" s="16" t="s">
        <v>37</v>
      </c>
      <c r="C4" s="17"/>
      <c r="D4" s="18"/>
      <c r="E4" s="15"/>
      <c r="F4" s="17"/>
      <c r="G4" s="17"/>
    </row>
    <row r="5" spans="8:8" ht="14.4">
      <c r="A5" s="19"/>
      <c r="B5" s="19" t="s">
        <v>9</v>
      </c>
      <c r="C5" s="20"/>
      <c r="D5" s="21"/>
      <c r="E5" s="19"/>
      <c r="F5" s="20"/>
      <c r="G5" s="20"/>
    </row>
    <row r="6" spans="8:8" ht="15.0">
      <c r="A6" s="22">
        <v>1.0</v>
      </c>
      <c r="B6" s="23" t="s">
        <v>10</v>
      </c>
      <c r="C6" s="24" t="s">
        <v>11</v>
      </c>
      <c r="D6" s="23"/>
      <c r="E6" s="25">
        <f>2657.23+709.74+51.19</f>
        <v>3418.16</v>
      </c>
      <c r="F6" s="26">
        <v>20.0</v>
      </c>
      <c r="G6" s="27">
        <f>E6*F6</f>
        <v>68363.2</v>
      </c>
    </row>
    <row r="7" spans="8:8" ht="26.4">
      <c r="A7" s="28"/>
      <c r="B7" s="29" t="s">
        <v>13</v>
      </c>
      <c r="C7" s="11"/>
      <c r="D7" s="30"/>
      <c r="E7" s="31"/>
      <c r="F7" s="32"/>
      <c r="G7" s="32"/>
    </row>
    <row r="8" spans="8:8" ht="31.2" customHeight="1">
      <c r="A8" s="28">
        <v>2.0</v>
      </c>
      <c r="B8" s="33" t="s">
        <v>14</v>
      </c>
      <c r="C8" s="11" t="s">
        <v>11</v>
      </c>
      <c r="D8" s="30"/>
      <c r="E8" s="34">
        <f>709.74+51.19</f>
        <v>760.9300000000001</v>
      </c>
      <c r="F8" s="35">
        <v>15.0</v>
      </c>
      <c r="G8" s="36">
        <f>E8*F8</f>
        <v>11413.95</v>
      </c>
    </row>
    <row r="9" spans="8:8" ht="15.0">
      <c r="A9" s="28">
        <v>3.0</v>
      </c>
      <c r="B9" s="37" t="s">
        <v>42</v>
      </c>
      <c r="C9" s="11" t="s">
        <v>11</v>
      </c>
      <c r="D9" s="30"/>
      <c r="E9" s="38">
        <f>E8-E10</f>
        <v>709.74</v>
      </c>
      <c r="F9" s="35">
        <v>100.0</v>
      </c>
      <c r="G9" s="36">
        <f>E9*F9</f>
        <v>70974.0</v>
      </c>
    </row>
    <row r="10" spans="8:8" ht="15.0">
      <c r="A10" s="39">
        <v>4.0</v>
      </c>
      <c r="B10" s="37" t="s">
        <v>43</v>
      </c>
      <c r="C10" s="11" t="s">
        <v>11</v>
      </c>
      <c r="D10" s="30"/>
      <c r="E10" s="38">
        <f>51.19</f>
        <v>51.19</v>
      </c>
      <c r="F10" s="35">
        <v>80.0</v>
      </c>
      <c r="G10" s="36">
        <f>E10*F10</f>
        <v>4095.2</v>
      </c>
    </row>
    <row r="11" spans="8:8" ht="15.0">
      <c r="A11" s="22">
        <v>5.0</v>
      </c>
      <c r="B11" s="33"/>
      <c r="C11" s="11"/>
      <c r="D11" s="30"/>
      <c r="E11" s="34"/>
      <c r="F11" s="35"/>
      <c r="G11" s="36"/>
    </row>
    <row r="12" spans="8:8" ht="15.0">
      <c r="A12" s="22">
        <f>A11+1</f>
        <v>6.0</v>
      </c>
      <c r="B12" s="40" t="s">
        <v>45</v>
      </c>
      <c r="C12" s="41" t="s">
        <v>11</v>
      </c>
      <c r="D12" s="42"/>
      <c r="E12" s="43">
        <f>E8</f>
        <v>760.9300000000001</v>
      </c>
      <c r="F12" s="44">
        <v>50.0</v>
      </c>
      <c r="G12" s="45">
        <f>E12*F12</f>
        <v>38046.5</v>
      </c>
    </row>
    <row r="13" spans="8:8" ht="14.4">
      <c r="A13" s="46"/>
      <c r="B13" s="41" t="s">
        <v>20</v>
      </c>
      <c r="C13" s="47"/>
      <c r="D13" s="48"/>
      <c r="E13" s="49"/>
      <c r="F13" s="50"/>
      <c r="G13" s="51"/>
    </row>
    <row r="14" spans="8:8" ht="15.0">
      <c r="A14" s="22">
        <f>A12+1</f>
        <v>7.0</v>
      </c>
      <c r="B14" s="30" t="s">
        <v>21</v>
      </c>
      <c r="C14" s="52" t="s">
        <v>11</v>
      </c>
      <c r="D14" s="42"/>
      <c r="E14" s="53">
        <f>2657.23</f>
        <v>2657.23</v>
      </c>
      <c r="F14" s="35">
        <v>30.0</v>
      </c>
      <c r="G14" s="36">
        <f>E14*F14</f>
        <v>79716.9</v>
      </c>
    </row>
    <row r="15" spans="8:8" ht="15.0">
      <c r="A15" s="22">
        <f>A14+1</f>
        <v>8.0</v>
      </c>
      <c r="B15" s="33"/>
      <c r="C15" s="11" t="s">
        <v>11</v>
      </c>
      <c r="D15" s="30"/>
      <c r="E15" s="34"/>
      <c r="F15" s="35"/>
      <c r="G15" s="36"/>
    </row>
    <row r="16" spans="8:8" ht="15.0">
      <c r="A16" s="22">
        <f>A15+1</f>
        <v>9.0</v>
      </c>
      <c r="B16" s="40" t="s">
        <v>46</v>
      </c>
      <c r="C16" s="41" t="s">
        <v>11</v>
      </c>
      <c r="D16" s="42"/>
      <c r="E16" s="43">
        <f>E14</f>
        <v>2657.23</v>
      </c>
      <c r="F16" s="44">
        <v>50.0</v>
      </c>
      <c r="G16" s="45">
        <f>E16*F16</f>
        <v>132861.5</v>
      </c>
    </row>
    <row r="17" spans="8:8" ht="14.4">
      <c r="A17" s="19"/>
      <c r="B17" s="19" t="s">
        <v>22</v>
      </c>
      <c r="C17" s="20"/>
      <c r="D17" s="21"/>
      <c r="E17" s="19"/>
      <c r="F17" s="20"/>
      <c r="G17" s="20"/>
    </row>
    <row r="18" spans="8:8" ht="15.0">
      <c r="A18" s="22">
        <f>A16+1</f>
        <v>10.0</v>
      </c>
      <c r="B18" s="30" t="s">
        <v>23</v>
      </c>
      <c r="C18" s="52" t="s">
        <v>11</v>
      </c>
      <c r="D18" s="42"/>
      <c r="E18" s="54">
        <f>950.6+792.6+550.8</f>
        <v>2294.0</v>
      </c>
      <c r="F18" s="35">
        <v>15.0</v>
      </c>
      <c r="G18" s="36">
        <f>E18*F18</f>
        <v>34410.0</v>
      </c>
    </row>
    <row r="19" spans="8:8" ht="15.0">
      <c r="A19" s="22">
        <f>A18+1</f>
        <v>11.0</v>
      </c>
      <c r="B19" s="30"/>
      <c r="C19" s="52"/>
      <c r="D19" s="42"/>
      <c r="E19" s="54"/>
      <c r="F19" s="35"/>
      <c r="G19" s="36"/>
    </row>
    <row r="20" spans="8:8" ht="14.4">
      <c r="A20" s="22"/>
      <c r="B20" s="24" t="s">
        <v>24</v>
      </c>
      <c r="C20" s="55"/>
      <c r="D20" s="42"/>
      <c r="E20" s="56"/>
      <c r="F20" s="57"/>
      <c r="G20" s="58"/>
    </row>
    <row r="21" spans="8:8" ht="15.0">
      <c r="A21" s="22">
        <f>A19+1</f>
        <v>12.0</v>
      </c>
      <c r="B21" s="33" t="s">
        <v>14</v>
      </c>
      <c r="C21" s="52" t="s">
        <v>11</v>
      </c>
      <c r="D21" s="42"/>
      <c r="E21" s="59">
        <v>792.6</v>
      </c>
      <c r="F21" s="35">
        <v>15.0</v>
      </c>
      <c r="G21" s="36">
        <f>E21*F21</f>
        <v>11889.0</v>
      </c>
    </row>
    <row r="22" spans="8:8" ht="15.0">
      <c r="A22" s="22">
        <f>A21+1</f>
        <v>13.0</v>
      </c>
      <c r="B22" s="37" t="s">
        <v>47</v>
      </c>
      <c r="C22" s="52" t="s">
        <v>11</v>
      </c>
      <c r="D22" s="42"/>
      <c r="E22" s="60">
        <f>E21</f>
        <v>792.6</v>
      </c>
      <c r="F22" s="35">
        <v>150.0</v>
      </c>
      <c r="G22" s="36">
        <f>E22*F22</f>
        <v>118890.0</v>
      </c>
    </row>
    <row r="23" spans="8:8" ht="15.0">
      <c r="A23" s="22">
        <f>A22+1</f>
        <v>14.0</v>
      </c>
      <c r="B23" s="30" t="s">
        <v>16</v>
      </c>
      <c r="C23" s="52" t="s">
        <v>11</v>
      </c>
      <c r="D23" s="42"/>
      <c r="E23" s="59">
        <f>E21</f>
        <v>792.6</v>
      </c>
      <c r="F23" s="44">
        <v>120.0</v>
      </c>
      <c r="G23" s="36">
        <f>E23*F23</f>
        <v>95112.0</v>
      </c>
    </row>
    <row r="24" spans="8:8" ht="15.0">
      <c r="A24" s="22">
        <f>A23+1</f>
        <v>15.0</v>
      </c>
      <c r="B24" s="30"/>
      <c r="C24" s="52"/>
      <c r="D24" s="42"/>
      <c r="E24" s="59"/>
      <c r="F24" s="35"/>
      <c r="G24" s="36"/>
    </row>
    <row r="25" spans="8:8" ht="15.0">
      <c r="A25" s="22">
        <f>A24+1</f>
        <v>16.0</v>
      </c>
      <c r="B25" s="23" t="s">
        <v>49</v>
      </c>
      <c r="C25" s="52" t="s">
        <v>11</v>
      </c>
      <c r="D25" s="42"/>
      <c r="E25" s="61">
        <v>792.6</v>
      </c>
      <c r="F25" s="35">
        <v>30.0</v>
      </c>
      <c r="G25" s="36">
        <f>E25*F25</f>
        <v>23778.0</v>
      </c>
    </row>
    <row r="26" spans="8:8" ht="15.0">
      <c r="A26" s="62">
        <f>A25+1</f>
        <v>17.0</v>
      </c>
      <c r="B26" s="63" t="s">
        <v>48</v>
      </c>
      <c r="C26" s="64" t="s">
        <v>11</v>
      </c>
      <c r="D26" s="65"/>
      <c r="E26" s="66">
        <v>792.6</v>
      </c>
      <c r="F26" s="67">
        <v>100.0</v>
      </c>
      <c r="G26" s="68">
        <f>E26*F26</f>
        <v>79260.0</v>
      </c>
    </row>
    <row r="27" spans="8:8" ht="14.4">
      <c r="A27" s="46"/>
      <c r="B27" s="41"/>
      <c r="C27" s="69"/>
      <c r="D27" s="42"/>
      <c r="E27" s="70"/>
      <c r="F27" s="71"/>
      <c r="G27" s="71"/>
    </row>
    <row r="28" spans="8:8" ht="26.4">
      <c r="A28" s="22"/>
      <c r="B28" s="24" t="s">
        <v>28</v>
      </c>
      <c r="C28" s="55"/>
      <c r="D28" s="72"/>
      <c r="E28" s="56"/>
      <c r="F28" s="73"/>
      <c r="G28" s="73"/>
    </row>
    <row r="29" spans="8:8" ht="15.0">
      <c r="A29" s="22">
        <f>A26+1</f>
        <v>18.0</v>
      </c>
      <c r="B29" s="30" t="s">
        <v>21</v>
      </c>
      <c r="C29" s="52" t="s">
        <v>11</v>
      </c>
      <c r="D29" s="42"/>
      <c r="E29" s="53">
        <v>950.6</v>
      </c>
      <c r="F29" s="35">
        <v>30.0</v>
      </c>
      <c r="G29" s="36">
        <f>E29*F29</f>
        <v>28518.0</v>
      </c>
    </row>
    <row r="30" spans="8:8" ht="15.0">
      <c r="A30" s="22">
        <f>A29+1</f>
        <v>19.0</v>
      </c>
      <c r="B30" s="33" t="s">
        <v>29</v>
      </c>
      <c r="C30" s="52" t="s">
        <v>11</v>
      </c>
      <c r="D30" s="42"/>
      <c r="E30" s="59">
        <f>E29</f>
        <v>950.6</v>
      </c>
      <c r="F30" s="35">
        <v>15.0</v>
      </c>
      <c r="G30" s="36">
        <f>E30*F30</f>
        <v>14259.0</v>
      </c>
    </row>
    <row r="31" spans="8:8" ht="15.0">
      <c r="A31" s="22">
        <f>A30+1</f>
        <v>20.0</v>
      </c>
      <c r="B31" s="30" t="s">
        <v>30</v>
      </c>
      <c r="C31" s="52" t="s">
        <v>11</v>
      </c>
      <c r="D31" s="42"/>
      <c r="E31" s="74">
        <f>E29</f>
        <v>950.6</v>
      </c>
      <c r="F31" s="35">
        <v>50.0</v>
      </c>
      <c r="G31" s="36">
        <f>E31*F31</f>
        <v>47530.0</v>
      </c>
    </row>
    <row r="32" spans="8:8" ht="14.4">
      <c r="A32" s="22"/>
      <c r="B32" s="24"/>
      <c r="C32" s="55"/>
      <c r="D32" s="42"/>
      <c r="E32" s="56"/>
      <c r="F32" s="73"/>
      <c r="G32" s="73"/>
    </row>
    <row r="33" spans="8:8" ht="14.4">
      <c r="A33" s="22"/>
      <c r="B33" s="24" t="s">
        <v>31</v>
      </c>
      <c r="C33" s="55"/>
      <c r="D33" s="42"/>
      <c r="E33" s="56"/>
      <c r="F33" s="73"/>
      <c r="G33" s="73"/>
    </row>
    <row r="34" spans="8:8" ht="15.0">
      <c r="A34" s="22">
        <f>A31+1</f>
        <v>21.0</v>
      </c>
      <c r="B34" s="33" t="s">
        <v>29</v>
      </c>
      <c r="C34" s="52" t="s">
        <v>11</v>
      </c>
      <c r="D34" s="42"/>
      <c r="E34" s="59">
        <v>550.8</v>
      </c>
      <c r="F34" s="35">
        <v>15.0</v>
      </c>
      <c r="G34" s="36">
        <f>E34*F34</f>
        <v>8262.0</v>
      </c>
    </row>
    <row r="35" spans="8:8" ht="15.0">
      <c r="A35" s="22">
        <f>A34+1</f>
        <v>22.0</v>
      </c>
      <c r="B35" s="75" t="s">
        <v>32</v>
      </c>
      <c r="C35" s="52" t="s">
        <v>11</v>
      </c>
      <c r="D35" s="42"/>
      <c r="E35" s="59">
        <f>E34</f>
        <v>550.8</v>
      </c>
      <c r="F35" s="35">
        <v>250.0</v>
      </c>
      <c r="G35" s="36">
        <f>E35*F35</f>
        <v>137700.0</v>
      </c>
    </row>
    <row r="36" spans="8:8" ht="15.0">
      <c r="A36" s="22">
        <f>A35+1</f>
        <v>23.0</v>
      </c>
      <c r="B36" s="33" t="s">
        <v>33</v>
      </c>
      <c r="C36" s="52" t="s">
        <v>11</v>
      </c>
      <c r="D36" s="42"/>
      <c r="E36" s="59">
        <f>E35</f>
        <v>550.8</v>
      </c>
      <c r="F36" s="35">
        <v>15.0</v>
      </c>
      <c r="G36" s="36">
        <f>E36*F36</f>
        <v>8262.0</v>
      </c>
    </row>
    <row r="37" spans="8:8" ht="14.4">
      <c r="A37" s="22"/>
      <c r="B37" s="76"/>
      <c r="C37" s="77"/>
      <c r="D37" s="42"/>
      <c r="E37" s="78"/>
      <c r="F37" s="32"/>
      <c r="G37" s="32"/>
    </row>
    <row r="38" spans="8:8" ht="15.0">
      <c r="A38" s="22">
        <f>A36+1</f>
        <v>24.0</v>
      </c>
      <c r="B38" s="30" t="s">
        <v>17</v>
      </c>
      <c r="C38" s="52" t="s">
        <v>11</v>
      </c>
      <c r="D38" s="42"/>
      <c r="E38" s="59">
        <f>E34</f>
        <v>550.8</v>
      </c>
      <c r="F38" s="35">
        <v>150.0</v>
      </c>
      <c r="G38" s="36">
        <f>E38*F38</f>
        <v>82620.0</v>
      </c>
    </row>
    <row r="39" spans="8:8" ht="15.0">
      <c r="A39" s="22">
        <f>A38+1</f>
        <v>25.0</v>
      </c>
      <c r="B39" s="33" t="s">
        <v>34</v>
      </c>
      <c r="C39" s="52" t="s">
        <v>11</v>
      </c>
      <c r="D39" s="42"/>
      <c r="E39" s="59">
        <f>E38</f>
        <v>550.8</v>
      </c>
      <c r="F39" s="35">
        <v>15.0</v>
      </c>
      <c r="G39" s="36">
        <f>E39*F39</f>
        <v>8262.0</v>
      </c>
    </row>
    <row r="40" spans="8:8" ht="15.0">
      <c r="A40" s="22">
        <f>A39+1</f>
        <v>26.0</v>
      </c>
      <c r="B40" s="30" t="s">
        <v>35</v>
      </c>
      <c r="C40" s="52" t="s">
        <v>11</v>
      </c>
      <c r="D40" s="42"/>
      <c r="E40" s="74">
        <f>E38</f>
        <v>550.8</v>
      </c>
      <c r="F40" s="35">
        <v>50.0</v>
      </c>
      <c r="G40" s="36">
        <f>E40*F40</f>
        <v>27539.999999999996</v>
      </c>
    </row>
    <row r="41" spans="8:8" ht="14.4">
      <c r="A41" s="22"/>
      <c r="B41" s="24"/>
      <c r="C41" s="55"/>
      <c r="D41" s="42"/>
      <c r="E41" s="56"/>
      <c r="F41" s="57"/>
      <c r="G41" s="58"/>
    </row>
    <row r="42" spans="8:8" ht="15.0">
      <c r="A42" s="28">
        <f>A40+1</f>
        <v>27.0</v>
      </c>
      <c r="B42" s="30" t="s">
        <v>36</v>
      </c>
      <c r="C42" s="52" t="s">
        <v>11</v>
      </c>
      <c r="D42" s="42"/>
      <c r="E42" s="74">
        <v>3520.36</v>
      </c>
      <c r="F42" s="67">
        <v>10.0</v>
      </c>
      <c r="G42" s="36">
        <f>E42*F42</f>
        <v>35203.6</v>
      </c>
    </row>
    <row r="43" spans="8:8" ht="24.45">
      <c r="A43" s="39">
        <f>A42+1</f>
        <v>28.0</v>
      </c>
      <c r="B43" s="79" t="s">
        <v>38</v>
      </c>
      <c r="C43" s="64" t="s">
        <v>11</v>
      </c>
      <c r="D43" s="65"/>
      <c r="E43" s="80">
        <v>955.5</v>
      </c>
      <c r="F43" s="81">
        <v>120.0</v>
      </c>
      <c r="G43" s="68">
        <f>E43*F43</f>
        <v>114660.0</v>
      </c>
    </row>
    <row r="44" spans="8:8" ht="14.4">
      <c r="A44" s="28"/>
      <c r="B44" s="82"/>
      <c r="C44" s="77"/>
      <c r="D44" s="42"/>
      <c r="E44" s="83"/>
      <c r="F44" s="35"/>
      <c r="G44" s="32"/>
    </row>
    <row r="45" spans="8:8" ht="14.4">
      <c r="A45" s="84"/>
      <c r="B45" s="85" t="s">
        <v>39</v>
      </c>
      <c r="C45" s="86"/>
      <c r="D45" s="87"/>
      <c r="E45" s="84"/>
      <c r="F45" s="86"/>
      <c r="G45" s="86"/>
    </row>
    <row r="46" spans="8:8" ht="14.4">
      <c r="A46" s="88"/>
      <c r="B46" s="88" t="s">
        <v>9</v>
      </c>
      <c r="C46" s="89"/>
      <c r="D46" s="90"/>
      <c r="E46" s="88"/>
      <c r="F46" s="89"/>
      <c r="G46" s="89"/>
    </row>
    <row r="47" spans="8:8" ht="14.4">
      <c r="A47" s="28"/>
      <c r="B47" s="28"/>
      <c r="C47" s="11"/>
      <c r="D47" s="30"/>
      <c r="E47" s="28"/>
      <c r="F47" s="11"/>
      <c r="G47" s="11"/>
    </row>
    <row r="48" spans="8:8" ht="15.0">
      <c r="A48" s="28">
        <v>1.0</v>
      </c>
      <c r="B48" s="30" t="s">
        <v>10</v>
      </c>
      <c r="C48" s="11" t="s">
        <v>11</v>
      </c>
      <c r="D48" s="30"/>
      <c r="E48" s="31">
        <f>113.5+2318.8+125</f>
        <v>2557.3</v>
      </c>
      <c r="F48" s="35">
        <v>20.0</v>
      </c>
      <c r="G48" s="36">
        <f>E48*F48</f>
        <v>51146.0</v>
      </c>
    </row>
    <row r="49" spans="8:8" ht="26.4">
      <c r="A49" s="28"/>
      <c r="B49" s="29" t="s">
        <v>13</v>
      </c>
      <c r="C49" s="11"/>
      <c r="D49" s="30"/>
      <c r="E49" s="31"/>
      <c r="F49" s="32"/>
      <c r="G49" s="32"/>
    </row>
    <row r="50" spans="8:8" ht="15.6">
      <c r="A50" s="28">
        <v>2.0</v>
      </c>
      <c r="B50" s="33" t="s">
        <v>14</v>
      </c>
      <c r="C50" s="11" t="s">
        <v>11</v>
      </c>
      <c r="D50" s="30"/>
      <c r="E50" s="34">
        <f>2318.18+125</f>
        <v>2443.18</v>
      </c>
      <c r="F50" s="35">
        <v>25.0</v>
      </c>
      <c r="G50" s="36">
        <f>E50*F50</f>
        <v>61079.49999999999</v>
      </c>
    </row>
    <row r="51" spans="8:8" ht="15.0">
      <c r="A51" s="28">
        <v>3.0</v>
      </c>
      <c r="B51" s="37" t="s">
        <v>42</v>
      </c>
      <c r="C51" s="11" t="s">
        <v>11</v>
      </c>
      <c r="D51" s="30"/>
      <c r="E51" s="38">
        <f>2318.8</f>
        <v>2318.8</v>
      </c>
      <c r="F51" s="35">
        <v>100.0</v>
      </c>
      <c r="G51" s="36">
        <f>E51*F51</f>
        <v>231880.00000000003</v>
      </c>
    </row>
    <row r="52" spans="8:8" ht="15.0">
      <c r="A52" s="39">
        <v>4.0</v>
      </c>
      <c r="B52" s="37" t="s">
        <v>43</v>
      </c>
      <c r="C52" s="11" t="s">
        <v>11</v>
      </c>
      <c r="D52" s="30"/>
      <c r="E52" s="38">
        <f>125</f>
        <v>125.0</v>
      </c>
      <c r="F52" s="35">
        <v>80.0</v>
      </c>
      <c r="G52" s="36">
        <f>E52*F52</f>
        <v>10000.0</v>
      </c>
    </row>
    <row r="53" spans="8:8" ht="15.0">
      <c r="A53" s="22">
        <v>5.0</v>
      </c>
      <c r="B53" s="33" t="s">
        <v>18</v>
      </c>
      <c r="C53" s="11" t="s">
        <v>11</v>
      </c>
      <c r="D53" s="30"/>
      <c r="E53" s="34">
        <f>E50</f>
        <v>2443.18</v>
      </c>
      <c r="F53" s="35">
        <v>15.0</v>
      </c>
      <c r="G53" s="36">
        <f>E53*F53</f>
        <v>36647.7</v>
      </c>
    </row>
    <row r="54" spans="8:8" ht="25.2">
      <c r="A54" s="22">
        <f>A53+1</f>
        <v>6.0</v>
      </c>
      <c r="B54" s="40" t="s">
        <v>19</v>
      </c>
      <c r="C54" s="41" t="s">
        <v>11</v>
      </c>
      <c r="D54" s="42"/>
      <c r="E54" s="43">
        <f>E50</f>
        <v>2443.18</v>
      </c>
      <c r="F54" s="44">
        <v>50.0</v>
      </c>
      <c r="G54" s="45">
        <f>E54*F54</f>
        <v>122158.99999999999</v>
      </c>
    </row>
    <row r="55" spans="8:8" ht="14.4">
      <c r="A55" s="46"/>
      <c r="B55" s="91"/>
      <c r="C55" s="47"/>
      <c r="D55" s="42"/>
      <c r="E55" s="49"/>
      <c r="F55" s="92"/>
      <c r="G55" s="93"/>
    </row>
    <row r="56" spans="8:8" ht="14.4">
      <c r="A56" s="46"/>
      <c r="B56" s="41" t="s">
        <v>20</v>
      </c>
      <c r="C56" s="47"/>
      <c r="D56" s="48"/>
      <c r="E56" s="49"/>
      <c r="F56" s="50"/>
      <c r="G56" s="51"/>
    </row>
    <row r="57" spans="8:8" ht="25.2">
      <c r="A57" s="22">
        <f>A54+1</f>
        <v>7.0</v>
      </c>
      <c r="B57" s="30" t="s">
        <v>21</v>
      </c>
      <c r="C57" s="52" t="s">
        <v>11</v>
      </c>
      <c r="D57" s="42"/>
      <c r="E57" s="53">
        <v>113.5</v>
      </c>
      <c r="F57" s="35">
        <v>30.0</v>
      </c>
      <c r="G57" s="36">
        <f>E57*F57</f>
        <v>3405.0</v>
      </c>
    </row>
    <row r="58" spans="8:8" ht="15.0">
      <c r="A58" s="22">
        <f>A57+1</f>
        <v>8.0</v>
      </c>
      <c r="B58" s="33" t="s">
        <v>18</v>
      </c>
      <c r="C58" s="11" t="s">
        <v>11</v>
      </c>
      <c r="D58" s="30"/>
      <c r="E58" s="34">
        <f>E57</f>
        <v>113.5</v>
      </c>
      <c r="F58" s="35">
        <v>15.0</v>
      </c>
      <c r="G58" s="36">
        <f>E58*F58</f>
        <v>1702.5</v>
      </c>
    </row>
    <row r="59" spans="8:8" ht="25.2">
      <c r="A59" s="22">
        <f>A58+1</f>
        <v>9.0</v>
      </c>
      <c r="B59" s="40" t="s">
        <v>19</v>
      </c>
      <c r="C59" s="41" t="s">
        <v>11</v>
      </c>
      <c r="D59" s="42"/>
      <c r="E59" s="43">
        <f>E57</f>
        <v>113.5</v>
      </c>
      <c r="F59" s="44">
        <v>50.0</v>
      </c>
      <c r="G59" s="45">
        <f>E59*F59</f>
        <v>5675.0</v>
      </c>
    </row>
    <row r="60" spans="8:8" ht="14.4">
      <c r="A60" s="46"/>
      <c r="B60" s="91"/>
      <c r="C60" s="47"/>
      <c r="D60" s="42"/>
      <c r="E60" s="49"/>
      <c r="F60" s="92"/>
      <c r="G60" s="93"/>
    </row>
    <row r="61" spans="8:8" ht="14.4">
      <c r="A61" s="19"/>
      <c r="B61" s="19" t="s">
        <v>22</v>
      </c>
      <c r="C61" s="20"/>
      <c r="D61" s="21"/>
      <c r="E61" s="19"/>
      <c r="F61" s="20"/>
      <c r="G61" s="20"/>
    </row>
    <row r="62" spans="8:8" ht="14.4">
      <c r="A62" s="28"/>
      <c r="B62" s="94"/>
      <c r="C62" s="94"/>
      <c r="D62" s="14"/>
      <c r="E62" s="95"/>
      <c r="F62" s="96"/>
      <c r="G62" s="32"/>
    </row>
    <row r="63" spans="8:8" ht="15.6">
      <c r="A63" s="22">
        <f>A59+1</f>
        <v>10.0</v>
      </c>
      <c r="B63" s="30" t="s">
        <v>23</v>
      </c>
      <c r="C63" s="52" t="s">
        <v>11</v>
      </c>
      <c r="D63" s="42"/>
      <c r="E63" s="54">
        <f>543.9+689.4+368.3</f>
        <v>1601.6</v>
      </c>
      <c r="F63" s="35">
        <v>20.0</v>
      </c>
      <c r="G63" s="36">
        <f>E63*F63</f>
        <v>32032.0</v>
      </c>
    </row>
    <row r="64" spans="8:8" ht="15.0">
      <c r="A64" s="22">
        <f>A63+1</f>
        <v>11.0</v>
      </c>
      <c r="B64" s="30"/>
      <c r="C64" s="52"/>
      <c r="D64" s="42"/>
      <c r="E64" s="54"/>
      <c r="F64" s="35"/>
      <c r="G64" s="36"/>
    </row>
    <row r="65" spans="8:8" ht="14.4">
      <c r="A65" s="22"/>
      <c r="B65" s="24"/>
      <c r="C65" s="55"/>
      <c r="D65" s="42"/>
      <c r="E65" s="56"/>
      <c r="F65" s="57"/>
      <c r="G65" s="58"/>
    </row>
    <row r="66" spans="8:8" ht="14.4">
      <c r="A66" s="22"/>
      <c r="B66" s="24" t="s">
        <v>24</v>
      </c>
      <c r="C66" s="55"/>
      <c r="D66" s="42"/>
      <c r="E66" s="56"/>
      <c r="F66" s="57"/>
      <c r="G66" s="58"/>
    </row>
    <row r="67" spans="8:8" ht="15.0">
      <c r="A67" s="22">
        <f>A64+1</f>
        <v>12.0</v>
      </c>
      <c r="B67" s="33" t="s">
        <v>14</v>
      </c>
      <c r="C67" s="52" t="s">
        <v>11</v>
      </c>
      <c r="D67" s="42"/>
      <c r="E67" s="59">
        <v>689.4</v>
      </c>
      <c r="F67" s="35">
        <v>15.0</v>
      </c>
      <c r="G67" s="36">
        <f>E67*F67</f>
        <v>10341.0</v>
      </c>
    </row>
    <row r="68" spans="8:8" ht="15.0">
      <c r="A68" s="22">
        <f>A67+1</f>
        <v>13.0</v>
      </c>
      <c r="B68" s="37" t="s">
        <v>15</v>
      </c>
      <c r="C68" s="52" t="s">
        <v>11</v>
      </c>
      <c r="D68" s="42"/>
      <c r="E68" s="60">
        <f>E67</f>
        <v>689.4</v>
      </c>
      <c r="F68" s="35">
        <v>150.0</v>
      </c>
      <c r="G68" s="36">
        <f>E68*F68</f>
        <v>103410.0</v>
      </c>
    </row>
    <row r="69" spans="8:8" ht="26.4">
      <c r="A69" s="22">
        <f>A68+1</f>
        <v>14.0</v>
      </c>
      <c r="B69" s="30" t="s">
        <v>16</v>
      </c>
      <c r="C69" s="52" t="s">
        <v>11</v>
      </c>
      <c r="D69" s="42"/>
      <c r="E69" s="59">
        <f>E67</f>
        <v>689.4</v>
      </c>
      <c r="F69" s="44">
        <v>120.0</v>
      </c>
      <c r="G69" s="36">
        <f>E69*F69</f>
        <v>82728.0</v>
      </c>
    </row>
    <row r="70" spans="8:8" ht="15.0">
      <c r="A70" s="22">
        <f>A69+1</f>
        <v>15.0</v>
      </c>
      <c r="B70" s="30"/>
      <c r="C70" s="52"/>
      <c r="D70" s="42"/>
      <c r="E70" s="59"/>
      <c r="F70" s="35"/>
      <c r="G70" s="36"/>
    </row>
    <row r="71" spans="8:8" ht="25.2">
      <c r="A71" s="22">
        <f>A70+1</f>
        <v>16.0</v>
      </c>
      <c r="B71" s="23" t="s">
        <v>26</v>
      </c>
      <c r="C71" s="52" t="s">
        <v>11</v>
      </c>
      <c r="D71" s="42"/>
      <c r="E71" s="61">
        <v>689.0</v>
      </c>
      <c r="F71" s="35">
        <v>30.0</v>
      </c>
      <c r="G71" s="36">
        <f>E71*F71</f>
        <v>20670.0</v>
      </c>
    </row>
    <row r="72" spans="8:8" ht="25.2">
      <c r="A72" s="62">
        <f>A71+1</f>
        <v>17.0</v>
      </c>
      <c r="B72" s="63" t="s">
        <v>27</v>
      </c>
      <c r="C72" s="64" t="s">
        <v>11</v>
      </c>
      <c r="D72" s="65"/>
      <c r="E72" s="66">
        <f>E71</f>
        <v>689.0</v>
      </c>
      <c r="F72" s="67">
        <v>100.0</v>
      </c>
      <c r="G72" s="68">
        <f>E72*F72</f>
        <v>68900.0</v>
      </c>
    </row>
    <row r="73" spans="8:8" ht="14.4">
      <c r="A73" s="46"/>
      <c r="B73" s="41"/>
      <c r="C73" s="69"/>
      <c r="D73" s="42"/>
      <c r="E73" s="70"/>
      <c r="F73" s="71"/>
      <c r="G73" s="71"/>
    </row>
    <row r="74" spans="8:8" ht="26.4">
      <c r="A74" s="22"/>
      <c r="B74" s="24" t="s">
        <v>28</v>
      </c>
      <c r="C74" s="55"/>
      <c r="D74" s="72"/>
      <c r="E74" s="56"/>
      <c r="F74" s="73"/>
      <c r="G74" s="73"/>
    </row>
    <row r="75" spans="8:8" ht="25.2">
      <c r="A75" s="22">
        <f>A72+1</f>
        <v>18.0</v>
      </c>
      <c r="B75" s="30" t="s">
        <v>21</v>
      </c>
      <c r="C75" s="52" t="s">
        <v>11</v>
      </c>
      <c r="D75" s="42"/>
      <c r="E75" s="53">
        <v>543.9</v>
      </c>
      <c r="F75" s="35">
        <v>30.0</v>
      </c>
      <c r="G75" s="36">
        <f>E75*F75</f>
        <v>16317.0</v>
      </c>
    </row>
    <row r="76" spans="8:8" ht="25.2">
      <c r="A76" s="22">
        <f>A75+1</f>
        <v>19.0</v>
      </c>
      <c r="B76" s="33" t="s">
        <v>29</v>
      </c>
      <c r="C76" s="52" t="s">
        <v>11</v>
      </c>
      <c r="D76" s="42"/>
      <c r="E76" s="59">
        <f>E75</f>
        <v>543.9</v>
      </c>
      <c r="F76" s="35">
        <v>15.0</v>
      </c>
      <c r="G76" s="36">
        <f>E76*F76</f>
        <v>8158.5</v>
      </c>
    </row>
    <row r="77" spans="8:8" ht="25.2">
      <c r="A77" s="22">
        <f>A76+1</f>
        <v>20.0</v>
      </c>
      <c r="B77" s="30" t="s">
        <v>30</v>
      </c>
      <c r="C77" s="52" t="s">
        <v>11</v>
      </c>
      <c r="D77" s="42"/>
      <c r="E77" s="74">
        <f>E75</f>
        <v>543.9</v>
      </c>
      <c r="F77" s="35">
        <v>50.0</v>
      </c>
      <c r="G77" s="36">
        <f>E77*F77</f>
        <v>27195.0</v>
      </c>
    </row>
    <row r="78" spans="8:8" ht="14.4">
      <c r="A78" s="22"/>
      <c r="B78" s="24"/>
      <c r="C78" s="55"/>
      <c r="D78" s="42"/>
      <c r="E78" s="56"/>
      <c r="F78" s="73"/>
      <c r="G78" s="73"/>
    </row>
    <row r="79" spans="8:8" ht="14.4">
      <c r="A79" s="22"/>
      <c r="B79" s="24" t="s">
        <v>31</v>
      </c>
      <c r="C79" s="55"/>
      <c r="D79" s="42"/>
      <c r="E79" s="56"/>
      <c r="F79" s="73"/>
      <c r="G79" s="73"/>
    </row>
    <row r="80" spans="8:8" ht="25.2">
      <c r="A80" s="22">
        <f>A77+1</f>
        <v>21.0</v>
      </c>
      <c r="B80" s="33" t="s">
        <v>29</v>
      </c>
      <c r="C80" s="52" t="s">
        <v>11</v>
      </c>
      <c r="D80" s="42"/>
      <c r="E80" s="59">
        <v>368.3</v>
      </c>
      <c r="F80" s="35">
        <v>15.0</v>
      </c>
      <c r="G80" s="36">
        <f>E80*F80</f>
        <v>5524.5</v>
      </c>
    </row>
    <row r="81" spans="8:8" ht="25.2">
      <c r="A81" s="22">
        <f>A80+1</f>
        <v>22.0</v>
      </c>
      <c r="B81" s="75" t="s">
        <v>32</v>
      </c>
      <c r="C81" s="52" t="s">
        <v>11</v>
      </c>
      <c r="D81" s="42"/>
      <c r="E81" s="59">
        <f>E80</f>
        <v>368.3</v>
      </c>
      <c r="F81" s="35">
        <v>250.0</v>
      </c>
      <c r="G81" s="36">
        <f>E81*F81</f>
        <v>92075.0</v>
      </c>
    </row>
    <row r="82" spans="8:8" ht="25.2">
      <c r="A82" s="22">
        <f>A81+1</f>
        <v>23.0</v>
      </c>
      <c r="B82" s="33" t="s">
        <v>33</v>
      </c>
      <c r="C82" s="52" t="s">
        <v>11</v>
      </c>
      <c r="D82" s="42"/>
      <c r="E82" s="59">
        <f>E81</f>
        <v>368.3</v>
      </c>
      <c r="F82" s="35">
        <v>15.0</v>
      </c>
      <c r="G82" s="36">
        <f>E82*F82</f>
        <v>5524.5</v>
      </c>
    </row>
    <row r="83" spans="8:8" ht="14.4">
      <c r="A83" s="22"/>
      <c r="B83" s="76"/>
      <c r="C83" s="77"/>
      <c r="D83" s="42"/>
      <c r="E83" s="78"/>
      <c r="F83" s="32"/>
      <c r="G83" s="32"/>
    </row>
    <row r="84" spans="8:8" ht="25.2">
      <c r="A84" s="22">
        <f>A82+1</f>
        <v>24.0</v>
      </c>
      <c r="B84" s="30" t="s">
        <v>17</v>
      </c>
      <c r="C84" s="52" t="s">
        <v>11</v>
      </c>
      <c r="D84" s="42"/>
      <c r="E84" s="59">
        <f>E80</f>
        <v>368.3</v>
      </c>
      <c r="F84" s="35">
        <v>150.0</v>
      </c>
      <c r="G84" s="36">
        <f>E84*F84</f>
        <v>55245.0</v>
      </c>
    </row>
    <row r="85" spans="8:8" ht="25.2">
      <c r="A85" s="22">
        <f>A84+1</f>
        <v>25.0</v>
      </c>
      <c r="B85" s="33" t="s">
        <v>34</v>
      </c>
      <c r="C85" s="52" t="s">
        <v>11</v>
      </c>
      <c r="D85" s="42"/>
      <c r="E85" s="59">
        <f>E84</f>
        <v>368.3</v>
      </c>
      <c r="F85" s="35">
        <v>15.0</v>
      </c>
      <c r="G85" s="36">
        <f>E85*F85</f>
        <v>5524.5</v>
      </c>
    </row>
    <row r="86" spans="8:8" ht="25.2">
      <c r="A86" s="22">
        <f>A85+1</f>
        <v>26.0</v>
      </c>
      <c r="B86" s="30" t="s">
        <v>35</v>
      </c>
      <c r="C86" s="52" t="s">
        <v>11</v>
      </c>
      <c r="D86" s="42"/>
      <c r="E86" s="74">
        <f>E84</f>
        <v>368.3</v>
      </c>
      <c r="F86" s="35">
        <v>50.0</v>
      </c>
      <c r="G86" s="36">
        <f>E86*F86</f>
        <v>18415.0</v>
      </c>
    </row>
    <row r="87" spans="8:8" ht="14.4">
      <c r="A87" s="22"/>
      <c r="B87" s="24"/>
      <c r="C87" s="55"/>
      <c r="D87" s="42"/>
      <c r="E87" s="56"/>
      <c r="F87" s="57"/>
      <c r="G87" s="58"/>
    </row>
    <row r="88" spans="8:8" ht="25.2">
      <c r="A88" s="28">
        <f>A86+1</f>
        <v>27.0</v>
      </c>
      <c r="B88" s="30" t="s">
        <v>36</v>
      </c>
      <c r="C88" s="52" t="s">
        <v>11</v>
      </c>
      <c r="D88" s="42"/>
      <c r="E88" s="74">
        <v>2677.22</v>
      </c>
      <c r="F88" s="67">
        <v>10.0</v>
      </c>
      <c r="G88" s="97">
        <f>E88*F88</f>
        <v>26772.199999999997</v>
      </c>
    </row>
    <row r="89" spans="8:8" ht="30.0" customHeight="1">
      <c r="A89" s="39">
        <f>A88+1</f>
        <v>28.0</v>
      </c>
      <c r="B89" s="79" t="s">
        <v>38</v>
      </c>
      <c r="C89" s="64" t="s">
        <v>11</v>
      </c>
      <c r="D89" s="65"/>
      <c r="E89" s="80">
        <v>989.8</v>
      </c>
      <c r="F89" s="81">
        <v>120.0</v>
      </c>
      <c r="G89" s="81">
        <f>E89*F89</f>
        <v>118776.0</v>
      </c>
    </row>
    <row r="90" spans="8:8" ht="14.4">
      <c r="A90" s="28"/>
      <c r="B90" s="82"/>
      <c r="C90" s="77"/>
      <c r="D90" s="42"/>
      <c r="E90" s="83"/>
      <c r="F90" s="97"/>
      <c r="G90" s="98"/>
    </row>
    <row r="91" spans="8:8" ht="15.75" customHeight="1">
      <c r="A91" s="99"/>
      <c r="B91" s="100"/>
      <c r="C91" s="47"/>
      <c r="D91" s="42"/>
      <c r="E91" s="49"/>
      <c r="F91" s="101"/>
      <c r="G91" s="101"/>
    </row>
    <row r="92" spans="8:8" ht="15.75" customHeight="1">
      <c r="A92" s="28"/>
      <c r="B92" s="102" t="s">
        <v>40</v>
      </c>
      <c r="C92" s="28" t="s">
        <v>41</v>
      </c>
      <c r="D92" s="33"/>
      <c r="E92" s="28"/>
      <c r="F92" s="103"/>
      <c r="G92" s="104">
        <f>SUM(G4:G91)</f>
        <v>2502929.75</v>
      </c>
    </row>
    <row r="93" spans="8:8" ht="15.75" customHeight="1">
      <c r="A93" s="28"/>
      <c r="B93" s="102"/>
      <c r="C93" s="12"/>
      <c r="D93" s="105"/>
      <c r="E93" s="12"/>
      <c r="F93" s="103"/>
      <c r="G93" s="103"/>
    </row>
    <row r="94" spans="8:8" ht="15.75" customHeight="1">
      <c r="A94" s="106"/>
      <c r="B94" s="107"/>
      <c r="C94" s="108"/>
      <c r="D94" s="107"/>
      <c r="E94" s="109"/>
      <c r="F94" s="110"/>
      <c r="G94" s="111"/>
    </row>
  </sheetData>
  <mergeCells count="6">
    <mergeCell ref="A1:A2"/>
    <mergeCell ref="B1:B2"/>
    <mergeCell ref="C1:C2"/>
    <mergeCell ref="D1:D2"/>
    <mergeCell ref="E1:E2"/>
    <mergeCell ref="F1:G1"/>
  </mergeCells>
  <pageMargins left="0.1968503937007874" right="0.1968503937007874" top="0.5905511811023623" bottom="0.1968503937007874" header="0.0" footer="0.0"/>
  <pageSetup paperSize="9" scale="60"/>
</worksheet>
</file>

<file path=docProps/app.xml><?xml version="1.0" encoding="utf-8"?>
<Properties xmlns="http://schemas.openxmlformats.org/officeDocument/2006/extended-properties">
  <Application>Kingsoft Office</Application>
  <DocSecurity>0</DocSecurity>
  <ScaleCrop>0</ScaleCrop>
  <LinksUpToDate>0</LinksUpToDate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Владимир Драгунов</dc:creator>
  <cp:lastModifiedBy>Пользователь</cp:lastModifiedBy>
  <dcterms:created xsi:type="dcterms:W3CDTF">2015-06-05T15:19:34Z</dcterms:created>
  <dcterms:modified xsi:type="dcterms:W3CDTF">2025-11-29T08:05:24Z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fc8b41c21c054356b4d66762c180eb68</vt:lpwstr>
  </property>
</Properties>
</file>