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ppsa-my.sharepoint.com/personal/yurii_buzan_lppsa_com/Documents/Робочий стіл/UA Construcrion/3. Офіс - Лубни/"/>
    </mc:Choice>
  </mc:AlternateContent>
  <xr:revisionPtr revIDLastSave="160" documentId="8_{75FB5EAB-F67D-4CF1-A604-AF423E57DDD0}" xr6:coauthVersionLast="47" xr6:coauthVersionMax="47" xr10:uidLastSave="{3FA3C473-FF63-46F5-A3A9-4BE255AC142E}"/>
  <bookViews>
    <workbookView xWindow="-120" yWindow="-16320" windowWidth="29040" windowHeight="15720" tabRatio="500" xr2:uid="{00000000-000D-0000-FFFF-FFFF00000000}"/>
  </bookViews>
  <sheets>
    <sheet name="Об'єми робіт (гіпсокартон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8" l="1"/>
  <c r="E36" i="8" l="1"/>
  <c r="E44" i="8"/>
  <c r="G82" i="8" l="1"/>
  <c r="G54" i="8"/>
  <c r="G50" i="8"/>
  <c r="G48" i="8"/>
  <c r="E77" i="8"/>
  <c r="G77" i="8" s="1"/>
  <c r="E72" i="8"/>
  <c r="E69" i="8"/>
  <c r="G69" i="8" s="1"/>
  <c r="G67" i="8"/>
  <c r="G63" i="8"/>
  <c r="G15" i="8"/>
  <c r="G59" i="8"/>
  <c r="G72" i="8" l="1"/>
  <c r="G71" i="8" s="1"/>
  <c r="G40" i="8"/>
  <c r="G36" i="8"/>
  <c r="G33" i="8"/>
  <c r="G28" i="8"/>
  <c r="G25" i="8"/>
  <c r="G12" i="8"/>
  <c r="G8" i="8"/>
  <c r="E17" i="8"/>
  <c r="G17" i="8" s="1"/>
  <c r="G4" i="8"/>
  <c r="G21" i="8"/>
  <c r="G44" i="8"/>
  <c r="E61" i="8"/>
  <c r="G61" i="8" s="1"/>
  <c r="G58" i="8" s="1"/>
  <c r="G3" i="8" l="1"/>
  <c r="L82" i="8"/>
  <c r="L81" i="8" s="1"/>
  <c r="L58" i="8" l="1"/>
  <c r="L3" i="8" l="1"/>
  <c r="L84" i="8" s="1"/>
  <c r="G81" i="8"/>
  <c r="G84" i="8" l="1"/>
</calcChain>
</file>

<file path=xl/sharedStrings.xml><?xml version="1.0" encoding="utf-8"?>
<sst xmlns="http://schemas.openxmlformats.org/spreadsheetml/2006/main" count="65" uniqueCount="45">
  <si>
    <t>№ п/п</t>
  </si>
  <si>
    <t>Найменування робіт</t>
  </si>
  <si>
    <t>Од. вим.</t>
  </si>
  <si>
    <t xml:space="preserve">Найменування матеріалів </t>
  </si>
  <si>
    <t>Монтаж гіпсокартонних конструкцій</t>
  </si>
  <si>
    <t>м2</t>
  </si>
  <si>
    <t>м.пог.</t>
  </si>
  <si>
    <t>Зароблення швів ГКЛВ, крок 1200 мм</t>
  </si>
  <si>
    <t>Монтаж посилення дверних прорізів, "Н" - образне</t>
  </si>
  <si>
    <t>Монтаж посилення опусків під скляні перегородки, "Н" - образне</t>
  </si>
  <si>
    <t>Зашивка відкосів віконних прорізів ГКЛВ листами у два шари (відкос шириною до 500 мм)</t>
  </si>
  <si>
    <t>Примикання ГК перегородок на внутрішніх кутах, тріщиностійкою стрічкою</t>
  </si>
  <si>
    <t>шт.</t>
  </si>
  <si>
    <t>Інші підсобні роботи / матеріали</t>
  </si>
  <si>
    <t>Розвантажування, переміщення, складування
матеріалів</t>
  </si>
  <si>
    <t>компл.</t>
  </si>
  <si>
    <t>ВСЬОГО ВАРТІСТЬ МАТЕРІАЛІВ, грн з ПДВ</t>
  </si>
  <si>
    <t>Монтаж опусків під скляні перегородки, товщ. 150 мм з ГКЛВ у два шари з двох сторон, крок 400 мм (Н=1,75м/2,05м) з посиленням із площини</t>
  </si>
  <si>
    <t>Всього вартість робіт, грн з ПДВ</t>
  </si>
  <si>
    <t>Кількість</t>
  </si>
  <si>
    <t>Вартість робіт за од., грн з ПДВ</t>
  </si>
  <si>
    <t>Вартість матеріалів за од., грн з ПДВ</t>
  </si>
  <si>
    <t>Всього вартість матеріалів, грн з ПДВ</t>
  </si>
  <si>
    <r>
      <rPr>
        <sz val="14"/>
        <rFont val="Times New Roman"/>
        <family val="1"/>
      </rPr>
      <t>т</t>
    </r>
  </si>
  <si>
    <t>Фрезерування/розшивання швів ГКЛВ під 45 град.</t>
  </si>
  <si>
    <t>Монтаж фальшстіни для інсталяції унітазу</t>
  </si>
  <si>
    <t>Влаштування ущільнюючої демпферної стрічки, 100мм під направляючий профіль UW-100</t>
  </si>
  <si>
    <t>Монтаж каркасу з посиленого профілю UA-100 (1,5 мм) для подальшого кріплення інсталяції унітазу</t>
  </si>
  <si>
    <t>Влаштування консольного Г-подібного виробу з ГКЛ  (фальш-виступ, щоб закрити металеву трубу-розкіс по осі "2")</t>
  </si>
  <si>
    <t>Задувка монтажною піною примикання ГК конструкцій до покрівельного профлиста</t>
  </si>
  <si>
    <t>Монтаж фальшстін короба з ГКЛВ у 2 шари (Н=4,5 м)</t>
  </si>
  <si>
    <t>Влаштування примикання ГК конструкцій</t>
  </si>
  <si>
    <t xml:space="preserve">Монтаж металевих пластин з кроком 0,8 м до покрівельного профлиста, для подальшого кріплення направляючих профілів UW-100 </t>
  </si>
  <si>
    <t>Метизна продукція для монтажу ГК конструкцій</t>
  </si>
  <si>
    <t>Монтаж вздовж сендвіч-панелі фальшстіни 125 мм з ГКЛВ у два шари з однієї сторони, крок 400 мм (Н=4,3м /5,0м)</t>
  </si>
  <si>
    <t>Монтаж звиск карнизу  (L=19,5м х три площини)</t>
  </si>
  <si>
    <t>точок</t>
  </si>
  <si>
    <t>Монтаж посилення торців міжкімнатних перегородок у вигляді вертикальної "ферми" (Н=5,0м) (розкріпити для стійкості)</t>
  </si>
  <si>
    <t>Монтаж допоміжного каркасу з профілів  UD-27/CD-60 для влаштування опуску ГКЛВ для скляної перегородки тамбуру</t>
  </si>
  <si>
    <t>Зашивка торців перегородок/опусків/дверних відкосів/примикання до алюм.профілю  листами ГКЛВ в 1 шар</t>
  </si>
  <si>
    <t>Задувка монтажною піною в місцях примикання до скляних прозорих огороджуючих конструкцй (СПОК) з внутрішньої сторони</t>
  </si>
  <si>
    <t>Влаштування утеплювача із мінвати, 30 кг/м3  в міжкімнатних перегородках</t>
  </si>
  <si>
    <t>Монтаж міжкімнатних перегородок 150 мм з ГКЛВ у два шари з двох сторон, крок 400 мм (Нcередня=4,5м від підлоги до низу профлиста)</t>
  </si>
  <si>
    <t>Зашивка м/колон (9 шт.) ГКЛВ листами у два шари з однієї сторони (Н=4,3м /5,0м)</t>
  </si>
  <si>
    <t xml:space="preserve">ВСЬОГО ВАРТІСТЬ РОБІТ, грн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</si>
</sst>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C0FFC0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2" fontId="12" fillId="0" borderId="16" xfId="0" applyNumberFormat="1" applyFont="1" applyBorder="1" applyAlignment="1">
      <alignment horizontal="center" vertical="center" shrinkToFit="1"/>
    </xf>
    <xf numFmtId="4" fontId="7" fillId="0" borderId="17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4" fontId="9" fillId="4" borderId="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4" fontId="9" fillId="4" borderId="1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center" vertical="center" wrapText="1"/>
    </xf>
    <xf numFmtId="0" fontId="9" fillId="4" borderId="14" xfId="0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right" vertical="center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0FFC0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61" zoomScale="70" zoomScaleNormal="70" workbookViewId="0">
      <selection activeCell="G84" sqref="G84"/>
    </sheetView>
  </sheetViews>
  <sheetFormatPr defaultRowHeight="14.5" x14ac:dyDescent="0.35"/>
  <cols>
    <col min="1" max="1" width="2.26953125" customWidth="1"/>
    <col min="2" max="2" width="8.81640625" customWidth="1"/>
    <col min="3" max="3" width="89.81640625" customWidth="1"/>
    <col min="4" max="4" width="13.26953125" customWidth="1"/>
    <col min="5" max="5" width="12.26953125" customWidth="1"/>
    <col min="6" max="6" width="17.81640625" customWidth="1"/>
    <col min="7" max="7" width="21" customWidth="1"/>
    <col min="8" max="8" width="61.1796875" customWidth="1"/>
    <col min="10" max="10" width="13.453125" customWidth="1"/>
    <col min="11" max="11" width="17.81640625" customWidth="1"/>
    <col min="12" max="12" width="23.26953125" customWidth="1"/>
    <col min="13" max="13" width="23.54296875" customWidth="1"/>
  </cols>
  <sheetData>
    <row r="1" spans="1:13" ht="18.5" thickBot="1" x14ac:dyDescent="0.4">
      <c r="A1" s="1"/>
      <c r="B1" s="47"/>
      <c r="C1" s="6"/>
      <c r="D1" s="6"/>
      <c r="E1" s="6"/>
      <c r="F1" s="6"/>
      <c r="G1" s="6"/>
      <c r="H1" s="6"/>
      <c r="I1" s="6"/>
      <c r="J1" s="6"/>
      <c r="K1" s="6"/>
      <c r="L1" s="5"/>
    </row>
    <row r="2" spans="1:13" ht="75" customHeight="1" thickBot="1" x14ac:dyDescent="0.4">
      <c r="A2" s="1"/>
      <c r="B2" s="7" t="s">
        <v>0</v>
      </c>
      <c r="C2" s="7" t="s">
        <v>1</v>
      </c>
      <c r="D2" s="8" t="s">
        <v>2</v>
      </c>
      <c r="E2" s="8" t="s">
        <v>19</v>
      </c>
      <c r="F2" s="9" t="s">
        <v>20</v>
      </c>
      <c r="G2" s="9" t="s">
        <v>18</v>
      </c>
      <c r="H2" s="8" t="s">
        <v>3</v>
      </c>
      <c r="I2" s="8" t="s">
        <v>2</v>
      </c>
      <c r="J2" s="8" t="s">
        <v>19</v>
      </c>
      <c r="K2" s="8" t="s">
        <v>21</v>
      </c>
      <c r="L2" s="10" t="s">
        <v>22</v>
      </c>
    </row>
    <row r="3" spans="1:13" ht="31.5" customHeight="1" thickBot="1" x14ac:dyDescent="0.4">
      <c r="A3" s="2"/>
      <c r="B3" s="11">
        <v>1</v>
      </c>
      <c r="C3" s="51" t="s">
        <v>4</v>
      </c>
      <c r="D3" s="51"/>
      <c r="E3" s="51"/>
      <c r="F3" s="36"/>
      <c r="G3" s="12">
        <f>SUM(G4:G57)</f>
        <v>303395</v>
      </c>
      <c r="H3" s="40"/>
      <c r="I3" s="40"/>
      <c r="J3" s="40"/>
      <c r="K3" s="40"/>
      <c r="L3" s="13">
        <f>SUM(L4:L57)</f>
        <v>0</v>
      </c>
    </row>
    <row r="4" spans="1:13" ht="36" x14ac:dyDescent="0.35">
      <c r="A4" s="2"/>
      <c r="B4" s="14">
        <v>1</v>
      </c>
      <c r="C4" s="15" t="s">
        <v>34</v>
      </c>
      <c r="D4" s="16" t="s">
        <v>5</v>
      </c>
      <c r="E4" s="17">
        <v>190</v>
      </c>
      <c r="F4" s="16">
        <v>300</v>
      </c>
      <c r="G4" s="16">
        <f>E4*F4</f>
        <v>57000</v>
      </c>
      <c r="H4" s="18"/>
      <c r="I4" s="16"/>
      <c r="J4" s="16"/>
      <c r="K4" s="16"/>
      <c r="L4" s="20"/>
      <c r="M4" s="4"/>
    </row>
    <row r="5" spans="1:13" ht="18" x14ac:dyDescent="0.35">
      <c r="A5" s="2"/>
      <c r="B5" s="14"/>
      <c r="C5" s="15"/>
      <c r="D5" s="16"/>
      <c r="E5" s="17"/>
      <c r="F5" s="16"/>
      <c r="G5" s="16"/>
      <c r="H5" s="18"/>
      <c r="I5" s="16"/>
      <c r="J5" s="16"/>
      <c r="K5" s="16"/>
      <c r="L5" s="20"/>
    </row>
    <row r="6" spans="1:13" ht="18" x14ac:dyDescent="0.35">
      <c r="A6" s="2"/>
      <c r="B6" s="14"/>
      <c r="C6" s="15"/>
      <c r="D6" s="16"/>
      <c r="E6" s="17"/>
      <c r="F6" s="16"/>
      <c r="G6" s="16"/>
      <c r="H6" s="18"/>
      <c r="I6" s="16"/>
      <c r="J6" s="16"/>
      <c r="K6" s="16"/>
      <c r="L6" s="20"/>
    </row>
    <row r="7" spans="1:13" ht="18" x14ac:dyDescent="0.35">
      <c r="A7" s="2"/>
      <c r="B7" s="14"/>
      <c r="C7" s="15"/>
      <c r="D7" s="16"/>
      <c r="E7" s="17"/>
      <c r="F7" s="16"/>
      <c r="G7" s="16"/>
      <c r="H7" s="18"/>
      <c r="I7" s="16"/>
      <c r="J7" s="16"/>
      <c r="K7" s="16"/>
      <c r="L7" s="20"/>
    </row>
    <row r="8" spans="1:13" ht="36" x14ac:dyDescent="0.35">
      <c r="A8" s="2"/>
      <c r="B8" s="14">
        <v>2</v>
      </c>
      <c r="C8" s="15" t="s">
        <v>43</v>
      </c>
      <c r="D8" s="16" t="s">
        <v>6</v>
      </c>
      <c r="E8" s="49">
        <f>4.65*5+3.3+5.5*3+1.95</f>
        <v>45</v>
      </c>
      <c r="F8" s="16">
        <v>400</v>
      </c>
      <c r="G8" s="16">
        <f>E8*F8</f>
        <v>18000</v>
      </c>
      <c r="H8" s="18"/>
      <c r="I8" s="16"/>
      <c r="J8" s="16"/>
      <c r="K8" s="16"/>
      <c r="L8" s="20"/>
      <c r="M8" s="49"/>
    </row>
    <row r="9" spans="1:13" ht="18" x14ac:dyDescent="0.35">
      <c r="A9" s="2"/>
      <c r="B9" s="14"/>
      <c r="C9" s="15"/>
      <c r="D9" s="16"/>
      <c r="E9" s="17"/>
      <c r="F9" s="16"/>
      <c r="G9" s="16"/>
      <c r="H9" s="18"/>
      <c r="I9" s="16"/>
      <c r="J9" s="16"/>
      <c r="K9" s="16"/>
      <c r="L9" s="20"/>
    </row>
    <row r="10" spans="1:13" ht="18" x14ac:dyDescent="0.35">
      <c r="A10" s="2"/>
      <c r="B10" s="14"/>
      <c r="C10" s="15"/>
      <c r="D10" s="16"/>
      <c r="E10" s="17"/>
      <c r="F10" s="16"/>
      <c r="G10" s="16"/>
      <c r="H10" s="18"/>
      <c r="I10" s="16"/>
      <c r="J10" s="16"/>
      <c r="K10" s="16"/>
      <c r="L10" s="20"/>
      <c r="M10" s="4"/>
    </row>
    <row r="11" spans="1:13" ht="18" x14ac:dyDescent="0.35">
      <c r="A11" s="2"/>
      <c r="B11" s="14"/>
      <c r="C11" s="15"/>
      <c r="D11" s="16"/>
      <c r="E11" s="17"/>
      <c r="F11" s="16"/>
      <c r="G11" s="16"/>
      <c r="H11" s="18"/>
      <c r="I11" s="16"/>
      <c r="J11" s="16"/>
      <c r="K11" s="16"/>
      <c r="L11" s="20"/>
      <c r="M11" s="4"/>
    </row>
    <row r="12" spans="1:13" ht="36" x14ac:dyDescent="0.35">
      <c r="A12" s="2"/>
      <c r="B12" s="14">
        <v>3</v>
      </c>
      <c r="C12" s="15" t="s">
        <v>42</v>
      </c>
      <c r="D12" s="16" t="s">
        <v>5</v>
      </c>
      <c r="E12" s="17">
        <v>290</v>
      </c>
      <c r="F12" s="16">
        <v>400</v>
      </c>
      <c r="G12" s="16">
        <f>E12*F12</f>
        <v>116000</v>
      </c>
      <c r="H12" s="18"/>
      <c r="I12" s="16"/>
      <c r="J12" s="16"/>
      <c r="K12" s="16"/>
      <c r="L12" s="20"/>
      <c r="M12" s="4"/>
    </row>
    <row r="13" spans="1:13" ht="18" x14ac:dyDescent="0.35">
      <c r="A13" s="2"/>
      <c r="B13" s="14"/>
      <c r="C13" s="15"/>
      <c r="D13" s="16"/>
      <c r="E13" s="17"/>
      <c r="F13" s="16"/>
      <c r="G13" s="16"/>
      <c r="H13" s="18"/>
      <c r="I13" s="16"/>
      <c r="J13" s="16"/>
      <c r="K13" s="16"/>
      <c r="L13" s="20"/>
    </row>
    <row r="14" spans="1:13" ht="18" x14ac:dyDescent="0.35">
      <c r="A14" s="2"/>
      <c r="B14" s="14"/>
      <c r="C14" s="15"/>
      <c r="D14" s="16"/>
      <c r="E14" s="17"/>
      <c r="F14" s="16"/>
      <c r="G14" s="16"/>
      <c r="H14" s="18"/>
      <c r="I14" s="16"/>
      <c r="J14" s="16"/>
      <c r="K14" s="16"/>
      <c r="L14" s="20"/>
    </row>
    <row r="15" spans="1:13" ht="18" x14ac:dyDescent="0.35">
      <c r="A15" s="2"/>
      <c r="B15" s="14">
        <v>4</v>
      </c>
      <c r="C15" s="15" t="s">
        <v>41</v>
      </c>
      <c r="D15" s="16" t="s">
        <v>5</v>
      </c>
      <c r="E15" s="17">
        <v>200</v>
      </c>
      <c r="F15" s="16">
        <v>45</v>
      </c>
      <c r="G15" s="16">
        <f>E15*F15</f>
        <v>9000</v>
      </c>
      <c r="H15" s="18"/>
      <c r="I15" s="16"/>
      <c r="J15" s="16"/>
      <c r="K15" s="16"/>
      <c r="L15" s="20"/>
    </row>
    <row r="16" spans="1:13" ht="18" x14ac:dyDescent="0.35">
      <c r="A16" s="2"/>
      <c r="B16" s="14"/>
      <c r="C16" s="15"/>
      <c r="D16" s="16"/>
      <c r="E16" s="17"/>
      <c r="F16" s="16"/>
      <c r="G16" s="16"/>
      <c r="H16" s="18"/>
      <c r="I16" s="16"/>
      <c r="J16" s="16"/>
      <c r="K16" s="16"/>
      <c r="L16" s="20"/>
    </row>
    <row r="17" spans="1:12" ht="18" x14ac:dyDescent="0.35">
      <c r="A17" s="2"/>
      <c r="B17" s="14">
        <v>5</v>
      </c>
      <c r="C17" s="15" t="s">
        <v>7</v>
      </c>
      <c r="D17" s="16" t="s">
        <v>6</v>
      </c>
      <c r="E17" s="17">
        <f>250+250</f>
        <v>500</v>
      </c>
      <c r="F17" s="16">
        <v>25</v>
      </c>
      <c r="G17" s="16">
        <f>E17*F17</f>
        <v>12500</v>
      </c>
      <c r="H17" s="18"/>
      <c r="I17" s="21"/>
      <c r="J17" s="16"/>
      <c r="K17" s="16"/>
      <c r="L17" s="20"/>
    </row>
    <row r="18" spans="1:12" ht="18" x14ac:dyDescent="0.35">
      <c r="A18" s="2"/>
      <c r="B18" s="14"/>
      <c r="C18" s="15"/>
      <c r="D18" s="16"/>
      <c r="E18" s="17"/>
      <c r="F18" s="16"/>
      <c r="G18" s="16"/>
      <c r="H18" s="26"/>
      <c r="I18" s="21"/>
      <c r="J18" s="16"/>
      <c r="K18" s="16"/>
      <c r="L18" s="20"/>
    </row>
    <row r="19" spans="1:12" ht="18" x14ac:dyDescent="0.35">
      <c r="A19" s="2"/>
      <c r="B19" s="14"/>
      <c r="C19" s="15"/>
      <c r="D19" s="44"/>
      <c r="E19" s="17"/>
      <c r="F19" s="16"/>
      <c r="G19" s="16"/>
      <c r="H19" s="26"/>
      <c r="I19" s="21"/>
      <c r="J19" s="16"/>
      <c r="K19" s="16"/>
      <c r="L19" s="20"/>
    </row>
    <row r="20" spans="1:12" ht="18" x14ac:dyDescent="0.35">
      <c r="A20" s="2"/>
      <c r="B20" s="14"/>
      <c r="C20" s="15"/>
      <c r="D20" s="44"/>
      <c r="E20" s="17"/>
      <c r="F20" s="16"/>
      <c r="G20" s="16"/>
      <c r="H20" s="26"/>
      <c r="I20" s="27"/>
      <c r="J20" s="16"/>
      <c r="K20" s="16"/>
      <c r="L20" s="20"/>
    </row>
    <row r="21" spans="1:12" ht="18" x14ac:dyDescent="0.35">
      <c r="A21" s="2"/>
      <c r="B21" s="14">
        <v>6</v>
      </c>
      <c r="C21" s="15" t="s">
        <v>24</v>
      </c>
      <c r="D21" s="16" t="s">
        <v>6</v>
      </c>
      <c r="E21" s="17">
        <v>100</v>
      </c>
      <c r="F21" s="16">
        <v>15</v>
      </c>
      <c r="G21" s="16">
        <f>E21*F21</f>
        <v>1500</v>
      </c>
      <c r="H21" s="18"/>
      <c r="I21" s="21"/>
      <c r="J21" s="16"/>
      <c r="K21" s="16"/>
      <c r="L21" s="20"/>
    </row>
    <row r="22" spans="1:12" ht="18" x14ac:dyDescent="0.35">
      <c r="A22" s="2"/>
      <c r="B22" s="14"/>
      <c r="C22" s="15"/>
      <c r="D22" s="16"/>
      <c r="E22" s="17"/>
      <c r="F22" s="16"/>
      <c r="G22" s="16"/>
      <c r="H22" s="26"/>
      <c r="I22" s="21"/>
      <c r="J22" s="16"/>
      <c r="K22" s="16"/>
      <c r="L22" s="20"/>
    </row>
    <row r="23" spans="1:12" ht="18" x14ac:dyDescent="0.35">
      <c r="A23" s="2"/>
      <c r="B23" s="14"/>
      <c r="C23" s="15"/>
      <c r="D23" s="44"/>
      <c r="E23" s="17"/>
      <c r="F23" s="16"/>
      <c r="G23" s="16"/>
      <c r="H23" s="26"/>
      <c r="I23" s="21"/>
      <c r="J23" s="16"/>
      <c r="K23" s="16"/>
      <c r="L23" s="20"/>
    </row>
    <row r="24" spans="1:12" ht="18" x14ac:dyDescent="0.35">
      <c r="A24" s="2"/>
      <c r="B24" s="14"/>
      <c r="C24" s="15"/>
      <c r="D24" s="44"/>
      <c r="E24" s="17"/>
      <c r="F24" s="16"/>
      <c r="G24" s="16"/>
      <c r="H24" s="26"/>
      <c r="I24" s="27"/>
      <c r="J24" s="16"/>
      <c r="K24" s="16"/>
      <c r="L24" s="20"/>
    </row>
    <row r="25" spans="1:12" ht="18.5" thickBot="1" x14ac:dyDescent="0.4">
      <c r="A25" s="2"/>
      <c r="B25" s="14">
        <v>7</v>
      </c>
      <c r="C25" s="15" t="s">
        <v>8</v>
      </c>
      <c r="D25" s="16" t="s">
        <v>6</v>
      </c>
      <c r="E25" s="17">
        <v>41</v>
      </c>
      <c r="F25" s="16">
        <v>70</v>
      </c>
      <c r="G25" s="16">
        <f>E25*F25</f>
        <v>2870</v>
      </c>
      <c r="H25" s="18"/>
      <c r="I25" s="16"/>
      <c r="J25" s="16"/>
      <c r="K25" s="16"/>
      <c r="L25" s="20"/>
    </row>
    <row r="26" spans="1:12" ht="18" x14ac:dyDescent="0.35">
      <c r="A26" s="2"/>
      <c r="B26" s="14"/>
      <c r="C26" s="15"/>
      <c r="D26" s="16"/>
      <c r="E26" s="17"/>
      <c r="F26" s="16"/>
      <c r="G26" s="16"/>
      <c r="H26" s="18"/>
      <c r="I26" s="16"/>
      <c r="J26" s="16"/>
      <c r="K26" s="16"/>
      <c r="L26" s="20"/>
    </row>
    <row r="27" spans="1:12" ht="18" x14ac:dyDescent="0.35">
      <c r="A27" s="2"/>
      <c r="B27" s="14"/>
      <c r="C27" s="15"/>
      <c r="D27" s="16"/>
      <c r="E27" s="17"/>
      <c r="F27" s="16"/>
      <c r="G27" s="16"/>
      <c r="H27" s="18"/>
      <c r="I27" s="16"/>
      <c r="J27" s="16"/>
      <c r="K27" s="16"/>
      <c r="L27" s="20"/>
    </row>
    <row r="28" spans="1:12" ht="54.75" customHeight="1" x14ac:dyDescent="0.35">
      <c r="A28" s="2"/>
      <c r="B28" s="14">
        <v>8</v>
      </c>
      <c r="C28" s="15" t="s">
        <v>17</v>
      </c>
      <c r="D28" s="16" t="s">
        <v>5</v>
      </c>
      <c r="E28" s="17">
        <v>135</v>
      </c>
      <c r="F28" s="16">
        <v>350</v>
      </c>
      <c r="G28" s="16">
        <f>E28*F28</f>
        <v>47250</v>
      </c>
      <c r="H28" s="18"/>
      <c r="I28" s="16"/>
      <c r="J28" s="16"/>
      <c r="K28" s="16"/>
      <c r="L28" s="20"/>
    </row>
    <row r="29" spans="1:12" ht="18" x14ac:dyDescent="0.35">
      <c r="A29" s="2"/>
      <c r="B29" s="14"/>
      <c r="C29" s="15"/>
      <c r="D29" s="16"/>
      <c r="E29" s="17"/>
      <c r="F29" s="16"/>
      <c r="G29" s="16"/>
      <c r="H29" s="18"/>
      <c r="I29" s="16"/>
      <c r="J29" s="16"/>
      <c r="K29" s="16"/>
      <c r="L29" s="20"/>
    </row>
    <row r="30" spans="1:12" ht="18" x14ac:dyDescent="0.35">
      <c r="A30" s="2"/>
      <c r="B30" s="14"/>
      <c r="C30" s="15"/>
      <c r="D30" s="16"/>
      <c r="E30" s="17"/>
      <c r="F30" s="16"/>
      <c r="G30" s="16"/>
      <c r="H30" s="18"/>
      <c r="I30" s="16"/>
      <c r="J30" s="16"/>
      <c r="K30" s="16"/>
      <c r="L30" s="20"/>
    </row>
    <row r="31" spans="1:12" ht="18" x14ac:dyDescent="0.35">
      <c r="A31" s="2"/>
      <c r="B31" s="14"/>
      <c r="C31" s="15"/>
      <c r="D31" s="16"/>
      <c r="E31" s="17"/>
      <c r="F31" s="16"/>
      <c r="G31" s="16"/>
      <c r="H31" s="18"/>
      <c r="I31" s="16"/>
      <c r="J31" s="16"/>
      <c r="K31" s="16"/>
      <c r="L31" s="20"/>
    </row>
    <row r="32" spans="1:12" ht="18" x14ac:dyDescent="0.35">
      <c r="A32" s="2"/>
      <c r="B32" s="14"/>
      <c r="C32" s="15"/>
      <c r="D32" s="16"/>
      <c r="E32" s="17"/>
      <c r="F32" s="16"/>
      <c r="G32" s="16"/>
      <c r="H32" s="18"/>
      <c r="I32" s="16"/>
      <c r="J32" s="16"/>
      <c r="K32" s="16"/>
      <c r="L32" s="20"/>
    </row>
    <row r="33" spans="1:12" ht="18" x14ac:dyDescent="0.35">
      <c r="A33" s="2"/>
      <c r="B33" s="14">
        <v>9</v>
      </c>
      <c r="C33" s="15" t="s">
        <v>9</v>
      </c>
      <c r="D33" s="16" t="s">
        <v>6</v>
      </c>
      <c r="E33" s="17">
        <v>40</v>
      </c>
      <c r="F33" s="16">
        <v>150</v>
      </c>
      <c r="G33" s="16">
        <f>E33*F33</f>
        <v>6000</v>
      </c>
      <c r="H33" s="18"/>
      <c r="I33" s="16"/>
      <c r="J33" s="16"/>
      <c r="K33" s="16"/>
      <c r="L33" s="20"/>
    </row>
    <row r="34" spans="1:12" ht="18" x14ac:dyDescent="0.35">
      <c r="A34" s="2"/>
      <c r="B34" s="14"/>
      <c r="C34" s="15"/>
      <c r="D34" s="16"/>
      <c r="E34" s="17"/>
      <c r="F34" s="16"/>
      <c r="G34" s="16"/>
      <c r="H34" s="18"/>
      <c r="I34" s="16"/>
      <c r="J34" s="16"/>
      <c r="K34" s="16"/>
      <c r="L34" s="20"/>
    </row>
    <row r="35" spans="1:12" ht="18" x14ac:dyDescent="0.35">
      <c r="A35" s="2"/>
      <c r="B35" s="14"/>
      <c r="C35" s="15"/>
      <c r="D35" s="16"/>
      <c r="E35" s="17"/>
      <c r="F35" s="16"/>
      <c r="G35" s="16"/>
      <c r="H35" s="18"/>
      <c r="I35" s="16"/>
      <c r="J35" s="16"/>
      <c r="K35" s="16"/>
      <c r="L35" s="20"/>
    </row>
    <row r="36" spans="1:12" ht="36" x14ac:dyDescent="0.35">
      <c r="A36" s="2"/>
      <c r="B36" s="14">
        <v>10</v>
      </c>
      <c r="C36" s="15" t="s">
        <v>39</v>
      </c>
      <c r="D36" s="16" t="s">
        <v>6</v>
      </c>
      <c r="E36" s="17">
        <f>43+8+10</f>
        <v>61</v>
      </c>
      <c r="F36" s="16">
        <v>150</v>
      </c>
      <c r="G36" s="16">
        <f>E36*F36</f>
        <v>9150</v>
      </c>
      <c r="H36" s="18"/>
      <c r="I36" s="16"/>
      <c r="J36" s="16"/>
      <c r="K36" s="16"/>
      <c r="L36" s="20"/>
    </row>
    <row r="37" spans="1:12" ht="18" x14ac:dyDescent="0.35">
      <c r="A37" s="2"/>
      <c r="B37" s="14"/>
      <c r="C37" s="15"/>
      <c r="D37" s="16"/>
      <c r="E37" s="17"/>
      <c r="F37" s="16"/>
      <c r="G37" s="16"/>
      <c r="H37" s="18"/>
      <c r="I37" s="16"/>
      <c r="J37" s="16"/>
      <c r="K37" s="16"/>
      <c r="L37" s="20"/>
    </row>
    <row r="38" spans="1:12" ht="18" x14ac:dyDescent="0.35">
      <c r="A38" s="2"/>
      <c r="B38" s="14"/>
      <c r="C38" s="15"/>
      <c r="D38" s="16"/>
      <c r="E38" s="17"/>
      <c r="F38" s="16"/>
      <c r="G38" s="16"/>
      <c r="H38" s="18"/>
      <c r="I38" s="16"/>
      <c r="J38" s="16"/>
      <c r="K38" s="16"/>
      <c r="L38" s="20"/>
    </row>
    <row r="39" spans="1:12" ht="18" x14ac:dyDescent="0.35">
      <c r="A39" s="2"/>
      <c r="B39" s="14"/>
      <c r="C39" s="15"/>
      <c r="D39" s="16"/>
      <c r="E39" s="17"/>
      <c r="F39" s="16"/>
      <c r="G39" s="16"/>
      <c r="H39" s="18"/>
      <c r="I39" s="16"/>
      <c r="J39" s="16"/>
      <c r="K39" s="16"/>
      <c r="L39" s="20"/>
    </row>
    <row r="40" spans="1:12" ht="36" x14ac:dyDescent="0.35">
      <c r="A40" s="2"/>
      <c r="B40" s="14">
        <v>11</v>
      </c>
      <c r="C40" s="15" t="s">
        <v>10</v>
      </c>
      <c r="D40" s="16" t="s">
        <v>6</v>
      </c>
      <c r="E40" s="17">
        <v>22</v>
      </c>
      <c r="F40" s="16">
        <v>200</v>
      </c>
      <c r="G40" s="16">
        <f>E40*F40</f>
        <v>4400</v>
      </c>
      <c r="H40" s="18"/>
      <c r="I40" s="16"/>
      <c r="J40" s="16"/>
      <c r="K40" s="16"/>
      <c r="L40" s="20"/>
    </row>
    <row r="41" spans="1:12" ht="18" x14ac:dyDescent="0.35">
      <c r="A41" s="2"/>
      <c r="B41" s="14"/>
      <c r="C41" s="15"/>
      <c r="D41" s="16"/>
      <c r="E41" s="17"/>
      <c r="F41" s="16"/>
      <c r="G41" s="16"/>
      <c r="H41" s="18"/>
      <c r="I41" s="16"/>
      <c r="J41" s="16"/>
      <c r="K41" s="16"/>
      <c r="L41" s="20"/>
    </row>
    <row r="42" spans="1:12" ht="18" x14ac:dyDescent="0.35">
      <c r="A42" s="2"/>
      <c r="B42" s="14"/>
      <c r="C42" s="15"/>
      <c r="D42" s="16"/>
      <c r="E42" s="17"/>
      <c r="F42" s="16"/>
      <c r="G42" s="16"/>
      <c r="H42" s="18"/>
      <c r="I42" s="16"/>
      <c r="J42" s="16"/>
      <c r="K42" s="16"/>
      <c r="L42" s="20"/>
    </row>
    <row r="43" spans="1:12" ht="18" x14ac:dyDescent="0.35">
      <c r="A43" s="2"/>
      <c r="B43" s="14"/>
      <c r="C43" s="15"/>
      <c r="D43" s="16"/>
      <c r="E43" s="17"/>
      <c r="F43" s="16"/>
      <c r="G43" s="16"/>
      <c r="H43" s="18"/>
      <c r="I43" s="16"/>
      <c r="J43" s="16"/>
      <c r="K43" s="16"/>
      <c r="L43" s="20"/>
    </row>
    <row r="44" spans="1:12" ht="18" x14ac:dyDescent="0.35">
      <c r="A44" s="2"/>
      <c r="B44" s="14">
        <v>12</v>
      </c>
      <c r="C44" s="15" t="s">
        <v>35</v>
      </c>
      <c r="D44" s="16" t="s">
        <v>6</v>
      </c>
      <c r="E44" s="17">
        <f>19.5*3</f>
        <v>58.5</v>
      </c>
      <c r="F44" s="16">
        <v>250</v>
      </c>
      <c r="G44" s="16">
        <f>E44*F44</f>
        <v>14625</v>
      </c>
      <c r="H44" s="18"/>
      <c r="I44" s="16"/>
      <c r="J44" s="16"/>
      <c r="K44" s="16"/>
      <c r="L44" s="20"/>
    </row>
    <row r="45" spans="1:12" ht="18" x14ac:dyDescent="0.35">
      <c r="A45" s="2"/>
      <c r="B45" s="43"/>
      <c r="C45" s="41"/>
      <c r="D45" s="42"/>
      <c r="E45" s="19"/>
      <c r="F45" s="42"/>
      <c r="G45" s="16"/>
      <c r="H45" s="18"/>
      <c r="I45" s="16"/>
      <c r="J45" s="16"/>
      <c r="K45" s="16"/>
      <c r="L45" s="20"/>
    </row>
    <row r="46" spans="1:12" ht="18" x14ac:dyDescent="0.35">
      <c r="A46" s="2"/>
      <c r="B46" s="14"/>
      <c r="C46" s="15"/>
      <c r="D46" s="16"/>
      <c r="E46" s="17"/>
      <c r="F46" s="16"/>
      <c r="G46" s="16"/>
      <c r="H46" s="18"/>
      <c r="I46" s="16"/>
      <c r="J46" s="16"/>
      <c r="K46" s="16"/>
      <c r="L46" s="20"/>
    </row>
    <row r="47" spans="1:12" ht="18" x14ac:dyDescent="0.35">
      <c r="A47" s="2"/>
      <c r="B47" s="14"/>
      <c r="C47" s="15"/>
      <c r="D47" s="16"/>
      <c r="E47" s="17"/>
      <c r="F47" s="16"/>
      <c r="G47" s="16"/>
      <c r="H47" s="18"/>
      <c r="I47" s="16"/>
      <c r="J47" s="16"/>
      <c r="K47" s="16"/>
      <c r="L47" s="20"/>
    </row>
    <row r="48" spans="1:12" ht="36" x14ac:dyDescent="0.35">
      <c r="A48" s="2"/>
      <c r="B48" s="14">
        <v>13</v>
      </c>
      <c r="C48" s="15" t="s">
        <v>37</v>
      </c>
      <c r="D48" s="16" t="s">
        <v>36</v>
      </c>
      <c r="E48" s="17">
        <v>5</v>
      </c>
      <c r="F48" s="16">
        <v>350</v>
      </c>
      <c r="G48" s="16">
        <f>E48*F48</f>
        <v>1750</v>
      </c>
      <c r="H48" s="18"/>
      <c r="I48" s="16"/>
      <c r="J48" s="16"/>
      <c r="K48" s="16"/>
      <c r="L48" s="20"/>
    </row>
    <row r="49" spans="1:13" ht="18" x14ac:dyDescent="0.35">
      <c r="A49" s="2"/>
      <c r="B49" s="14"/>
      <c r="C49" s="15"/>
      <c r="D49" s="16"/>
      <c r="E49" s="17"/>
      <c r="F49" s="16"/>
      <c r="G49" s="16"/>
      <c r="H49" s="18"/>
      <c r="I49" s="16"/>
      <c r="J49" s="16"/>
      <c r="K49" s="16"/>
      <c r="L49" s="20"/>
    </row>
    <row r="50" spans="1:13" ht="36" x14ac:dyDescent="0.35">
      <c r="A50" s="2"/>
      <c r="B50" s="14">
        <v>14</v>
      </c>
      <c r="C50" s="15" t="s">
        <v>38</v>
      </c>
      <c r="D50" s="16" t="s">
        <v>6</v>
      </c>
      <c r="E50" s="17">
        <v>11</v>
      </c>
      <c r="F50" s="16">
        <v>150</v>
      </c>
      <c r="G50" s="16">
        <f>E50*F50</f>
        <v>1650</v>
      </c>
      <c r="H50" s="18"/>
      <c r="I50" s="16"/>
      <c r="J50" s="16"/>
      <c r="K50" s="16"/>
      <c r="L50" s="20"/>
    </row>
    <row r="51" spans="1:13" ht="18" x14ac:dyDescent="0.35">
      <c r="A51" s="2"/>
      <c r="B51" s="14"/>
      <c r="C51" s="15"/>
      <c r="D51" s="16"/>
      <c r="E51" s="17"/>
      <c r="F51" s="16"/>
      <c r="G51" s="16"/>
      <c r="H51" s="18"/>
      <c r="I51" s="16"/>
      <c r="J51" s="16"/>
      <c r="K51" s="16"/>
      <c r="L51" s="20"/>
    </row>
    <row r="52" spans="1:13" ht="18" x14ac:dyDescent="0.35">
      <c r="A52" s="2"/>
      <c r="B52" s="14"/>
      <c r="C52" s="15"/>
      <c r="D52" s="44"/>
      <c r="E52" s="17"/>
      <c r="F52" s="16"/>
      <c r="G52" s="16"/>
      <c r="H52" s="18"/>
      <c r="I52" s="16"/>
      <c r="J52" s="16"/>
      <c r="K52" s="16"/>
      <c r="L52" s="20"/>
    </row>
    <row r="53" spans="1:13" ht="18" x14ac:dyDescent="0.35">
      <c r="A53" s="2"/>
      <c r="B53" s="22"/>
      <c r="C53" s="23"/>
      <c r="D53" s="24"/>
      <c r="E53" s="25"/>
      <c r="F53" s="16"/>
      <c r="G53" s="16"/>
      <c r="H53" s="26"/>
      <c r="I53" s="16"/>
      <c r="J53" s="16"/>
      <c r="K53" s="16"/>
      <c r="L53" s="20"/>
    </row>
    <row r="54" spans="1:13" ht="36" x14ac:dyDescent="0.35">
      <c r="A54" s="2"/>
      <c r="B54" s="14">
        <v>15</v>
      </c>
      <c r="C54" s="15" t="s">
        <v>28</v>
      </c>
      <c r="D54" s="16" t="s">
        <v>12</v>
      </c>
      <c r="E54" s="17">
        <v>2</v>
      </c>
      <c r="F54" s="16">
        <v>850</v>
      </c>
      <c r="G54" s="16">
        <f>E54*F54</f>
        <v>1700</v>
      </c>
      <c r="H54" s="18"/>
      <c r="I54" s="16"/>
      <c r="J54" s="16"/>
      <c r="K54" s="16"/>
      <c r="L54" s="20"/>
    </row>
    <row r="55" spans="1:13" ht="18" x14ac:dyDescent="0.35">
      <c r="A55" s="2"/>
      <c r="B55" s="14"/>
      <c r="C55" s="15"/>
      <c r="D55" s="16"/>
      <c r="E55" s="17"/>
      <c r="F55" s="16"/>
      <c r="G55" s="16"/>
      <c r="H55" s="18"/>
      <c r="I55" s="16"/>
      <c r="J55" s="16"/>
      <c r="K55" s="16"/>
      <c r="L55" s="20"/>
    </row>
    <row r="56" spans="1:13" ht="18" x14ac:dyDescent="0.35">
      <c r="A56" s="2"/>
      <c r="B56" s="14"/>
      <c r="C56" s="15"/>
      <c r="D56" s="16"/>
      <c r="E56" s="17"/>
      <c r="F56" s="16"/>
      <c r="G56" s="16"/>
      <c r="H56" s="18"/>
      <c r="I56" s="16"/>
      <c r="J56" s="16"/>
      <c r="K56" s="16"/>
      <c r="L56" s="20"/>
    </row>
    <row r="57" spans="1:13" ht="18.5" thickBot="1" x14ac:dyDescent="0.4">
      <c r="A57" s="2"/>
      <c r="B57" s="14"/>
      <c r="C57" s="15"/>
      <c r="D57" s="16"/>
      <c r="E57" s="17"/>
      <c r="F57" s="16"/>
      <c r="G57" s="16"/>
      <c r="H57" s="18"/>
      <c r="I57" s="16"/>
      <c r="J57" s="16"/>
      <c r="K57" s="16"/>
      <c r="L57" s="20"/>
    </row>
    <row r="58" spans="1:13" ht="24" customHeight="1" thickBot="1" x14ac:dyDescent="0.4">
      <c r="A58" s="2"/>
      <c r="B58" s="11">
        <v>2</v>
      </c>
      <c r="C58" s="51" t="s">
        <v>31</v>
      </c>
      <c r="D58" s="51"/>
      <c r="E58" s="51"/>
      <c r="F58" s="36"/>
      <c r="G58" s="12">
        <f>SUM(G59:G69)</f>
        <v>9820</v>
      </c>
      <c r="H58" s="52"/>
      <c r="I58" s="52"/>
      <c r="J58" s="52"/>
      <c r="K58" s="52"/>
      <c r="L58" s="13">
        <f>SUM(L59:L65)</f>
        <v>0</v>
      </c>
    </row>
    <row r="59" spans="1:13" ht="38.25" customHeight="1" x14ac:dyDescent="0.35">
      <c r="A59" s="2"/>
      <c r="B59" s="14">
        <v>1</v>
      </c>
      <c r="C59" s="15" t="s">
        <v>32</v>
      </c>
      <c r="D59" s="16" t="s">
        <v>12</v>
      </c>
      <c r="E59" s="17">
        <v>60</v>
      </c>
      <c r="F59" s="16">
        <v>20</v>
      </c>
      <c r="G59" s="16">
        <f>E59*F59</f>
        <v>1200</v>
      </c>
      <c r="H59" s="18"/>
      <c r="I59" s="16"/>
      <c r="J59" s="16"/>
      <c r="K59" s="16"/>
      <c r="L59" s="20"/>
      <c r="M59" s="4"/>
    </row>
    <row r="60" spans="1:13" ht="18" x14ac:dyDescent="0.35">
      <c r="A60" s="2"/>
      <c r="B60" s="14"/>
      <c r="C60" s="15"/>
      <c r="D60" s="16"/>
      <c r="E60" s="17"/>
      <c r="F60" s="16"/>
      <c r="G60" s="16"/>
      <c r="H60" s="18"/>
      <c r="I60" s="16"/>
      <c r="J60" s="16"/>
      <c r="K60" s="16"/>
      <c r="L60" s="20"/>
    </row>
    <row r="61" spans="1:13" ht="36" x14ac:dyDescent="0.35">
      <c r="A61" s="2"/>
      <c r="B61" s="14">
        <v>2</v>
      </c>
      <c r="C61" s="15" t="s">
        <v>29</v>
      </c>
      <c r="D61" s="16" t="s">
        <v>6</v>
      </c>
      <c r="E61" s="17">
        <f>45+25</f>
        <v>70</v>
      </c>
      <c r="F61" s="16">
        <v>20</v>
      </c>
      <c r="G61" s="16">
        <f>E61*F61</f>
        <v>1400</v>
      </c>
      <c r="H61" s="18"/>
      <c r="I61" s="16"/>
      <c r="J61" s="16"/>
      <c r="K61" s="16"/>
      <c r="L61" s="20"/>
    </row>
    <row r="62" spans="1:13" ht="18" x14ac:dyDescent="0.35">
      <c r="A62" s="2"/>
      <c r="B62" s="14"/>
      <c r="C62" s="15"/>
      <c r="D62" s="16"/>
      <c r="E62" s="17"/>
      <c r="F62" s="16"/>
      <c r="G62" s="16"/>
      <c r="H62" s="18"/>
      <c r="I62" s="16"/>
      <c r="J62" s="16"/>
      <c r="K62" s="16"/>
      <c r="L62" s="20"/>
    </row>
    <row r="63" spans="1:13" ht="18" x14ac:dyDescent="0.35">
      <c r="A63" s="2"/>
      <c r="B63" s="14">
        <v>3</v>
      </c>
      <c r="C63" s="15" t="s">
        <v>11</v>
      </c>
      <c r="D63" s="16" t="s">
        <v>6</v>
      </c>
      <c r="E63" s="17">
        <v>135</v>
      </c>
      <c r="F63" s="16">
        <v>20</v>
      </c>
      <c r="G63" s="16">
        <f>E63*F63</f>
        <v>2700</v>
      </c>
      <c r="H63" s="18"/>
      <c r="I63" s="16"/>
      <c r="J63" s="16"/>
      <c r="K63" s="16"/>
      <c r="L63" s="20"/>
    </row>
    <row r="64" spans="1:13" ht="18" x14ac:dyDescent="0.35">
      <c r="A64" s="2"/>
      <c r="B64" s="14"/>
      <c r="C64" s="15"/>
      <c r="D64" s="16"/>
      <c r="E64" s="17"/>
      <c r="F64" s="16"/>
      <c r="G64" s="16"/>
      <c r="H64" s="18"/>
      <c r="I64" s="21"/>
      <c r="J64" s="16"/>
      <c r="K64" s="16"/>
      <c r="L64" s="20"/>
    </row>
    <row r="65" spans="1:12" ht="18" x14ac:dyDescent="0.35">
      <c r="A65" s="2"/>
      <c r="B65" s="14"/>
      <c r="C65" s="15"/>
      <c r="D65" s="16"/>
      <c r="E65" s="17"/>
      <c r="F65" s="16"/>
      <c r="G65" s="16"/>
      <c r="H65" s="18"/>
      <c r="I65" s="21"/>
      <c r="J65" s="16"/>
      <c r="K65" s="16"/>
      <c r="L65" s="20"/>
    </row>
    <row r="66" spans="1:12" ht="18" x14ac:dyDescent="0.35">
      <c r="A66" s="2"/>
      <c r="B66" s="14"/>
      <c r="C66" s="15"/>
      <c r="D66" s="16"/>
      <c r="E66" s="17"/>
      <c r="F66" s="16"/>
      <c r="G66" s="16"/>
      <c r="H66" s="18"/>
      <c r="I66" s="27"/>
      <c r="J66" s="16"/>
      <c r="K66" s="16"/>
      <c r="L66" s="20"/>
    </row>
    <row r="67" spans="1:12" ht="36" x14ac:dyDescent="0.35">
      <c r="A67" s="2"/>
      <c r="B67" s="14">
        <v>4</v>
      </c>
      <c r="C67" s="15" t="s">
        <v>26</v>
      </c>
      <c r="D67" s="16" t="s">
        <v>6</v>
      </c>
      <c r="E67" s="17">
        <v>180</v>
      </c>
      <c r="F67" s="16">
        <v>20</v>
      </c>
      <c r="G67" s="16">
        <f>E67*F67</f>
        <v>3600</v>
      </c>
      <c r="H67" s="18"/>
      <c r="I67" s="16"/>
      <c r="J67" s="16"/>
      <c r="K67" s="16"/>
      <c r="L67" s="20"/>
    </row>
    <row r="68" spans="1:12" ht="18" x14ac:dyDescent="0.35">
      <c r="A68" s="2"/>
      <c r="B68" s="14"/>
      <c r="C68" s="15"/>
      <c r="D68" s="16"/>
      <c r="E68" s="17"/>
      <c r="F68" s="16"/>
      <c r="G68" s="16"/>
      <c r="H68" s="18"/>
      <c r="I68" s="16"/>
      <c r="J68" s="16"/>
      <c r="K68" s="16"/>
      <c r="L68" s="20"/>
    </row>
    <row r="69" spans="1:12" ht="36" x14ac:dyDescent="0.35">
      <c r="A69" s="2"/>
      <c r="B69" s="14">
        <v>5</v>
      </c>
      <c r="C69" s="15" t="s">
        <v>40</v>
      </c>
      <c r="D69" s="16" t="s">
        <v>6</v>
      </c>
      <c r="E69" s="17">
        <f>(7+12+4)*2</f>
        <v>46</v>
      </c>
      <c r="F69" s="16">
        <v>20</v>
      </c>
      <c r="G69" s="16">
        <f>E69*F69</f>
        <v>920</v>
      </c>
      <c r="H69" s="18"/>
      <c r="I69" s="16"/>
      <c r="J69" s="16"/>
      <c r="K69" s="16"/>
      <c r="L69" s="20"/>
    </row>
    <row r="70" spans="1:12" ht="18.5" thickBot="1" x14ac:dyDescent="0.4">
      <c r="A70" s="2"/>
      <c r="B70" s="14"/>
      <c r="C70" s="15"/>
      <c r="D70" s="16"/>
      <c r="E70" s="17"/>
      <c r="F70" s="16"/>
      <c r="G70" s="16"/>
      <c r="H70" s="18"/>
      <c r="I70" s="46"/>
      <c r="J70" s="16"/>
      <c r="K70" s="16"/>
      <c r="L70" s="20"/>
    </row>
    <row r="71" spans="1:12" ht="18" thickBot="1" x14ac:dyDescent="0.4">
      <c r="A71" s="2"/>
      <c r="B71" s="11">
        <v>3</v>
      </c>
      <c r="C71" s="51" t="s">
        <v>25</v>
      </c>
      <c r="D71" s="51"/>
      <c r="E71" s="51"/>
      <c r="F71" s="36"/>
      <c r="G71" s="12">
        <f>SUM(G72:G80)</f>
        <v>3150</v>
      </c>
      <c r="H71" s="40"/>
      <c r="I71" s="40"/>
      <c r="J71" s="40"/>
      <c r="K71" s="40"/>
      <c r="L71" s="13"/>
    </row>
    <row r="72" spans="1:12" ht="36" x14ac:dyDescent="0.35">
      <c r="A72" s="2"/>
      <c r="B72" s="14">
        <v>1</v>
      </c>
      <c r="C72" s="15" t="s">
        <v>27</v>
      </c>
      <c r="D72" s="16" t="s">
        <v>5</v>
      </c>
      <c r="E72" s="17">
        <f>1*4.5</f>
        <v>4.5</v>
      </c>
      <c r="F72" s="16">
        <v>200</v>
      </c>
      <c r="G72" s="16">
        <f>E72*F72</f>
        <v>900</v>
      </c>
      <c r="H72" s="18"/>
      <c r="I72" s="16"/>
      <c r="J72" s="16"/>
      <c r="K72" s="16"/>
      <c r="L72" s="20"/>
    </row>
    <row r="73" spans="1:12" ht="18" x14ac:dyDescent="0.35">
      <c r="A73" s="2"/>
      <c r="B73" s="14"/>
      <c r="C73" s="15"/>
      <c r="D73" s="16"/>
      <c r="E73" s="17"/>
      <c r="F73" s="16"/>
      <c r="G73" s="16"/>
      <c r="H73" s="18"/>
      <c r="I73" s="16"/>
      <c r="J73" s="16"/>
      <c r="K73" s="16"/>
      <c r="L73" s="20"/>
    </row>
    <row r="74" spans="1:12" ht="18" x14ac:dyDescent="0.35">
      <c r="A74" s="2"/>
      <c r="B74" s="14"/>
      <c r="C74" s="15"/>
      <c r="D74" s="16"/>
      <c r="E74" s="17"/>
      <c r="F74" s="16"/>
      <c r="G74" s="16"/>
      <c r="H74" s="18"/>
      <c r="I74" s="16"/>
      <c r="J74" s="16"/>
      <c r="K74" s="16"/>
      <c r="L74" s="20"/>
    </row>
    <row r="75" spans="1:12" ht="18" x14ac:dyDescent="0.35">
      <c r="A75" s="2"/>
      <c r="B75" s="14"/>
      <c r="C75" s="15"/>
      <c r="D75" s="16"/>
      <c r="E75" s="17"/>
      <c r="F75" s="16"/>
      <c r="G75" s="16"/>
      <c r="H75" s="18"/>
      <c r="I75" s="16"/>
      <c r="J75" s="16"/>
      <c r="K75" s="16"/>
      <c r="L75" s="20"/>
    </row>
    <row r="76" spans="1:12" ht="18" x14ac:dyDescent="0.35">
      <c r="A76" s="2"/>
      <c r="B76" s="14"/>
      <c r="C76" s="15"/>
      <c r="D76" s="16"/>
      <c r="E76" s="17"/>
      <c r="F76" s="16"/>
      <c r="G76" s="16"/>
      <c r="H76" s="18"/>
      <c r="I76" s="16"/>
      <c r="J76" s="16"/>
      <c r="K76" s="16"/>
      <c r="L76" s="20"/>
    </row>
    <row r="77" spans="1:12" ht="18" x14ac:dyDescent="0.35">
      <c r="A77" s="2"/>
      <c r="B77" s="14">
        <v>2</v>
      </c>
      <c r="C77" s="15" t="s">
        <v>30</v>
      </c>
      <c r="D77" s="16" t="s">
        <v>5</v>
      </c>
      <c r="E77" s="17">
        <f>1*4.5</f>
        <v>4.5</v>
      </c>
      <c r="F77" s="16">
        <v>500</v>
      </c>
      <c r="G77" s="16">
        <f>E77*F77</f>
        <v>2250</v>
      </c>
      <c r="H77" s="18"/>
      <c r="I77" s="16"/>
      <c r="J77" s="16"/>
      <c r="K77" s="16"/>
      <c r="L77" s="20"/>
    </row>
    <row r="78" spans="1:12" ht="18" x14ac:dyDescent="0.35">
      <c r="A78" s="2"/>
      <c r="B78" s="14"/>
      <c r="C78" s="15"/>
      <c r="D78" s="16"/>
      <c r="E78" s="17"/>
      <c r="F78" s="16"/>
      <c r="G78" s="16"/>
      <c r="H78" s="18"/>
      <c r="I78" s="16"/>
      <c r="J78" s="16"/>
      <c r="K78" s="16"/>
      <c r="L78" s="20"/>
    </row>
    <row r="79" spans="1:12" ht="18" x14ac:dyDescent="0.35">
      <c r="A79" s="2"/>
      <c r="B79" s="14"/>
      <c r="C79" s="15"/>
      <c r="D79" s="16"/>
      <c r="E79" s="17"/>
      <c r="F79" s="16"/>
      <c r="G79" s="16"/>
      <c r="H79" s="18"/>
      <c r="I79" s="16"/>
      <c r="J79" s="16"/>
      <c r="K79" s="16"/>
      <c r="L79" s="20"/>
    </row>
    <row r="80" spans="1:12" ht="18.5" thickBot="1" x14ac:dyDescent="0.4">
      <c r="A80" s="2"/>
      <c r="B80" s="14"/>
      <c r="C80" s="15"/>
      <c r="D80" s="16"/>
      <c r="E80" s="17"/>
      <c r="F80" s="16"/>
      <c r="G80" s="16"/>
      <c r="H80" s="18"/>
      <c r="I80" s="16"/>
      <c r="J80" s="16"/>
      <c r="K80" s="16"/>
      <c r="L80" s="20"/>
    </row>
    <row r="81" spans="1:13" ht="27.75" customHeight="1" thickBot="1" x14ac:dyDescent="0.4">
      <c r="A81" s="2"/>
      <c r="B81" s="11">
        <v>4</v>
      </c>
      <c r="C81" s="51" t="s">
        <v>13</v>
      </c>
      <c r="D81" s="51"/>
      <c r="E81" s="51"/>
      <c r="F81" s="36"/>
      <c r="G81" s="12">
        <f>SUM(G82:G83)</f>
        <v>5075</v>
      </c>
      <c r="H81" s="52"/>
      <c r="I81" s="52"/>
      <c r="J81" s="52"/>
      <c r="K81" s="52"/>
      <c r="L81" s="13">
        <f>SUM(L82)</f>
        <v>13000</v>
      </c>
    </row>
    <row r="82" spans="1:13" ht="86.25" customHeight="1" x14ac:dyDescent="0.35">
      <c r="A82" s="2"/>
      <c r="B82" s="14">
        <v>1</v>
      </c>
      <c r="C82" s="28" t="s">
        <v>14</v>
      </c>
      <c r="D82" s="21" t="s">
        <v>23</v>
      </c>
      <c r="E82" s="29">
        <v>14.5</v>
      </c>
      <c r="F82" s="16">
        <v>350</v>
      </c>
      <c r="G82" s="16">
        <f>E82*F82</f>
        <v>5075</v>
      </c>
      <c r="H82" s="32" t="s">
        <v>33</v>
      </c>
      <c r="I82" s="33" t="s">
        <v>15</v>
      </c>
      <c r="J82" s="16">
        <v>1</v>
      </c>
      <c r="K82" s="30">
        <v>13000</v>
      </c>
      <c r="L82" s="31">
        <f>J82*K82</f>
        <v>13000</v>
      </c>
    </row>
    <row r="83" spans="1:13" ht="18" x14ac:dyDescent="0.35">
      <c r="A83" s="2"/>
      <c r="B83" s="34"/>
      <c r="C83" s="50"/>
      <c r="D83" s="50"/>
      <c r="E83" s="50"/>
      <c r="F83" s="48"/>
      <c r="G83" s="35"/>
      <c r="H83" s="32"/>
      <c r="I83" s="33"/>
      <c r="J83" s="16"/>
      <c r="K83" s="16"/>
      <c r="L83" s="31"/>
    </row>
    <row r="84" spans="1:13" ht="17.5" x14ac:dyDescent="0.35">
      <c r="A84" s="3"/>
      <c r="B84" s="34"/>
      <c r="C84" s="50" t="s">
        <v>44</v>
      </c>
      <c r="D84" s="50"/>
      <c r="E84" s="50"/>
      <c r="F84" s="48"/>
      <c r="G84" s="35">
        <f>SUM(G81,G71,G58,G3)</f>
        <v>321440</v>
      </c>
      <c r="H84" s="53" t="s">
        <v>16</v>
      </c>
      <c r="I84" s="53"/>
      <c r="J84" s="53"/>
      <c r="K84" s="53"/>
      <c r="L84" s="45">
        <f>L3+L58+L81</f>
        <v>13000</v>
      </c>
    </row>
    <row r="85" spans="1:13" ht="17.5" x14ac:dyDescent="0.35">
      <c r="A85" s="3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9"/>
    </row>
  </sheetData>
  <mergeCells count="9">
    <mergeCell ref="C3:E3"/>
    <mergeCell ref="C71:E71"/>
    <mergeCell ref="C58:E58"/>
    <mergeCell ref="H58:K58"/>
    <mergeCell ref="C81:E81"/>
    <mergeCell ref="H81:K81"/>
    <mergeCell ref="C84:E84"/>
    <mergeCell ref="H84:K84"/>
    <mergeCell ref="C83:E8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Об'єми робіт (гіпсокартон)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Yurii Buzan</cp:lastModifiedBy>
  <cp:revision>1</cp:revision>
  <cp:lastPrinted>2025-12-19T13:36:28Z</cp:lastPrinted>
  <dcterms:created xsi:type="dcterms:W3CDTF">2016-05-10T11:43:07Z</dcterms:created>
  <dcterms:modified xsi:type="dcterms:W3CDTF">2026-01-17T16:08:09Z</dcterms:modified>
  <dc:language>uk-UA</dc:language>
</cp:coreProperties>
</file>