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orp\hq\UsersRTL\vvinogradov\Desktop\открытие\2026\Одеса Незалежносты\"/>
    </mc:Choice>
  </mc:AlternateContent>
  <xr:revisionPtr revIDLastSave="0" documentId="13_ncr:1_{33990B57-7935-44FB-BC2B-055E82B8FE8D}" xr6:coauthVersionLast="47" xr6:coauthVersionMax="47" xr10:uidLastSave="{00000000-0000-0000-0000-000000000000}"/>
  <bookViews>
    <workbookView xWindow="-108" yWindow="-108" windowWidth="23256" windowHeight="12456" tabRatio="516" firstSheet="2" activeTab="2" xr2:uid="{00000000-000D-0000-FFFF-FFFF00000000}"/>
  </bookViews>
  <sheets>
    <sheet name="Додаток 2" sheetId="42" state="hidden" r:id="rId1"/>
    <sheet name="Основні положеня" sheetId="40" state="hidden" r:id="rId2"/>
    <sheet name="Лист1" sheetId="53" r:id="rId3"/>
    <sheet name="Лист2" sheetId="54" r:id="rId4"/>
  </sheets>
  <definedNames>
    <definedName name="Виконуєтьс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7" i="53" l="1"/>
  <c r="K43" i="53"/>
  <c r="F15" i="53"/>
  <c r="K102" i="53"/>
  <c r="K58" i="53"/>
  <c r="K33" i="53"/>
  <c r="K60" i="53" l="1"/>
  <c r="K59" i="53"/>
  <c r="F60" i="53"/>
  <c r="F57" i="53"/>
  <c r="K56" i="53"/>
  <c r="F56" i="53"/>
  <c r="F96" i="53"/>
  <c r="K95" i="53"/>
  <c r="F160" i="53"/>
  <c r="F139" i="53"/>
  <c r="K138" i="53"/>
  <c r="F138" i="53"/>
  <c r="K89" i="53"/>
  <c r="K90" i="53"/>
  <c r="F90" i="53"/>
  <c r="F137" i="53"/>
  <c r="K149" i="53"/>
  <c r="F148" i="53"/>
  <c r="K147" i="53"/>
  <c r="K146" i="53"/>
  <c r="F146" i="53"/>
  <c r="F145" i="53"/>
  <c r="K144" i="53"/>
  <c r="F144" i="53"/>
  <c r="I143" i="53"/>
  <c r="F143" i="53"/>
  <c r="K153" i="53" l="1"/>
  <c r="F153" i="53"/>
  <c r="K135" i="53"/>
  <c r="K136" i="53"/>
  <c r="F136" i="53"/>
  <c r="K130" i="53"/>
  <c r="F129" i="53"/>
  <c r="F128" i="53"/>
  <c r="K127" i="53"/>
  <c r="K126" i="53"/>
  <c r="F126" i="53"/>
  <c r="K125" i="53"/>
  <c r="K124" i="53"/>
  <c r="I123" i="53"/>
  <c r="K123" i="53" s="1"/>
  <c r="F123" i="53"/>
  <c r="K131" i="53"/>
  <c r="K122" i="53"/>
  <c r="I121" i="53"/>
  <c r="K121" i="53" s="1"/>
  <c r="K120" i="53"/>
  <c r="K119" i="53"/>
  <c r="F119" i="53"/>
  <c r="F132" i="53"/>
  <c r="K114" i="53"/>
  <c r="F114" i="53"/>
  <c r="K113" i="53"/>
  <c r="K112" i="53"/>
  <c r="K111" i="53"/>
  <c r="K110" i="53"/>
  <c r="K109" i="53"/>
  <c r="F109" i="53"/>
  <c r="K108" i="53"/>
  <c r="F108" i="53"/>
  <c r="F89" i="53"/>
  <c r="F88" i="53"/>
  <c r="F83" i="53"/>
  <c r="K82" i="53"/>
  <c r="F82" i="53"/>
  <c r="K79" i="53"/>
  <c r="K81" i="53"/>
  <c r="F81" i="53"/>
  <c r="F80" i="53"/>
  <c r="F79" i="53"/>
  <c r="K86" i="53"/>
  <c r="I85" i="53"/>
  <c r="F85" i="53"/>
  <c r="F72" i="53"/>
  <c r="K55" i="53"/>
  <c r="F50" i="53"/>
  <c r="K49" i="53"/>
  <c r="K48" i="53"/>
  <c r="K47" i="53"/>
  <c r="K46" i="53"/>
  <c r="F46" i="53"/>
  <c r="F78" i="53" l="1"/>
  <c r="F77" i="53"/>
  <c r="F74" i="53"/>
  <c r="F76" i="53"/>
  <c r="F75" i="53"/>
  <c r="F73" i="53"/>
  <c r="F71" i="53"/>
  <c r="K45" i="53"/>
  <c r="F36" i="53"/>
  <c r="F14" i="53"/>
  <c r="F13" i="53"/>
  <c r="F12" i="53"/>
  <c r="F11" i="53"/>
  <c r="F10" i="53" l="1"/>
  <c r="F9" i="53"/>
  <c r="I67" i="53"/>
  <c r="I69" i="53"/>
  <c r="K94" i="53"/>
  <c r="K93" i="53"/>
  <c r="K92" i="53"/>
  <c r="F92" i="53"/>
  <c r="F27" i="53" l="1"/>
  <c r="F115" i="53"/>
  <c r="K115" i="53"/>
  <c r="F116" i="53"/>
  <c r="K116" i="53"/>
  <c r="K71" i="53"/>
  <c r="K70" i="53"/>
  <c r="F70" i="53"/>
  <c r="F34" i="53"/>
  <c r="K118" i="53" l="1"/>
  <c r="K44" i="53"/>
  <c r="F44" i="53"/>
  <c r="K31" i="53"/>
  <c r="K157" i="53"/>
  <c r="K158" i="53"/>
  <c r="F157" i="53"/>
  <c r="F69" i="53"/>
  <c r="K162" i="53" l="1"/>
  <c r="K66" i="53"/>
  <c r="F66" i="53"/>
  <c r="I65" i="53"/>
  <c r="K65" i="53" s="1"/>
  <c r="K67" i="53"/>
  <c r="F67" i="53"/>
  <c r="K42" i="53"/>
  <c r="K41" i="53"/>
  <c r="K40" i="53"/>
  <c r="K39" i="53"/>
  <c r="K38" i="53"/>
  <c r="K37" i="53"/>
  <c r="K36" i="53"/>
  <c r="K35" i="53"/>
  <c r="K34" i="53"/>
  <c r="K69" i="53"/>
  <c r="F161" i="53" l="1"/>
  <c r="F61" i="53" l="1"/>
  <c r="K32" i="53" l="1"/>
  <c r="K61" i="53"/>
  <c r="K62" i="53"/>
  <c r="I63" i="53" l="1"/>
  <c r="K63" i="53" s="1"/>
  <c r="K64" i="53"/>
  <c r="K29" i="53"/>
  <c r="F64" i="53"/>
  <c r="F29" i="53"/>
  <c r="F31" i="53"/>
  <c r="F98" i="53" l="1"/>
  <c r="K27" i="53"/>
  <c r="I30" i="53" l="1"/>
  <c r="K30" i="53" s="1"/>
  <c r="K98" i="53" s="1"/>
  <c r="K105" i="53" l="1"/>
  <c r="K104" i="53"/>
  <c r="F100" i="53"/>
  <c r="K100" i="53"/>
  <c r="K101" i="53"/>
  <c r="K103" i="53"/>
  <c r="F106" i="53"/>
  <c r="K106" i="53"/>
  <c r="K107" i="53"/>
  <c r="K117" i="53"/>
  <c r="K132" i="53"/>
  <c r="K133" i="53"/>
  <c r="K134" i="53"/>
  <c r="F155" i="53"/>
  <c r="F156" i="53"/>
  <c r="F158" i="53"/>
  <c r="F159" i="53"/>
  <c r="F162" i="53" l="1"/>
  <c r="K141" i="53"/>
  <c r="K163" i="53" s="1"/>
  <c r="F141" i="53"/>
  <c r="F164" i="53" l="1"/>
  <c r="F166" i="53" s="1"/>
  <c r="K164" i="53"/>
  <c r="K165" i="53" s="1"/>
  <c r="K166" i="53" l="1"/>
  <c r="K168" i="53" s="1"/>
  <c r="K167" i="53" s="1"/>
</calcChain>
</file>

<file path=xl/sharedStrings.xml><?xml version="1.0" encoding="utf-8"?>
<sst xmlns="http://schemas.openxmlformats.org/spreadsheetml/2006/main" count="464" uniqueCount="286">
  <si>
    <t>Додаток 2
до Форми Закупівельної документації у рамках проведення Тендеру, запиту Комерційних пропозицій,
що є Додатком 4 до Положення про закупівлі в АТ «Райффайзен Банк Аваль»,
затвердженого Постановою Правління №П-96/2 від 30.05.2016 р.</t>
  </si>
  <si>
    <t>Додаток 2
до Закупівельної документації у рамках проведення Тендеру, запиту Комерційних пропозицій</t>
  </si>
  <si>
    <t>Перелік  документації Учасника закупівель</t>
  </si>
  <si>
    <t xml:space="preserve">Даний перелік надається  Учасником закупівлі в обов'язковому порядку. Копії документів, зазначені у переліку, повинні бути завірені печаткою підприємства та підписані уповноваженою особою (ми) Учасника закупівлі. У випадку неможливості надати документ, надати письмове пояснення або посилання на таку відсутність. У разі надання колективного Учасника, т.б. підпис майбутнього договору (ів) двома юридичними особами, необхідно надати зазначені документи з огляду залученого колективного учасника. 
</t>
  </si>
  <si>
    <t xml:space="preserve">Інформаційна довідка про контрагента, в якій повідомляється:  назва компанії,  код ЄДРПОУ, юридична та фактична адреси, адреса розташування виробництва, телефон, факс, електронна пошта, адреса Інтернет-сайту (за наявності), банківські реквізити, напрямки діяльності компанії, дані про головну компанію (в разі наявності такої); відомості про  директора та бухгалтера підприємства: П.І.Б., посада, ІПН, роб. та мобільний телефон; відомості про контактну посадову особу  учасника: П.І.Б., посада, повноваження, ІПН, роб. та мобільний телефон. </t>
  </si>
  <si>
    <t>Довідка про відсутність змін до установчих документів та в керівному складі станом на останню дату.</t>
  </si>
  <si>
    <t xml:space="preserve">Копію заяви про відсутність процедури банкрутства юридичної особи, про відсутність упродовж останніх трьох років стягнень контролюючих органів за порушення норм і правил, регулюючих надання  послуг, за умови, що такі послуги відносяться до предмету даного тендеру, про відсутність   заборгованості перед податковими органами та державними фондами.  </t>
  </si>
  <si>
    <t>Баланс  підприємства, декларація з податку на прибуток та про сплату комунального податку за останній звітний період.</t>
  </si>
  <si>
    <t>Дозвіл директора, бухгалтера, контактної особи на обробку їх персональних даних.</t>
  </si>
  <si>
    <t>інші документи у разі потреби додаються до переліку.</t>
  </si>
  <si>
    <t>ПЕРЕЛІК ДОКУМЕНТІВ, ЯКІ ПІДТВЕРДЖУЮТЬ ПОВНОВАЖЕННЯ, КОНТРАГЕНТА НА УКЛАДАННЯ ГОСПОДАРСЬКОГО ДОГОВОРУ</t>
  </si>
  <si>
    <t>Назва розділу документів</t>
  </si>
  <si>
    <t>Назва документу</t>
  </si>
  <si>
    <t>Документи юридичних осіб</t>
  </si>
  <si>
    <t xml:space="preserve">1. Засвідчені нотаріально або уповноваженими особами контрагента та скріплені печаткою контрагента
</t>
  </si>
  <si>
    <t>1. Копія статуту юридичної особи</t>
  </si>
  <si>
    <t>2. Витяг з Єдиного державного реєстру юридичних осіб, фізичних осіб-підприємців та громадських формувань, із зазначенням в ньому усіх відомостей, що можливо отримати з реєстру у формі Витягу, датований не пізніше ніж за 30 днів до дати надання його до Банку;</t>
  </si>
  <si>
    <t>3. Ліцензії та дозволи на здійснення діяльності, яка є предметом договору, що планується укласти з Банком (не надається, якщо відомості про наявність ліцензій та дозволів зазначені у вищевказаному Витягу);</t>
  </si>
  <si>
    <t>4. Копія документів про призначення посадових осіб (наказів, рішень протоколів зборів, відповідно до установчих документів);</t>
  </si>
  <si>
    <t>5. Рішення відповідного органу контрагента про укладання господарського договору згідно з його статутом, в тому числі щодо укладання значного правочину або правочину, щодо вчинення якого є заінтересованість;</t>
  </si>
  <si>
    <t>6. Копія свідоцтва про реєстрацію платника податку на додану вартість (ПДВ)/ витягу з реєстру платників ПДВ або копію свідоцтва про право сплати єдиного податку суб’єктом малого підприємництва/ витягу з Реєстру платників єдиного податку;</t>
  </si>
  <si>
    <t>Документи фізичних осіб – підприємців</t>
  </si>
  <si>
    <t xml:space="preserve">2.
Засвідчені нотаріально або засвідчені підписом контрагента та скріплені його печаткою
</t>
  </si>
  <si>
    <t>1. Витяг з Єдиного державного реєстру юридичних осіб, фізичних осіб-підприємців та громадських формувань, із зазначенням в ньому усіх відомостей, що можливо отримати з реєстру у формі Витягу, датований не пізніше ніж за 30 днів до дати надання його до Банку;</t>
  </si>
  <si>
    <t>2. Ліцензії та дозволи на здійснення діяльності, яка є предметом договору, що планується укладати з Банком(не надається, якщо відомості про наявність ліцензій та дозволів зазначені у вищевказаному Витягу);</t>
  </si>
  <si>
    <t>3. Копія свідоцтва про реєстрацію платника податку на додану вартість (ПДВ)/ витягу з реєстру платників ПДВ або копію свідоцтва про право сплати єдиного податку суб’єктом малого підприємництва/ витягу з Реєстру платників єдиного податку;</t>
  </si>
  <si>
    <t>4. Ксерокопія паспорту та довідка про присвоєння ідентифікаційного номера</t>
  </si>
  <si>
    <t>Документи фізичних осіб</t>
  </si>
  <si>
    <t xml:space="preserve">3. Засвідчені нотаріально або засвідчені підписом контрагента </t>
  </si>
  <si>
    <t>1. Копія паспорту та довідка про присвоєння ідентифікаційного номера (для іноземців – копія закордонного паспорту, посвідки на проживання, дозволу на працевлаштування) та, за необхідності, інші документи, якщо їх надання передбачено  нормативними документами Банку для укладання окремих  видів договорів (договорів підряду тощо.)</t>
  </si>
  <si>
    <t>Документи юридичних осіб-нерезидентів</t>
  </si>
  <si>
    <t>1. Копія легалізованого або засвідченого шляхом проставлення апостиля витягу з торговельного, банківського або судового реєстру або реєстраційного посвідчення місцевого органу влади іноземної держави про реєстрацію юридичної особи, з перекладом на українську мову та засвідченням нотаріусом України підпису перекладача</t>
  </si>
  <si>
    <t>2. Якщо від імені контрагента діє представник за довіреністю – Копія завіреної нотаріально за місцем її видачі, легалізованої або засвідченої шляхом проставлення апостилю довіреності, з перекладом на українську мову та засвідченням нотаріусом України підпису перекладача</t>
  </si>
  <si>
    <t>ДОКУМЕНТИ, ЩО ПІДТВЕРДЖУЮТЬ НАЯВНІСТЬ МАЙНОВИХ ПРАВ/ПРАВ ПРОДАЖУ/ПРАВ НАДАННЯ ТЕХНІЧНОЇ ПІДТРИМКИ ПРОГРАМНОГО ЗАБЕЗПЕЧЕННЯ (ДАЛІ – ПЗ)</t>
  </si>
  <si>
    <t>1. Документи, що підтверджують статус партнера виробника ПЗ:</t>
  </si>
  <si>
    <t xml:space="preserve">
1) авторизаційний лист від виробника ПЗ, що визначає статус співпраці між виробником та партнером (дистриб’ютор, диллер, сертифікований партнер тощо), в якому  має бути інформація про наявний обсяг прав, які є в Учасника як партнера  виробника ПЗ для   цілей закупівлі Банком  - право на продаж ПЗ покупцям або надання послуг техпідтримки ПЗ. Якщо авторизаційний лист містить посилання на статус Учасника із спеціальною абревіатурою та специфічною термінологією, прийнятою в системі виробника, надається лист Учасника (або роз’яснення у відповідній графі заяви-анкети Учасника), в якому вказується роз’яснення що означає такий статус в контексті взаємовідносин із покупцями  із посиланням на дані виробника. 
2) лист від виробника ПЗ із схемою продажу ПЗ та ліцензій щодо прав на ПЗ для кінцевих користувачів-клієнтів. Якщо такий лист від виробника відсутній, Учасник вказує таку інформацію про схему продажу ПЗ та ліцензій  у відповідній графі заяви-анкети Учасника. 
3) текст ліцензії на ПЗ від виробника. Якщо ліцензія виробника на ПЗ розміщена на сайті виробника надається роздрукований з сайту виробника ПЗ текст ліцензії із зазначенням дати роздрукованої редакції ліцензії. Текст ліцензії має бути перекладений на українську мову. 
</t>
  </si>
  <si>
    <t>2. Документи, що підтверджують майнові права на ПЗ (обрати один з варіантів 2.1-2.3)*</t>
  </si>
  <si>
    <r>
      <rPr>
        <b/>
        <sz val="10"/>
        <rFont val="Century Gothic"/>
        <family val="2"/>
        <charset val="204"/>
      </rPr>
      <t>2.1. Документи щодо ПЗ, створеного за участю персоналу (службові твори):</t>
    </r>
    <r>
      <rPr>
        <sz val="10"/>
        <rFont val="Century Gothic"/>
        <family val="2"/>
        <charset val="204"/>
      </rPr>
      <t xml:space="preserve">
1) договір про передачу (відчуження) майнових прав на твір або договір про передачу виключного права на використання твору або договір про розподіл майнових прав на твір, договір про співавторство;
  2) внутрішній нормативний документ (наказ тощо) про склад працівників, які задіяні для створення ПЗ,  службове завдання, трудовий договір/контракт з працівником та/або посадова інструкція тощо;
3) акт про виконання робіт, що стосується створення ПЗ, дані із внутрішнього репозитарію про консолідацію елементів ПЗ, створених працівниками тощо;
4) документи, що підтверджують розрахунок із працівниками-авторами ПЗ;
5) Свідоцтво про реєстрацію авторського права на твір, видане Державною службою інтелектуальної власності та витяг із Державного реєстру свідоцтв про реєстрацію     авторського права на твір (за наявності);
6) технічна/проектна та користувацька документація на ПЗ    (Технічне завдання, ескізний проект, технічний проект, робочий проект, впровадження, інструкція користувача тощо).
 7) вихідний  текст (або фрагменти  вихідного тексту) програми в обсязі,  необхідному для її  ідентифікації
</t>
    </r>
  </si>
  <si>
    <r>
      <rPr>
        <b/>
        <sz val="10"/>
        <rFont val="Century Gothic"/>
        <family val="2"/>
        <charset val="204"/>
      </rPr>
      <t xml:space="preserve">2.2. Документи щодо ПЗ, права на яке придбане від третіх осіб-розробників ПЗ:   </t>
    </r>
    <r>
      <rPr>
        <sz val="10"/>
        <rFont val="Century Gothic"/>
        <family val="2"/>
        <charset val="204"/>
      </rPr>
      <t xml:space="preserve">
1) договір про створення за замовленням ПЗ  або договір про передачу виключного права на ПЗ, до якого додається:
-  акт про виконання робіт, що підтверджує  створення та передачу ПЗ та прав на нього до Учасника;
- документи, що підтверджують розрахунки між Учасником та автором/виконавцем ПЗ (акт звірки, лист автора про повний розрахунок з ним за договором та відсутність претензій до покупця).
2) Свідоцтво про реєстрацію авторського права на твір, видане Державною службою інтелектуальної власності та витяг із Державного реєстру свідоцтв про реєстрацію авторського права на твір (за наявності);
</t>
    </r>
  </si>
  <si>
    <r>
      <rPr>
        <b/>
        <sz val="10"/>
        <rFont val="Century Gothic"/>
        <family val="2"/>
        <charset val="204"/>
      </rPr>
      <t>2.3. Документи на ПЗ, яке перебуває в Учасника в користуванні на правах ліцензії:</t>
    </r>
    <r>
      <rPr>
        <sz val="10"/>
        <rFont val="Century Gothic"/>
        <family val="2"/>
        <charset val="204"/>
      </rPr>
      <t xml:space="preserve">
1) ліцензійний договір та письмовий дозвіл власника виключних майнових прав на передачу прав на ПЗ Банку;
2) документи, що підтверджують наявність у власника виключних майнових прав на ПЗ – надаються  документи згідно п .2.1-2.2. вище в залежності від способу набуття прав на ПЗ.
</t>
    </r>
  </si>
  <si>
    <t>Додаток №1</t>
  </si>
  <si>
    <t xml:space="preserve">Загальні умови та вимоги щодо надання Комерційних пропозицій за наданою Закупівельною документацією 
</t>
  </si>
  <si>
    <t>1. Загальні положення:</t>
  </si>
  <si>
    <t>Предмет Закупівлі:</t>
  </si>
  <si>
    <t>Тендер з вибору підрядників на виконання робіт по поточному ремонту приміщень (в тому числі благоустрій, ремонт/улаштування інженерних мереж) АТ "Райффайзен Банк Аваль" по Україні, строком на 2 роки.</t>
  </si>
  <si>
    <t>1.1. АТ «Райффайзен Банк Аваль» - юридична адреса: Україна, 01011, м. Київ, вул. Лєскова, 9  (надалі — Організатор) запрошує взяти участь у тендері по   поточному ремонту приміщень (в тому числі благоустрій, ремонт/улаштування інженерних мереж)  АТ "Райффайзен Банк Аваль" по Україні, строком на 2 роки.</t>
  </si>
  <si>
    <t>За результатами тендеру буде здійснений вибір підрядників на виконання робіт по поточному ремонту приміщень  АТ "Райффайзен Банк Аваль" у кожному окремому регіоні.</t>
  </si>
  <si>
    <t xml:space="preserve">1.2. За довідками звертатися до Організатора: </t>
  </si>
  <si>
    <r>
      <rPr>
        <sz val="11"/>
        <color indexed="8"/>
        <rFont val="Calibri"/>
        <family val="2"/>
        <charset val="204"/>
      </rPr>
      <t xml:space="preserve">  -  з організаційних і комерційних питань контактна особа – Потурнак Сергій, тел. (050) 380-41-60, e-mail: </t>
    </r>
    <r>
      <rPr>
        <u/>
        <sz val="11"/>
        <color indexed="12"/>
        <rFont val="Calibri"/>
        <family val="2"/>
        <charset val="204"/>
      </rPr>
      <t>sergii.poturnakI@aval.ua;</t>
    </r>
    <r>
      <rPr>
        <sz val="10"/>
        <rFont val="Arial"/>
        <family val="2"/>
        <charset val="204"/>
      </rPr>
      <t xml:space="preserve">
  -  з питань, що стосуються технічних вимог і умов, контактна особа –  Мельниченко Олена, тел.  (050) 415-42-58, e-mail: </t>
    </r>
    <r>
      <rPr>
        <u/>
        <sz val="11"/>
        <color indexed="12"/>
        <rFont val="Calibri"/>
        <family val="2"/>
        <charset val="204"/>
      </rPr>
      <t xml:space="preserve">olena.melnychenko@aval.ua.
</t>
    </r>
    <r>
      <rPr>
        <sz val="11"/>
        <rFont val="Calibri"/>
        <family val="2"/>
        <charset val="204"/>
      </rPr>
      <t xml:space="preserve">  - з питань щодо роботи у електронній системі  – участі в електронній сесії, прохання звертатися до адміністратора системи - Сакович Сергія – (050) 443-70-88.</t>
    </r>
  </si>
  <si>
    <t>1.3. Організатор має право відмінити проведення закупівельної процедури на будь-якому його етапі без виникнення будь-яких зобов’язань зі свого боку стосовно предмету закупівлі та участі в ньому будь-якого залученого постачальника (надалі - Учасник закупівлі).</t>
  </si>
  <si>
    <t>1.4. Укладений за результатами закупівельної процедури договір, фіксує всі досягнуті сторонами домовленості, які не можуть бути змінені Учасником закупівлі після подання  ним комерційної пропозиції.</t>
  </si>
  <si>
    <t>1.5.  Інші документи Організатора і Учасників закупівлі не визначають права і обов’язки сторін у рамках даного Запиту.</t>
  </si>
  <si>
    <t>2. Порядок та умови подання комерційних пропозицій:</t>
  </si>
  <si>
    <t>2.1. Загальні вимоги до Комерційних пропозицій:</t>
  </si>
  <si>
    <t xml:space="preserve"> - Кожен документ, що входить до Комерційної пропозиції, має бути підписаний особою, що має право згідно з законодавством України діяти від імені Учасника без довіреності, або належним чином уповноваженою ним особою на підставі довіреності. В останньому випадку завірена копія довіреності додається до Комерційної пропозиції.
- Кожен документ, що входить до  Комерційної пропозиції, має бути скріплений печаткою Учасника.
- Документи (листи і інформаційні конверти), що входять до Комерційної пропозиції, мають бути скріплені або упаковані таким чином, щоб виключити випадкове випадіння або переміщення сторінок і інформаційних конвертів. 
- Жодні виправлення в тексті Комерційної пропозиції не мають сили, за винятком тих випадків, коли ці виправлення засвідчені рукописним надписом «виправленому вірити» і власноручним підписом уповноваженої особи, розташованим поруч з кожним виправленням.</t>
  </si>
  <si>
    <r>
      <rPr>
        <sz val="11"/>
        <color indexed="8"/>
        <rFont val="Calibri"/>
        <family val="2"/>
        <charset val="204"/>
      </rPr>
      <t xml:space="preserve">2.1.1. В разі проведення запиту шляхом електронної системи iProcurement, </t>
    </r>
    <r>
      <rPr>
        <b/>
        <sz val="11"/>
        <color indexed="8"/>
        <rFont val="Calibri"/>
        <family val="2"/>
        <charset val="204"/>
      </rPr>
      <t>пропозиція має бути роздрукована, завірена печатками, сканована та розміщена в системі iProcurement.</t>
    </r>
  </si>
  <si>
    <r>
      <rPr>
        <sz val="11"/>
        <color indexed="8"/>
        <rFont val="Calibri"/>
        <family val="2"/>
        <charset val="204"/>
      </rPr>
      <t xml:space="preserve">2.1.2. Всі документи, що входять до Комерційної пропозиції.
2.1.3.Склад комерційної пропозиції (скановані):
 - Заповнена та завірена перша стр. запиту (Форма закупівельної док.); 
 - Розрахунок ДЦ - ДЦ, локальний кошторис та підсумкову відомість ресурсів (Excel);
 - пояснювальна записка (в разі необхідності);
 - Протокол розбіжностей до запропонованого договору, в разі необхідності;
 - Електрона модель розрахунку ДЦ в форматі .imd;
 - Скан завірених установчих документів та інших документів вказаних в додатку 2 (можно надати на e-mail: </t>
    </r>
    <r>
      <rPr>
        <u/>
        <sz val="11"/>
        <color indexed="12"/>
        <rFont val="Calibri"/>
        <family val="2"/>
        <charset val="204"/>
      </rPr>
      <t>sergii.poturnakI@aval.ua</t>
    </r>
    <r>
      <rPr>
        <sz val="11"/>
        <rFont val="Calibri"/>
        <family val="2"/>
        <charset val="204"/>
      </rPr>
      <t>).</t>
    </r>
  </si>
  <si>
    <t>2.1.4. Всі документи, що входять до Комерційної пропозиції, мають бути підготовлені українською або російською мовою.</t>
  </si>
  <si>
    <t>2.2. Умови щодо порядку проведення запиту</t>
  </si>
  <si>
    <r>
      <rPr>
        <sz val="11"/>
        <color indexed="8"/>
        <rFont val="Calibri"/>
        <family val="2"/>
        <charset val="204"/>
      </rPr>
      <t>2.2.1. На будь-якому етапі Закупівельної процедури Учасники закупівлі мають право звернутися до Організатора за роз’ясненнями даної Документації. Запити на роз’яснення Документації мають подаватися електронною поштою на функціональну скриньку Організатора (</t>
    </r>
    <r>
      <rPr>
        <u/>
        <sz val="11"/>
        <color indexed="12"/>
        <rFont val="Calibri"/>
        <family val="2"/>
        <charset val="204"/>
      </rPr>
      <t>Procurement DEPARTMENT@aval.ua</t>
    </r>
    <r>
      <rPr>
        <sz val="10"/>
        <rFont val="Arial"/>
        <family val="2"/>
        <charset val="204"/>
      </rPr>
      <t xml:space="preserve">) або  за адресою </t>
    </r>
    <r>
      <rPr>
        <u/>
        <sz val="11"/>
        <color indexed="12"/>
        <rFont val="Calibri"/>
        <family val="2"/>
        <charset val="204"/>
      </rPr>
      <t xml:space="preserve">sergii.poturnak@aval.ua. </t>
    </r>
  </si>
  <si>
    <t>3. Загальні вимоги до Учасників. Підтвердження відповідності вимогам, що пред’являються</t>
  </si>
  <si>
    <t>3.1. У процедурі Запиту можуть взяти участь: 
- організації, які своєчасно подали належним чином підготовлену Комерційну пропозицію,
- організації, які відповідають усім вимогам, приведеним у закупівельній документації.
- організації, у яких відсутні невиконані рішення судових органів, які можуть вплинути на виконання учасником  зобов’язань перед Банком; 
- організація не має знаходитися в процесі ліквідації, реорганізації або під процедурою банкрутства; на її майно не має бути накладений арешт.</t>
  </si>
  <si>
    <t>4. Проведення переговорів та інші етапи Закупівельної процедури:</t>
  </si>
  <si>
    <t>Післі розгляду і оцінки комерційних пропозиці Організатор має право забезпечити проведення переговорів або застосувати електронні торги/електронний аукціон в рамках закупівельної процедури, використання додаткових запитів. У разі письмового звернення Учасника закупівлі з відмовою взяти участь у зазначених заходах,  Організатор закупівлі має право виключити такого учасника з процедури закупівлі.</t>
  </si>
  <si>
    <t>5. Відкриття в системі iProcurement наданих пропозицій, що поступили на запит:</t>
  </si>
  <si>
    <t xml:space="preserve">5.1. Організатор проводить процедуру одночасне відкриття наданих пропозицій, що поступили від Учасників.   </t>
  </si>
  <si>
    <t>6. Оцінка Пропозицій і проведення переговорів:</t>
  </si>
  <si>
    <t>Під час переговорів Організатор уникає розкриття іншим Учасникам змісту отриманих Комерційних пропозицій, а також ходу і змісту переговорів, тобто:
- будь-які переговори між Організатором і Учасником носять конфіденційний характер;
- жодна зі сторін переговорів не розкриває будь-якій іншій особі жодної технічної, цінової або іншої ринкової інформації, що відноситься до цих переговорів, без згоди іншої сторони.</t>
  </si>
  <si>
    <t>7.  Підписання договору:</t>
  </si>
  <si>
    <t xml:space="preserve">7.1. Договір між Організатором і Переможцем/Переможцями підписується в оптимальні для Організатора строки. </t>
  </si>
  <si>
    <t>7.2. Проведення запиту не передбачає автоматичного підписання договору. Організатор має право відмінити закупівлю на будь-якому етапі до підписання договору. Відміна закупівлі після підписання договору визначається умовами договору.</t>
  </si>
  <si>
    <t>8.  Повідомлення Учасників про результати запиту:</t>
  </si>
  <si>
    <t>9. Інші положення:</t>
  </si>
  <si>
    <t>Організатор має право відхилити Комерційну пропозицію Учасників, що уклали між собою будь-яку угоду з метою вплинути на визначення Переможця Закупівельної процедури.</t>
  </si>
  <si>
    <t>№ п/п</t>
  </si>
  <si>
    <t>Найменування робіт</t>
  </si>
  <si>
    <t>Од. вим.</t>
  </si>
  <si>
    <t>Найменування матеріалів</t>
  </si>
  <si>
    <t>Кількість  матеріалів на Об'єм робіт</t>
  </si>
  <si>
    <t>шт</t>
  </si>
  <si>
    <t>кг</t>
  </si>
  <si>
    <t>л</t>
  </si>
  <si>
    <t>Електромонтажні роботи</t>
  </si>
  <si>
    <t>СКС</t>
  </si>
  <si>
    <t>Інші роботи</t>
  </si>
  <si>
    <t>м.кв</t>
  </si>
  <si>
    <t>м.кв.</t>
  </si>
  <si>
    <t>м.п.</t>
  </si>
  <si>
    <t>паков.</t>
  </si>
  <si>
    <t>ВСЬОГО  ВАРТІСТЬ ЗАГАЛЬНОБУДІВЕЛЬНИХ РОБІТ, грн.( без ПДВ):</t>
  </si>
  <si>
    <t>ВСЬОГО  ВАРТІСТЬ МАТЕРІАЛІВ ПО ЗАГАЛЬНОБУДІВЕЛЬНИМ РОБОТАМ, грн.( без ПДВ):</t>
  </si>
  <si>
    <t>ВСЬОГО ВАРТІСТЬ ЕЛЕКТРОМОНТАЖНИХ РОБІТ , грн.( без ПДВ):</t>
  </si>
  <si>
    <t>ВСЬОГО ВАРТІСТЬ МАТЕРІАЛІВ ПО  ЕЛЕКТРОМОНТАЖУ , грн. ( без ПДВ):</t>
  </si>
  <si>
    <t>ВСЬОГО ВАРТІСТЬ МОНТАЖНИХ РОБІТ ПО СКС, грн.( без ПДВ):</t>
  </si>
  <si>
    <t>ВСЬОГО ВАРТІСТЬ МАТЕРІАЛІВ ПО СКС, грн. ( без ПДВ):</t>
  </si>
  <si>
    <t>Прокладання гофротруби з протяжкою кабеля</t>
  </si>
  <si>
    <t>Монтаж розподільчих коробок</t>
  </si>
  <si>
    <t>Монтаж розеток з підрозетником</t>
  </si>
  <si>
    <t>Виніс та навантаження сміття</t>
  </si>
  <si>
    <t>маш</t>
  </si>
  <si>
    <t>т</t>
  </si>
  <si>
    <t>Кабель комп'ютерный монолит Одескабель FTP КПВЭ-ВП cat.5E 4x2х0,51 мідь</t>
  </si>
  <si>
    <t>Обєм на одиницю виміру</t>
  </si>
  <si>
    <t>ВСЬОГО вартість робіт, грн.( без ПДВ)</t>
  </si>
  <si>
    <t>ВСЬОГО вартість матеріалів, грн.  (без ПДВ)</t>
  </si>
  <si>
    <t>ВСЬОГО ВАРТІСТЬ ІНШИХ РОБІТ грн.( без ПДВ):</t>
  </si>
  <si>
    <t>Ціна за одиницю виміру (без ПДВ), грн.</t>
  </si>
  <si>
    <t>Вартість всього (без ПДВ), грн.</t>
  </si>
  <si>
    <t>Ціна за одиницю виміру  (без ПДВ), грн.</t>
  </si>
  <si>
    <t>Вартість  всього (без ПДВ), грн.</t>
  </si>
  <si>
    <t>ВСЬОГО ВАРТІСТЬ МАТЕРІАЛІВ, грн. (без ПДВ):</t>
  </si>
  <si>
    <t>ВСЬОГО ВАРТІСТЬ РОБІТ, грн.( без ПДВ):</t>
  </si>
  <si>
    <t>Вартість доставлення матеріалів</t>
  </si>
  <si>
    <t xml:space="preserve"> ПДВ, ГРН.:</t>
  </si>
  <si>
    <t>ВСЬОГО ВАРТІСТЬ МАТЕРІАЛІВ Інших РОБІТ, грн. (без ПДВ):</t>
  </si>
  <si>
    <t>ВСЬОГО ПО Кошторису  без ПДВ, ГРН.:</t>
  </si>
  <si>
    <t>ВСЬОГО ПО Кошторису  з ПДВ, ГРН.:</t>
  </si>
  <si>
    <t>Мішок господарський 55х83 (40 г)</t>
  </si>
  <si>
    <t xml:space="preserve"> СТ 17/10 Глибокопроникаюча грунтовка</t>
  </si>
  <si>
    <t>Коробка установча Контакт блочна 109 поліпропілен</t>
  </si>
  <si>
    <t>Склострічка самоклейка BauGut 50мм х 20м</t>
  </si>
  <si>
    <t>Ізострічка EMT 0,13x15 мм 10 м чорна ПВХ 12-0403 BK</t>
  </si>
  <si>
    <t>Кабель акустичний Одескабель Loudspeaker Cable Hi-Fi, 2х1,5 кв.мм</t>
  </si>
  <si>
    <t>ВСЬОГО  ВАРТІСТЬ МАТЕРІАЛІВ ПО Демонтажним роботам, грн.( без ПДВ):</t>
  </si>
  <si>
    <t>Монтаж прожекторів</t>
  </si>
  <si>
    <t>ВСЬОГО  ВАРТІСТЬ Демонтажні роботи, грн.( без ПДВ):</t>
  </si>
  <si>
    <t xml:space="preserve">Ceresit СТ 17/10 Глибокопроникаюча грунтовка </t>
  </si>
  <si>
    <t>Шпаклівка Knauf НР FINISH 25 кг</t>
  </si>
  <si>
    <t xml:space="preserve">Монтаж ПВХ плінтуса на саморізи </t>
  </si>
  <si>
    <t xml:space="preserve">Штроблення із заробленням </t>
  </si>
  <si>
    <t>м/п</t>
  </si>
  <si>
    <t>м</t>
  </si>
  <si>
    <t>Шинопровід 1-фазний LightMaster CAB2000 100 см білий</t>
  </si>
  <si>
    <t>Стяжка для кабелю нейлоновий 3.6x250 (100 шт./уп.)</t>
  </si>
  <si>
    <t>Дефектний акт</t>
  </si>
  <si>
    <t xml:space="preserve">Укладання плитки с прирізкою (підготовка, грунтування, укладання, затирання швів) </t>
  </si>
  <si>
    <t>Прокладання кабелю до 4кв.мм включно</t>
  </si>
  <si>
    <t>Кабель силовий моноліт ЗЗЦМ ВВГнгП 3х1,5 мідь</t>
  </si>
  <si>
    <t>Конектор RJ45 8P8C ATCOM UTP Кат 5e</t>
  </si>
  <si>
    <t>Кабель силовий моноліт ЗЗЦМ ВВГнгП 3х2,5 мідь</t>
  </si>
  <si>
    <t>Зєднувач лінійний</t>
  </si>
  <si>
    <t>Загальнобудівельні роботи</t>
  </si>
  <si>
    <t>Один. вим.</t>
  </si>
  <si>
    <t>Профіль BauGut ARMOSTEEL UW 75/4 м 0,5 мм</t>
  </si>
  <si>
    <t>Саморіз для г/к по металу 3,5х25 мм 100шт</t>
  </si>
  <si>
    <t>Трос оцинкований 2мм</t>
  </si>
  <si>
    <t>Шпаклівка Knauf FUGENFULLER 25 кг</t>
  </si>
  <si>
    <t>Фарбування стін (за 2 рази + грунт) ral 7024</t>
  </si>
  <si>
    <t>Коробка розподільча E.NEXT e.db.pro.85.85.50u ПВХ p016102</t>
  </si>
  <si>
    <t>Розетка Schneider Electric Asfora  пластик/з заземленням 220 В Антрацит</t>
  </si>
  <si>
    <t>км</t>
  </si>
  <si>
    <t xml:space="preserve">Клема WAGO на 3 провід (з важ) 0,2-4 мм?. T40 </t>
  </si>
  <si>
    <t xml:space="preserve">Клема WAGO на 2 провід (з важ) 0,2-4 мм?. T40 </t>
  </si>
  <si>
    <t>м.п</t>
  </si>
  <si>
    <t>Клей для плитки Polimin P-12 25 кг</t>
  </si>
  <si>
    <t>Плитка керамічна (в акті розписати)</t>
  </si>
  <si>
    <t xml:space="preserve">Фуга Ceresit CE 40 </t>
  </si>
  <si>
    <t>замовн</t>
  </si>
  <si>
    <t>Демонтаж керамічної плитки в середині</t>
  </si>
  <si>
    <t>Зароблення отворів у стінах з гкл після прокладання кабелю</t>
  </si>
  <si>
    <t>Гіпсокартон Knauf 2500x1200х12,5 мм 3 кв. м</t>
  </si>
  <si>
    <t>Профіль BauGut ARMOSTEEL CW 75/3 м 0,5 мм</t>
  </si>
  <si>
    <t>Дюбель швидкого монтажу 40414 потай 6x40 мм 20 шт</t>
  </si>
  <si>
    <t>Саморіз зі свердлом по металу для гіпсокартону 3,5x9,5 мм 100 шт Expert Fix</t>
  </si>
  <si>
    <t>Кутник ПВХ перфорований прямий ШТУКАТУР 23x23 мм 3,0 м</t>
  </si>
  <si>
    <t>Шпаклювання фальш стін, (2-шарова шпаклівка, грунтовка і шліфування)</t>
  </si>
  <si>
    <t>Шпаклівка відкосів (шпаклівка старт +фініш, 2-х разова грунтовка та шліфування)</t>
  </si>
  <si>
    <t xml:space="preserve">Фарбування відкосів </t>
  </si>
  <si>
    <t>Закриття плівкою підлоги</t>
  </si>
  <si>
    <t>Рамка Schneider Electric ASFORA антрацит EPH5800171</t>
  </si>
  <si>
    <t>Банери</t>
  </si>
  <si>
    <t>Плівка</t>
  </si>
  <si>
    <t>Кабель спіральний OLFLEX SPIRAL 400 P 3G1/1500</t>
  </si>
  <si>
    <t>Демонтаж перегородки ГКЛ</t>
  </si>
  <si>
    <t>Перегородка підсобного приміщення 100мм із ГКЛ в один шар з обох боків</t>
  </si>
  <si>
    <t>Св-к ЛЕД  30W 4000K 2200Lm ІР40 білий трек AL-103</t>
  </si>
  <si>
    <t>Монтаж полиць з кутниками та направляючими</t>
  </si>
  <si>
    <t>Кронштейн до гардеробної системи Kolchuga 370 мм подвійний (для полиці з ДСП, дерева, скла) чорний</t>
  </si>
  <si>
    <t>Стійка до гардеробної системи Kolchuga 2000 мм BLACK EDITION з подвійною перфорацією чорний</t>
  </si>
  <si>
    <t>кв.м</t>
  </si>
  <si>
    <t>Дюбель для гіпсокартону Molly Expert Fix 6x52 мм 10 шт</t>
  </si>
  <si>
    <t>ДСП шліфована SWISS KRONO 2800х2070х16 мм з порізкою в потрібний розмір</t>
  </si>
  <si>
    <t>Післябудівельне прибирання з миттям вітрини</t>
  </si>
  <si>
    <t>посл</t>
  </si>
  <si>
    <t>Барвники ( в акті розписати)</t>
  </si>
  <si>
    <t>Вивіз сміття (машина до 5 м3)</t>
  </si>
  <si>
    <t>Найменування будови та її адреса : Відкриття магазину за адресою, м.Одеса пл.Незалежності, 1. ТЦ "Панорама"</t>
  </si>
  <si>
    <t xml:space="preserve">Демонтаж вимикачів та розеток </t>
  </si>
  <si>
    <t>Демонтаж плінтуса та багету на фасаді.</t>
  </si>
  <si>
    <t xml:space="preserve">Демонтаж дверного блоку </t>
  </si>
  <si>
    <t>Демонтаж стелі "грилято" ддля монтажу кабелю, світильників, комунікацій та інш - 50%</t>
  </si>
  <si>
    <t xml:space="preserve">Комплект кутник внут. TIS </t>
  </si>
  <si>
    <t xml:space="preserve">Обшивка колони ГКЛ </t>
  </si>
  <si>
    <t xml:space="preserve">Часткове шпаклювання стін, (2-шарова шпаклівка, грунтовка і шліфування - отвори розеток вимикачів, кріплення меблів, плінтусів, місця ушкоджень) </t>
  </si>
  <si>
    <t>Демонтажні роботи.</t>
  </si>
  <si>
    <t>Монтаж модулей (6.х.х) зі збиранням та монтажем усіх єлементів, полок та тримачів з підключенням 220В.</t>
  </si>
  <si>
    <t>Монтаж модулей (7.х.х) зі збиранням та монтажем усіх єлементів, полок та тримачів з підключенням 220В.</t>
  </si>
  <si>
    <t>Монтаж рекламніх носіїв над модулями (6.х.х) зі збиранням та монтажем усіх єлементів, з підключенням до 220В</t>
  </si>
  <si>
    <t>Фарба для стін  Akrit 7TR 9л.</t>
  </si>
  <si>
    <t>Монтаж стіл для констультації 800  з підключенням до 220В.</t>
  </si>
  <si>
    <t>Монтаж стіл каса технічної зони 800  з підключенням до 220В.</t>
  </si>
  <si>
    <t>Монтаж закладніх під Лайт Бокси та ТВ</t>
  </si>
  <si>
    <t>Профіль BauGut ARMOSTEEL CW 75/4 м</t>
  </si>
  <si>
    <t>Затискач для троса подвійний 2 мм</t>
  </si>
  <si>
    <t>Дверне полотно ОМіС Cortex глухе (гладке) ПГ 900 мм білий silk matt</t>
  </si>
  <si>
    <t>замовник</t>
  </si>
  <si>
    <t>Дверна коробка ОМіС Cortex 2070х100 мм білий silk matt</t>
  </si>
  <si>
    <t>комл</t>
  </si>
  <si>
    <t>Лиштва прямокутна Cortex ПВХ (компл 2,5 шт.) ОМіС 8х70х2200 мм білий silk matt</t>
  </si>
  <si>
    <t>компл</t>
  </si>
  <si>
    <t>Комплект фурнітури циліндровий MVM A-2004 PZ SN/CP 62,5 мм матовий нікель/полірований хром без петель</t>
  </si>
  <si>
    <t>Петля для дверей накладна</t>
  </si>
  <si>
    <t>Піна монтажна SOUDAL PRO 750 мл</t>
  </si>
  <si>
    <t>Встановлення дерев'яних дверних блоків з регулюванням фурнітури та замків.</t>
  </si>
  <si>
    <t>Фарбування дверей</t>
  </si>
  <si>
    <t>Кріплення анкерами сейфа/металлевої шкафи до полу(стіни)</t>
  </si>
  <si>
    <t>Сейф</t>
  </si>
  <si>
    <t>поставка Замовника</t>
  </si>
  <si>
    <t>Анкер розпірний з болтом 10х80 EU 10x80 мм</t>
  </si>
  <si>
    <t>Фарбування труб металевих з  4 сторін ral 7024</t>
  </si>
  <si>
    <t>Монтаж столів трапеція з підключенням до 220В</t>
  </si>
  <si>
    <t>Монтаж операторська панель 1800 мм з усіма полицями та  підключенням до 220В.</t>
  </si>
  <si>
    <t>Монтаж операторська панель 1200 мм з усіма полицями та  підключенням до 220В.</t>
  </si>
  <si>
    <t>Монтаж модуль настінний 2400 мм чорний з усіма полицями та  підключенням до 220В. Збірка панелі підключення ЛЕД освітлення.</t>
  </si>
  <si>
    <t>Кріплення та інш  (в акті розписати)указати маркування</t>
  </si>
  <si>
    <t>Монтаж лайт боксу та  підключенням до 220В.</t>
  </si>
  <si>
    <t>Монтаж куточок споживача.</t>
  </si>
  <si>
    <t>Монтаж шафи для одяга</t>
  </si>
  <si>
    <t>Монтаж вішака</t>
  </si>
  <si>
    <t>Труба гофрована UP! (Underprice) 350H 20 мм / 50 м сіра</t>
  </si>
  <si>
    <t>Прокладання кабеля для колонок</t>
  </si>
  <si>
    <t>Автоматичний вимикач Hager 3P 25A B 6 kA MBN325 3M</t>
  </si>
  <si>
    <t>Автоматичний вимикач Hager 1P 10A C 6 kA MCN110 1M</t>
  </si>
  <si>
    <t>Диференційний автомат Hager ADA916D 1+N 16 A 30 mA B 6 КА A</t>
  </si>
  <si>
    <t>Диференційний автомат Hager 1+N 16A 30 mA С 6 КА A 2м AD966J</t>
  </si>
  <si>
    <t>Реле часу механічне</t>
  </si>
  <si>
    <t xml:space="preserve">Підключення кабелю електроживлення зі стелі до столу відкритої викладки через колодку на 6 гнізд </t>
  </si>
  <si>
    <t>Монтаж вимикачів з підрозетником</t>
  </si>
  <si>
    <t>Вимикач одноклавішний Schneider Electric Asfora самозажиммаючий 10 А 220В IP20 білий EPH0300121</t>
  </si>
  <si>
    <t>Вимикач двоклавішний Schneider Electric Asfora самозажиммаючий 10 А 220В IP20 білий EPH0300122</t>
  </si>
  <si>
    <t>Рамка 3 посту Schneider Electric Asfora горизонтальна, білий</t>
  </si>
  <si>
    <t>Монтаж шинопроводу (існуючих та нових)</t>
  </si>
  <si>
    <t>Шинопровід 1-фазний LightMaster CAB2000 200 см білий</t>
  </si>
  <si>
    <t>Монтаж світильників на підвісах</t>
  </si>
  <si>
    <t>X-LED 90ВТ ТРИКУТНИК білий (3X680) LSNTRI-90B</t>
  </si>
  <si>
    <t>Монтаж світильників лінійних</t>
  </si>
  <si>
    <t>Світильник LED лінійний Videx 36W 1,2М 5000K VL-BNWL-36125</t>
  </si>
  <si>
    <t>Монтаж та підлючення акустичної колонки</t>
  </si>
  <si>
    <t>Колонка акустична</t>
  </si>
  <si>
    <t>поставка замовника</t>
  </si>
  <si>
    <t>Монтаж та підключення підсилювача</t>
  </si>
  <si>
    <t>Підсилювач</t>
  </si>
  <si>
    <t>Монтаж вивіски ТЕХНО та підключення до 220В</t>
  </si>
  <si>
    <t>Монтаж шафи СКС (встановлення та підключення обладнання)</t>
  </si>
  <si>
    <t>Комутаційна шафа</t>
  </si>
  <si>
    <t>Прокладання кабелю вітой пари UTP</t>
  </si>
  <si>
    <t>Обжим UTP кабелю в патч панель</t>
  </si>
  <si>
    <t>Розетка комп’ютерна подвійна Schneider Electric Asfora RJ45+RJ45 білий</t>
  </si>
  <si>
    <t>Коробка для зовнішнього монтажу Schneider Electric ASFORA білий EPH6100121</t>
  </si>
  <si>
    <t>Роутер</t>
  </si>
  <si>
    <t>Монтаж виводів під вивіску</t>
  </si>
  <si>
    <t>Дрібний ремонт меблів (шафи, стелажи, панелі та інш.</t>
  </si>
  <si>
    <t>Вешалка настенная Эверест Соната-800 80х40 см Дуб Крафт </t>
  </si>
  <si>
    <t>Роботи з монтажу ланцюга безперебійного живлення. (СКС, каса,охорона, антикража)</t>
  </si>
  <si>
    <t>послуга</t>
  </si>
  <si>
    <t>Закриття плівкою вітрини (за необхідністтю)</t>
  </si>
  <si>
    <t>Доставка меблів,обладнання зі складу (Київська обл. Чубинське вул. Залізнична 31А) 511 км в один бік по навігатору. Габарит 2.50м. Подовжений СПРИНТЕР</t>
  </si>
  <si>
    <t>Доставка меблів,обладнання на склад (Київська обл. Чубинське вул. Залізнична 31А) 511 км в один бік по навігатору. Габарит 2.50м. Подовжений СПРИНТЕР</t>
  </si>
  <si>
    <t>1чел/час</t>
  </si>
  <si>
    <t xml:space="preserve">Вирівнювання каркасу стелі "грільятто" </t>
  </si>
  <si>
    <t>Влаштування нового каркасу стелі "грільятто" та монтаж карт стелі по аналогу існуючих</t>
  </si>
  <si>
    <t>Карта стелі (грілятто)</t>
  </si>
  <si>
    <t>Потолочная плита 600х600х13 мм</t>
  </si>
  <si>
    <t>Вирівнювання каркасу стелі "АРМСТРОНГ"с заміною ушкоджених карт.</t>
  </si>
  <si>
    <t>Монтаж та підключення накладної 1-о/2-х портовий інформаційної розетки</t>
  </si>
  <si>
    <t>Плінтус ПВХ TIS  18х56х2500 мм</t>
  </si>
  <si>
    <t xml:space="preserve">Труба гофрована UP! (Underprice) 350H 25 мм </t>
  </si>
  <si>
    <t>Стеля "ГРІЛЯТТО"</t>
  </si>
  <si>
    <t>Кабель ШВВП 2*0,5</t>
  </si>
  <si>
    <t>Монтаж роутера з підключенням.</t>
  </si>
  <si>
    <t>Работа вантажників по переносу меблів та обладнання з приміщення на другому поверсі в новий магазин. (4 человека). ТМЦ розташовано на другому поверсі ТЦ. Винос на 1 поверх та цокольний поверх по сходах.</t>
  </si>
  <si>
    <t>посл.</t>
  </si>
  <si>
    <t>Демонтаж електропроводки до 100м2 (прибрати кабель по стелі, знеструмити, обрізати кабель в стінах та на стелі, прибрати кабель, зафіксувати кабель до металевої колони)</t>
  </si>
  <si>
    <t>Кутник ПВХ  декоративний 20*20*2700 зовн білий.</t>
  </si>
  <si>
    <t xml:space="preserve">Кріплення касового ящика </t>
  </si>
  <si>
    <t>Монтаж та складання ЩРВ, ЩРН понад 24 місць (монтаж щита+монтаж автоматів+підключення автоматів та "0", "N" шин)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</si>
</sst>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_-;_-* &quot;-&quot;??_₴_-;_-@_-"/>
    <numFmt numFmtId="165" formatCode="[$-419]General"/>
    <numFmt numFmtId="166" formatCode="#,##0.00_ ;[Red]\-#,##0.00\ "/>
  </numFmts>
  <fonts count="53">
    <font>
      <sz val="10"/>
      <name val="Arial"/>
      <charset val="134"/>
    </font>
    <font>
      <sz val="11"/>
      <color theme="1"/>
      <name val="Calibri"/>
      <family val="2"/>
      <charset val="204"/>
      <scheme val="minor"/>
    </font>
    <font>
      <sz val="11"/>
      <color theme="1"/>
      <name val="Calibri"/>
      <family val="2"/>
      <charset val="204"/>
      <scheme val="minor"/>
    </font>
    <font>
      <sz val="10"/>
      <name val="Arial"/>
      <family val="2"/>
      <charset val="204"/>
    </font>
    <font>
      <sz val="11"/>
      <name val="Calibri"/>
      <family val="2"/>
      <charset val="204"/>
    </font>
    <font>
      <sz val="11"/>
      <color indexed="8"/>
      <name val="Calibri"/>
      <family val="2"/>
      <charset val="204"/>
    </font>
    <font>
      <b/>
      <sz val="10"/>
      <name val="Century Gothic"/>
      <family val="2"/>
      <charset val="204"/>
    </font>
    <font>
      <b/>
      <sz val="10"/>
      <color indexed="8"/>
      <name val="Century Gothic"/>
      <family val="2"/>
      <charset val="204"/>
    </font>
    <font>
      <b/>
      <sz val="12"/>
      <name val="Century Gothic"/>
      <family val="2"/>
      <charset val="204"/>
    </font>
    <font>
      <u/>
      <sz val="11"/>
      <color indexed="8"/>
      <name val="Calibri"/>
      <family val="2"/>
      <charset val="204"/>
    </font>
    <font>
      <sz val="11"/>
      <color indexed="8"/>
      <name val="Century Gothic"/>
      <family val="2"/>
      <charset val="204"/>
    </font>
    <font>
      <sz val="9"/>
      <name val="Century Gothic"/>
      <family val="2"/>
      <charset val="204"/>
    </font>
    <font>
      <sz val="10"/>
      <color indexed="8"/>
      <name val="Century Gothic"/>
      <family val="2"/>
      <charset val="204"/>
    </font>
    <font>
      <b/>
      <sz val="14"/>
      <name val="Century Gothic"/>
      <family val="2"/>
      <charset val="204"/>
    </font>
    <font>
      <sz val="14"/>
      <color indexed="8"/>
      <name val="Century Gothic"/>
      <family val="2"/>
      <charset val="204"/>
    </font>
    <font>
      <i/>
      <sz val="10"/>
      <name val="Century Gothic"/>
      <family val="2"/>
      <charset val="204"/>
    </font>
    <font>
      <sz val="10"/>
      <name val="Century Gothic"/>
      <family val="2"/>
      <charset val="204"/>
    </font>
    <font>
      <b/>
      <sz val="8"/>
      <color rgb="FF000000"/>
      <name val="Arial"/>
      <family val="2"/>
      <charset val="204"/>
    </font>
    <font>
      <i/>
      <sz val="11"/>
      <color rgb="FF7F7F7F"/>
      <name val="Calibri"/>
      <family val="2"/>
      <charset val="204"/>
      <scheme val="minor"/>
    </font>
    <font>
      <sz val="10"/>
      <name val="Arial Cyr"/>
      <charset val="204"/>
    </font>
    <font>
      <sz val="11"/>
      <name val="Calibri"/>
      <family val="2"/>
      <charset val="204"/>
    </font>
    <font>
      <b/>
      <sz val="13"/>
      <color indexed="56"/>
      <name val="Calibri"/>
      <family val="2"/>
      <charset val="204"/>
    </font>
    <font>
      <sz val="8"/>
      <color rgb="FF000000"/>
      <name val="Arial"/>
      <family val="2"/>
      <charset val="204"/>
    </font>
    <font>
      <sz val="12"/>
      <color rgb="FF000000"/>
      <name val="Arial"/>
      <family val="2"/>
      <charset val="204"/>
    </font>
    <font>
      <sz val="1"/>
      <color rgb="FF000000"/>
      <name val="Arial"/>
      <family val="2"/>
      <charset val="204"/>
    </font>
    <font>
      <sz val="10"/>
      <color rgb="FF000000"/>
      <name val="Arial"/>
      <family val="2"/>
      <charset val="204"/>
    </font>
    <font>
      <sz val="11"/>
      <color theme="1"/>
      <name val="Calibri"/>
      <family val="2"/>
      <charset val="204"/>
      <scheme val="minor"/>
    </font>
    <font>
      <b/>
      <sz val="10"/>
      <color rgb="FF000000"/>
      <name val="Arial"/>
      <family val="2"/>
      <charset val="204"/>
    </font>
    <font>
      <i/>
      <sz val="10"/>
      <color rgb="FF000000"/>
      <name val="Arial"/>
      <family val="2"/>
      <charset val="204"/>
    </font>
    <font>
      <b/>
      <i/>
      <sz val="10"/>
      <color rgb="FF000000"/>
      <name val="Arial"/>
      <family val="2"/>
      <charset val="204"/>
    </font>
    <font>
      <b/>
      <i/>
      <sz val="14"/>
      <color rgb="FFFF8000"/>
      <name val="Bookman Old Style"/>
      <family val="1"/>
      <charset val="204"/>
    </font>
    <font>
      <sz val="11"/>
      <color indexed="9"/>
      <name val="Calibri"/>
      <family val="2"/>
      <charset val="204"/>
    </font>
    <font>
      <sz val="10"/>
      <name val="Helv"/>
      <charset val="204"/>
    </font>
    <font>
      <sz val="11"/>
      <color indexed="8"/>
      <name val="Calibri"/>
      <family val="2"/>
      <charset val="204"/>
    </font>
    <font>
      <i/>
      <sz val="8"/>
      <color rgb="FFFF8000"/>
      <name val="Bookman Old Style"/>
      <family val="1"/>
      <charset val="204"/>
    </font>
    <font>
      <sz val="11"/>
      <color rgb="FF000000"/>
      <name val="Calibri"/>
      <family val="2"/>
      <charset val="204"/>
    </font>
    <font>
      <b/>
      <sz val="12"/>
      <color rgb="FF000000"/>
      <name val="Arial"/>
      <family val="2"/>
      <charset val="204"/>
    </font>
    <font>
      <sz val="10"/>
      <color rgb="FFCA6500"/>
      <name val="Arial"/>
      <family val="2"/>
      <charset val="204"/>
    </font>
    <font>
      <i/>
      <sz val="8"/>
      <color rgb="FF000000"/>
      <name val="Arial"/>
      <family val="2"/>
      <charset val="204"/>
    </font>
    <font>
      <u/>
      <sz val="10"/>
      <color theme="10"/>
      <name val="Arial Cyr"/>
      <charset val="204"/>
    </font>
    <font>
      <u/>
      <sz val="11"/>
      <color indexed="12"/>
      <name val="Calibri"/>
      <family val="2"/>
      <charset val="204"/>
    </font>
    <font>
      <b/>
      <sz val="11"/>
      <color indexed="8"/>
      <name val="Calibri"/>
      <family val="2"/>
      <charset val="204"/>
    </font>
    <font>
      <sz val="10"/>
      <name val="Arial"/>
      <family val="2"/>
      <charset val="204"/>
    </font>
    <font>
      <sz val="11"/>
      <color theme="1"/>
      <name val="Times New Roman"/>
      <family val="1"/>
      <charset val="204"/>
    </font>
    <font>
      <sz val="11"/>
      <color indexed="8"/>
      <name val="Calibri"/>
      <family val="2"/>
      <charset val="204"/>
    </font>
    <font>
      <b/>
      <sz val="11"/>
      <color theme="1"/>
      <name val="Times New Roman"/>
      <family val="1"/>
      <charset val="204"/>
    </font>
    <font>
      <sz val="10"/>
      <name val="Arial Cyr"/>
      <family val="2"/>
      <charset val="204"/>
    </font>
    <font>
      <sz val="11"/>
      <name val="Times New Roman"/>
      <family val="1"/>
      <charset val="204"/>
    </font>
    <font>
      <sz val="11"/>
      <color indexed="8"/>
      <name val="Times New Roman"/>
      <family val="1"/>
      <charset val="204"/>
    </font>
    <font>
      <sz val="11"/>
      <color rgb="FF000000"/>
      <name val="Times New Roman"/>
      <family val="1"/>
      <charset val="204"/>
    </font>
    <font>
      <sz val="8"/>
      <color rgb="FF333333"/>
      <name val="Roboto"/>
    </font>
    <font>
      <sz val="10"/>
      <color rgb="FFFF0000"/>
      <name val="Arial"/>
      <family val="2"/>
      <charset val="204"/>
    </font>
    <font>
      <sz val="11"/>
      <color rgb="FF333333"/>
      <name val="Times New Roman"/>
      <family val="1"/>
      <charset val="204"/>
    </font>
  </fonts>
  <fills count="11">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indexed="43"/>
        <bgColor indexed="8"/>
      </patternFill>
    </fill>
    <fill>
      <patternFill patternType="solid">
        <fgColor indexed="50"/>
        <bgColor indexed="64"/>
      </patternFill>
    </fill>
    <fill>
      <patternFill patternType="solid">
        <fgColor indexed="50"/>
        <bgColor indexed="8"/>
      </patternFill>
    </fill>
    <fill>
      <patternFill patternType="solid">
        <fgColor indexed="29"/>
        <bgColor indexed="64"/>
      </patternFill>
    </fill>
    <fill>
      <patternFill patternType="solid">
        <fgColor theme="0" tint="-0.14999847407452621"/>
        <bgColor indexed="64"/>
      </patternFill>
    </fill>
    <fill>
      <patternFill patternType="solid">
        <fgColor theme="0"/>
        <bgColor rgb="FF000000"/>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top style="medium">
        <color auto="1"/>
      </top>
      <bottom/>
      <diagonal/>
    </border>
    <border>
      <left style="medium">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bottom style="thick">
        <color indexed="22"/>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thin">
        <color indexed="64"/>
      </right>
      <top/>
      <bottom style="thin">
        <color indexed="64"/>
      </bottom>
      <diagonal/>
    </border>
    <border>
      <left/>
      <right/>
      <top/>
      <bottom style="thin">
        <color auto="1"/>
      </bottom>
      <diagonal/>
    </border>
  </borders>
  <cellStyleXfs count="93">
    <xf numFmtId="0" fontId="0" fillId="0" borderId="0"/>
    <xf numFmtId="0" fontId="19" fillId="0" borderId="0"/>
    <xf numFmtId="0" fontId="17" fillId="0" borderId="0">
      <alignment horizontal="center" vertical="center"/>
    </xf>
    <xf numFmtId="164" fontId="3" fillId="0" borderId="0" applyFont="0" applyFill="0" applyBorder="0" applyAlignment="0" applyProtection="0"/>
    <xf numFmtId="0" fontId="5" fillId="0" borderId="0"/>
    <xf numFmtId="0" fontId="28" fillId="0" borderId="0">
      <alignment horizontal="left" vertical="top"/>
    </xf>
    <xf numFmtId="0" fontId="26" fillId="0" borderId="0"/>
    <xf numFmtId="0" fontId="17" fillId="0" borderId="0">
      <alignment horizontal="center" vertical="center"/>
    </xf>
    <xf numFmtId="0" fontId="18" fillId="0" borderId="0" applyNumberFormat="0" applyFill="0" applyBorder="0" applyAlignment="0" applyProtection="0"/>
    <xf numFmtId="0" fontId="26" fillId="0" borderId="0"/>
    <xf numFmtId="0" fontId="4" fillId="0" borderId="0">
      <alignment vertical="center"/>
    </xf>
    <xf numFmtId="0" fontId="22" fillId="0" borderId="0">
      <alignment horizontal="left" vertical="top"/>
    </xf>
    <xf numFmtId="0" fontId="26" fillId="0" borderId="0"/>
    <xf numFmtId="0" fontId="36" fillId="0" borderId="0">
      <alignment horizontal="left" vertical="top"/>
    </xf>
    <xf numFmtId="0" fontId="22" fillId="0" borderId="0">
      <alignment horizontal="right" vertical="top"/>
    </xf>
    <xf numFmtId="0" fontId="5" fillId="0" borderId="0"/>
    <xf numFmtId="0" fontId="27" fillId="0" borderId="0">
      <alignment horizontal="left" vertical="top"/>
    </xf>
    <xf numFmtId="0" fontId="22" fillId="0" borderId="0">
      <alignment horizontal="center" vertical="top"/>
    </xf>
    <xf numFmtId="0" fontId="5" fillId="0" borderId="0">
      <protection locked="0"/>
    </xf>
    <xf numFmtId="0" fontId="33" fillId="0" borderId="0"/>
    <xf numFmtId="0" fontId="37" fillId="0" borderId="0">
      <alignment horizontal="left" vertical="top"/>
    </xf>
    <xf numFmtId="0" fontId="31" fillId="8" borderId="0" applyNumberFormat="0" applyBorder="0" applyAlignment="0" applyProtection="0"/>
    <xf numFmtId="0" fontId="17" fillId="0" borderId="0">
      <alignment horizontal="center" vertical="center"/>
    </xf>
    <xf numFmtId="0" fontId="3" fillId="0" borderId="0"/>
    <xf numFmtId="165" fontId="35" fillId="0" borderId="0" applyBorder="0" applyProtection="0"/>
    <xf numFmtId="0" fontId="21" fillId="0" borderId="15" applyNumberFormat="0" applyFill="0" applyAlignment="0" applyProtection="0"/>
    <xf numFmtId="0" fontId="24" fillId="0" borderId="0">
      <alignment horizontal="left" vertical="top"/>
    </xf>
    <xf numFmtId="0" fontId="5" fillId="0" borderId="0"/>
    <xf numFmtId="0" fontId="26" fillId="0" borderId="0"/>
    <xf numFmtId="0" fontId="22" fillId="0" borderId="0">
      <alignment horizontal="center" vertical="top"/>
    </xf>
    <xf numFmtId="0" fontId="27" fillId="0" borderId="0">
      <alignment horizontal="left" vertical="top"/>
    </xf>
    <xf numFmtId="0" fontId="42" fillId="0" borderId="0"/>
    <xf numFmtId="0" fontId="27" fillId="0" borderId="0">
      <alignment horizontal="right" vertical="top"/>
    </xf>
    <xf numFmtId="0" fontId="25" fillId="0" borderId="0">
      <alignment horizontal="right" vertical="top"/>
    </xf>
    <xf numFmtId="0" fontId="38" fillId="0" borderId="0">
      <alignment horizontal="left" vertical="top"/>
    </xf>
    <xf numFmtId="0" fontId="34" fillId="0" borderId="0">
      <alignment horizontal="left" vertical="top"/>
    </xf>
    <xf numFmtId="0" fontId="23" fillId="0" borderId="0">
      <alignment horizontal="left" vertical="top"/>
    </xf>
    <xf numFmtId="0" fontId="25" fillId="0" borderId="0">
      <alignment horizontal="left" vertical="top"/>
    </xf>
    <xf numFmtId="0" fontId="23" fillId="0" borderId="0">
      <alignment horizontal="left" vertical="top"/>
    </xf>
    <xf numFmtId="0" fontId="30" fillId="0" borderId="0">
      <alignment horizontal="left" vertical="center"/>
    </xf>
    <xf numFmtId="0" fontId="25" fillId="0" borderId="0">
      <alignment horizontal="left" vertical="top"/>
    </xf>
    <xf numFmtId="0" fontId="29" fillId="0" borderId="0">
      <alignment horizontal="left" vertical="top"/>
    </xf>
    <xf numFmtId="0" fontId="25" fillId="0" borderId="0">
      <alignment horizontal="left" vertical="top"/>
    </xf>
    <xf numFmtId="0" fontId="25" fillId="0" borderId="0">
      <alignment horizontal="left" vertical="top"/>
    </xf>
    <xf numFmtId="0" fontId="25" fillId="0" borderId="0">
      <alignment horizontal="left" vertical="top"/>
    </xf>
    <xf numFmtId="0" fontId="39" fillId="0" borderId="0" applyNumberFormat="0" applyFill="0" applyBorder="0" applyAlignment="0" applyProtection="0"/>
    <xf numFmtId="0" fontId="26" fillId="0" borderId="1"/>
    <xf numFmtId="0" fontId="19" fillId="0" borderId="0"/>
    <xf numFmtId="0" fontId="26" fillId="0" borderId="0"/>
    <xf numFmtId="0" fontId="20" fillId="0" borderId="0">
      <alignment vertical="center"/>
    </xf>
    <xf numFmtId="0" fontId="26" fillId="0" borderId="0"/>
    <xf numFmtId="0" fontId="26" fillId="0" borderId="0"/>
    <xf numFmtId="0" fontId="26" fillId="0" borderId="0"/>
    <xf numFmtId="0" fontId="19" fillId="0" borderId="0"/>
    <xf numFmtId="0" fontId="32" fillId="0" borderId="0"/>
    <xf numFmtId="164" fontId="3" fillId="0" borderId="0" applyFont="0" applyFill="0" applyBorder="0" applyAlignment="0" applyProtection="0"/>
    <xf numFmtId="0" fontId="44" fillId="0" borderId="0">
      <protection locked="0"/>
    </xf>
    <xf numFmtId="0" fontId="44" fillId="0" borderId="0"/>
    <xf numFmtId="0" fontId="46" fillId="0" borderId="0"/>
    <xf numFmtId="0" fontId="2" fillId="0" borderId="0"/>
    <xf numFmtId="0" fontId="2" fillId="0" borderId="0"/>
    <xf numFmtId="0" fontId="2" fillId="0" borderId="0"/>
    <xf numFmtId="0" fontId="5" fillId="0" borderId="0"/>
    <xf numFmtId="0" fontId="2" fillId="0" borderId="0"/>
    <xf numFmtId="0" fontId="3" fillId="0" borderId="0"/>
    <xf numFmtId="0" fontId="2" fillId="0" borderId="1"/>
    <xf numFmtId="0" fontId="2" fillId="0" borderId="0"/>
    <xf numFmtId="0" fontId="4" fillId="0" borderId="0">
      <alignment vertical="center"/>
    </xf>
    <xf numFmtId="0" fontId="2" fillId="0" borderId="0"/>
    <xf numFmtId="0" fontId="2" fillId="0" borderId="0"/>
    <xf numFmtId="0" fontId="2" fillId="0" borderId="0"/>
    <xf numFmtId="0" fontId="5" fillId="0" borderId="0">
      <protection locked="0"/>
    </xf>
    <xf numFmtId="0" fontId="5" fillId="0" borderId="0"/>
    <xf numFmtId="0" fontId="3" fillId="0" borderId="0"/>
    <xf numFmtId="0" fontId="1" fillId="0" borderId="0"/>
    <xf numFmtId="0" fontId="1" fillId="0" borderId="0"/>
    <xf numFmtId="0" fontId="1" fillId="0" borderId="0"/>
    <xf numFmtId="0" fontId="32" fillId="0" borderId="0"/>
    <xf numFmtId="0" fontId="1" fillId="0" borderId="0"/>
    <xf numFmtId="0" fontId="1" fillId="0" borderId="1"/>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1"/>
    <xf numFmtId="0" fontId="1" fillId="0" borderId="0"/>
    <xf numFmtId="0" fontId="1" fillId="0" borderId="0"/>
    <xf numFmtId="0" fontId="1" fillId="0" borderId="0"/>
    <xf numFmtId="0" fontId="1" fillId="0" borderId="0"/>
  </cellStyleXfs>
  <cellXfs count="273">
    <xf numFmtId="0" fontId="0" fillId="0" borderId="0" xfId="0"/>
    <xf numFmtId="0" fontId="5" fillId="0" borderId="0" xfId="4"/>
    <xf numFmtId="0" fontId="6" fillId="0" borderId="0" xfId="47" applyFont="1" applyAlignment="1">
      <alignment horizontal="left" vertical="top"/>
    </xf>
    <xf numFmtId="0" fontId="7" fillId="0" borderId="0" xfId="4" applyFont="1" applyAlignment="1">
      <alignment vertical="center" wrapText="1"/>
    </xf>
    <xf numFmtId="0" fontId="9" fillId="0" borderId="5" xfId="4" applyFont="1" applyBorder="1" applyAlignment="1">
      <alignment horizontal="left" vertical="top"/>
    </xf>
    <xf numFmtId="0" fontId="5" fillId="0" borderId="5" xfId="4" applyBorder="1" applyAlignment="1">
      <alignment horizontal="left" vertical="center"/>
    </xf>
    <xf numFmtId="0" fontId="5" fillId="0" borderId="0" xfId="4" applyAlignment="1">
      <alignment horizontal="left" vertical="center"/>
    </xf>
    <xf numFmtId="0" fontId="5" fillId="0" borderId="5" xfId="4" applyBorder="1"/>
    <xf numFmtId="0" fontId="5" fillId="0" borderId="10" xfId="4" applyBorder="1" applyAlignment="1">
      <alignment horizontal="left" vertical="center"/>
    </xf>
    <xf numFmtId="0" fontId="5" fillId="0" borderId="10" xfId="4" applyBorder="1"/>
    <xf numFmtId="0" fontId="10" fillId="0" borderId="0" xfId="9" applyFont="1"/>
    <xf numFmtId="0" fontId="12" fillId="0" borderId="0" xfId="9" applyFont="1"/>
    <xf numFmtId="0" fontId="6" fillId="0" borderId="0" xfId="47" applyFont="1" applyAlignment="1">
      <alignment horizontal="center" vertical="top" wrapText="1"/>
    </xf>
    <xf numFmtId="0" fontId="12" fillId="0" borderId="0" xfId="9" applyFont="1" applyAlignment="1">
      <alignment horizontal="center" vertical="top" wrapText="1"/>
    </xf>
    <xf numFmtId="0" fontId="12" fillId="0" borderId="0" xfId="9" applyFont="1" applyAlignment="1">
      <alignment wrapText="1"/>
    </xf>
    <xf numFmtId="0" fontId="10" fillId="0" borderId="1" xfId="9" applyFont="1" applyBorder="1"/>
    <xf numFmtId="0" fontId="7" fillId="0" borderId="1" xfId="9" applyFont="1" applyBorder="1" applyAlignment="1">
      <alignment horizontal="center" vertical="center"/>
    </xf>
    <xf numFmtId="0" fontId="12" fillId="0" borderId="13" xfId="9" applyFont="1" applyBorder="1"/>
    <xf numFmtId="0" fontId="12" fillId="0" borderId="0" xfId="9" applyFont="1" applyAlignment="1">
      <alignment horizontal="left" wrapText="1"/>
    </xf>
    <xf numFmtId="0" fontId="12" fillId="0" borderId="0" xfId="9" applyFont="1" applyAlignment="1">
      <alignment horizontal="left"/>
    </xf>
    <xf numFmtId="4" fontId="43" fillId="4" borderId="1" xfId="47" applyNumberFormat="1" applyFont="1" applyFill="1" applyBorder="1" applyAlignment="1">
      <alignment horizontal="center" vertical="center"/>
    </xf>
    <xf numFmtId="0" fontId="45" fillId="9" borderId="1" xfId="18" applyFont="1" applyFill="1" applyBorder="1" applyAlignment="1" applyProtection="1">
      <alignment horizontal="left" vertical="center" wrapText="1"/>
    </xf>
    <xf numFmtId="4" fontId="45" fillId="9" borderId="1" xfId="47" applyNumberFormat="1" applyFont="1" applyFill="1" applyBorder="1" applyAlignment="1">
      <alignment horizontal="center" vertical="center"/>
    </xf>
    <xf numFmtId="0" fontId="43" fillId="0" borderId="0" xfId="0" applyFont="1" applyAlignment="1">
      <alignment horizontal="center" vertical="center"/>
    </xf>
    <xf numFmtId="1" fontId="43" fillId="4" borderId="1" xfId="47" applyNumberFormat="1" applyFont="1" applyFill="1" applyBorder="1" applyAlignment="1">
      <alignment horizontal="center" vertical="center"/>
    </xf>
    <xf numFmtId="0" fontId="43" fillId="0" borderId="1" xfId="0" applyFont="1" applyBorder="1" applyAlignment="1">
      <alignment horizontal="center" vertical="center"/>
    </xf>
    <xf numFmtId="4" fontId="43" fillId="2" borderId="1" xfId="47" applyNumberFormat="1" applyFont="1" applyFill="1" applyBorder="1" applyAlignment="1">
      <alignment horizontal="center" vertical="center"/>
    </xf>
    <xf numFmtId="166" fontId="43" fillId="2" borderId="1" xfId="47" applyNumberFormat="1" applyFont="1" applyFill="1" applyBorder="1" applyAlignment="1">
      <alignment horizontal="center" vertical="center"/>
    </xf>
    <xf numFmtId="166" fontId="45" fillId="2" borderId="1" xfId="47" applyNumberFormat="1" applyFont="1" applyFill="1" applyBorder="1" applyAlignment="1">
      <alignment horizontal="center" vertical="center"/>
    </xf>
    <xf numFmtId="0" fontId="43" fillId="2" borderId="1" xfId="47" applyFont="1" applyFill="1" applyBorder="1" applyAlignment="1">
      <alignment horizontal="center" vertical="center"/>
    </xf>
    <xf numFmtId="166" fontId="43" fillId="0" borderId="0" xfId="47" applyNumberFormat="1" applyFont="1" applyAlignment="1">
      <alignment horizontal="center" vertical="center"/>
    </xf>
    <xf numFmtId="166" fontId="43" fillId="4" borderId="1" xfId="0" applyNumberFormat="1" applyFont="1" applyFill="1" applyBorder="1" applyAlignment="1">
      <alignment horizontal="left" vertical="center" wrapText="1"/>
    </xf>
    <xf numFmtId="0" fontId="43" fillId="4" borderId="1" xfId="0" applyFont="1" applyFill="1" applyBorder="1" applyAlignment="1">
      <alignment vertical="center" wrapText="1"/>
    </xf>
    <xf numFmtId="0" fontId="43" fillId="4" borderId="1" xfId="0" applyFont="1" applyFill="1" applyBorder="1" applyAlignment="1">
      <alignment horizontal="center" vertical="center"/>
    </xf>
    <xf numFmtId="166" fontId="43" fillId="4" borderId="1" xfId="0" applyNumberFormat="1" applyFont="1" applyFill="1" applyBorder="1" applyAlignment="1">
      <alignment horizontal="left" vertical="center"/>
    </xf>
    <xf numFmtId="0" fontId="43" fillId="4" borderId="1" xfId="0" applyFont="1" applyFill="1" applyBorder="1" applyAlignment="1">
      <alignment horizontal="left" vertical="center" wrapText="1"/>
    </xf>
    <xf numFmtId="0" fontId="43" fillId="0" borderId="0" xfId="0" applyFont="1" applyAlignment="1">
      <alignment horizontal="left" vertical="center"/>
    </xf>
    <xf numFmtId="0" fontId="43" fillId="4" borderId="1" xfId="56" applyFont="1" applyFill="1" applyBorder="1" applyAlignment="1" applyProtection="1">
      <alignment horizontal="left" vertical="center" wrapText="1"/>
    </xf>
    <xf numFmtId="166" fontId="43" fillId="9" borderId="1" xfId="47" applyNumberFormat="1" applyFont="1" applyFill="1" applyBorder="1" applyAlignment="1">
      <alignment horizontal="center" vertical="center"/>
    </xf>
    <xf numFmtId="0" fontId="47" fillId="4" borderId="0" xfId="0" applyFont="1" applyFill="1" applyAlignment="1">
      <alignment horizontal="left" vertical="center"/>
    </xf>
    <xf numFmtId="166" fontId="43" fillId="0" borderId="1" xfId="0" applyNumberFormat="1" applyFont="1" applyBorder="1" applyAlignment="1">
      <alignment horizontal="center" vertical="center"/>
    </xf>
    <xf numFmtId="166" fontId="47" fillId="4" borderId="1" xfId="47" applyNumberFormat="1" applyFont="1" applyFill="1" applyBorder="1" applyAlignment="1">
      <alignment horizontal="center" vertical="center"/>
    </xf>
    <xf numFmtId="166" fontId="47" fillId="4" borderId="1" xfId="47" applyNumberFormat="1" applyFont="1" applyFill="1" applyBorder="1" applyAlignment="1">
      <alignment horizontal="left" vertical="center"/>
    </xf>
    <xf numFmtId="0" fontId="47" fillId="4" borderId="1" xfId="0" applyFont="1" applyFill="1" applyBorder="1" applyAlignment="1">
      <alignment horizontal="left" vertical="center"/>
    </xf>
    <xf numFmtId="0" fontId="47" fillId="4" borderId="1" xfId="0" applyFont="1" applyFill="1" applyBorder="1" applyAlignment="1">
      <alignment horizontal="left" vertical="center" wrapText="1"/>
    </xf>
    <xf numFmtId="2" fontId="47" fillId="4" borderId="1" xfId="0" applyNumberFormat="1" applyFont="1" applyFill="1" applyBorder="1" applyAlignment="1">
      <alignment horizontal="center" vertical="center"/>
    </xf>
    <xf numFmtId="0" fontId="47" fillId="4" borderId="1" xfId="47" applyFont="1" applyFill="1" applyBorder="1" applyAlignment="1">
      <alignment horizontal="left" vertical="center" wrapText="1"/>
    </xf>
    <xf numFmtId="0" fontId="47" fillId="4" borderId="1" xfId="8" applyFont="1" applyFill="1" applyBorder="1" applyAlignment="1">
      <alignment horizontal="left" vertical="center" wrapText="1"/>
    </xf>
    <xf numFmtId="0" fontId="43" fillId="4" borderId="1" xfId="0" applyFont="1" applyFill="1" applyBorder="1" applyAlignment="1">
      <alignment horizontal="left" vertical="center"/>
    </xf>
    <xf numFmtId="0" fontId="47" fillId="4" borderId="1" xfId="47" applyFont="1" applyFill="1" applyBorder="1" applyAlignment="1">
      <alignment horizontal="center" vertical="center"/>
    </xf>
    <xf numFmtId="4" fontId="47" fillId="4" borderId="1" xfId="47" applyNumberFormat="1" applyFont="1" applyFill="1" applyBorder="1" applyAlignment="1">
      <alignment horizontal="center" vertical="center"/>
    </xf>
    <xf numFmtId="0" fontId="45" fillId="3" borderId="1" xfId="47" applyFont="1" applyFill="1" applyBorder="1" applyAlignment="1">
      <alignment horizontal="center" vertical="center" wrapText="1"/>
    </xf>
    <xf numFmtId="4" fontId="45" fillId="3" borderId="1" xfId="47" applyNumberFormat="1" applyFont="1" applyFill="1" applyBorder="1" applyAlignment="1">
      <alignment horizontal="center" vertical="center" wrapText="1"/>
    </xf>
    <xf numFmtId="0" fontId="43" fillId="0" borderId="0" xfId="0" applyFont="1" applyAlignment="1">
      <alignment vertical="center"/>
    </xf>
    <xf numFmtId="0" fontId="43" fillId="0" borderId="0" xfId="47" applyFont="1" applyAlignment="1">
      <alignment horizontal="left" vertical="center"/>
    </xf>
    <xf numFmtId="0" fontId="43" fillId="0" borderId="0" xfId="47" applyFont="1" applyAlignment="1">
      <alignment horizontal="center" vertical="center"/>
    </xf>
    <xf numFmtId="0" fontId="43" fillId="0" borderId="0" xfId="47" applyFont="1" applyAlignment="1">
      <alignment vertical="center"/>
    </xf>
    <xf numFmtId="0" fontId="45" fillId="4" borderId="1" xfId="47" applyFont="1" applyFill="1" applyBorder="1" applyAlignment="1">
      <alignment horizontal="center" vertical="center" wrapText="1"/>
    </xf>
    <xf numFmtId="4" fontId="43" fillId="4" borderId="1" xfId="47" applyNumberFormat="1" applyFont="1" applyFill="1" applyBorder="1" applyAlignment="1">
      <alignment horizontal="left" vertical="center"/>
    </xf>
    <xf numFmtId="2" fontId="43" fillId="4" borderId="1" xfId="0" applyNumberFormat="1" applyFont="1" applyFill="1" applyBorder="1" applyAlignment="1">
      <alignment horizontal="center" vertical="center"/>
    </xf>
    <xf numFmtId="0" fontId="43" fillId="4" borderId="0" xfId="0" applyFont="1" applyFill="1" applyAlignment="1">
      <alignment vertical="center"/>
    </xf>
    <xf numFmtId="0" fontId="47" fillId="4" borderId="0" xfId="0" applyFont="1" applyFill="1" applyAlignment="1">
      <alignment vertical="center"/>
    </xf>
    <xf numFmtId="0" fontId="47" fillId="0" borderId="0" xfId="0" applyFont="1" applyAlignment="1">
      <alignment vertical="center"/>
    </xf>
    <xf numFmtId="0" fontId="45" fillId="9" borderId="14" xfId="47" applyFont="1" applyFill="1" applyBorder="1" applyAlignment="1">
      <alignment horizontal="left" vertical="center" wrapText="1"/>
    </xf>
    <xf numFmtId="0" fontId="45" fillId="9" borderId="1" xfId="47" applyFont="1" applyFill="1" applyBorder="1" applyAlignment="1">
      <alignment horizontal="left" vertical="center" wrapText="1"/>
    </xf>
    <xf numFmtId="0" fontId="45" fillId="4" borderId="17" xfId="47" applyFont="1" applyFill="1" applyBorder="1" applyAlignment="1">
      <alignment horizontal="center" vertical="center" wrapText="1"/>
    </xf>
    <xf numFmtId="0" fontId="45" fillId="4" borderId="17" xfId="47" applyFont="1" applyFill="1" applyBorder="1" applyAlignment="1">
      <alignment horizontal="left" vertical="center" wrapText="1"/>
    </xf>
    <xf numFmtId="0" fontId="43" fillId="0" borderId="1" xfId="0" applyFont="1" applyBorder="1" applyAlignment="1">
      <alignment horizontal="left" vertical="center"/>
    </xf>
    <xf numFmtId="0" fontId="45" fillId="2" borderId="1" xfId="47" applyFont="1" applyFill="1" applyBorder="1" applyAlignment="1">
      <alignment horizontal="left" vertical="center" wrapText="1"/>
    </xf>
    <xf numFmtId="0" fontId="45" fillId="2" borderId="1" xfId="27" applyFont="1" applyFill="1" applyBorder="1" applyAlignment="1">
      <alignment horizontal="left" vertical="center" wrapText="1"/>
    </xf>
    <xf numFmtId="0" fontId="45" fillId="2" borderId="1" xfId="47" applyFont="1" applyFill="1" applyBorder="1" applyAlignment="1">
      <alignment horizontal="left" vertical="center"/>
    </xf>
    <xf numFmtId="0" fontId="43" fillId="2" borderId="1" xfId="47" applyFont="1" applyFill="1" applyBorder="1" applyAlignment="1">
      <alignment horizontal="left" vertical="center"/>
    </xf>
    <xf numFmtId="0" fontId="43" fillId="2" borderId="0" xfId="58" applyFont="1" applyFill="1" applyAlignment="1">
      <alignment horizontal="left" vertical="center"/>
    </xf>
    <xf numFmtId="166" fontId="43" fillId="4" borderId="1" xfId="47" applyNumberFormat="1" applyFont="1" applyFill="1" applyBorder="1" applyAlignment="1">
      <alignment horizontal="center" vertical="center" wrapText="1"/>
    </xf>
    <xf numFmtId="166" fontId="43" fillId="4" borderId="1" xfId="0" applyNumberFormat="1" applyFont="1" applyFill="1" applyBorder="1" applyAlignment="1">
      <alignment horizontal="center" vertical="center"/>
    </xf>
    <xf numFmtId="166" fontId="43" fillId="4" borderId="1" xfId="47" applyNumberFormat="1" applyFont="1" applyFill="1" applyBorder="1" applyAlignment="1">
      <alignment horizontal="center" vertical="center"/>
    </xf>
    <xf numFmtId="49" fontId="43" fillId="4" borderId="1" xfId="47" applyNumberFormat="1" applyFont="1" applyFill="1" applyBorder="1" applyAlignment="1" applyProtection="1">
      <alignment horizontal="left" vertical="center" wrapText="1"/>
      <protection locked="0"/>
    </xf>
    <xf numFmtId="0" fontId="43" fillId="4" borderId="1" xfId="47" applyFont="1" applyFill="1" applyBorder="1" applyAlignment="1">
      <alignment horizontal="left" vertical="center" wrapText="1"/>
    </xf>
    <xf numFmtId="0" fontId="47" fillId="4" borderId="0" xfId="0" applyFont="1" applyFill="1" applyAlignment="1">
      <alignment horizontal="left" vertical="center"/>
    </xf>
    <xf numFmtId="0" fontId="47" fillId="4" borderId="1" xfId="0" applyFont="1" applyFill="1" applyBorder="1" applyAlignment="1">
      <alignment horizontal="center" vertical="center"/>
    </xf>
    <xf numFmtId="49" fontId="47" fillId="4" borderId="1" xfId="47" applyNumberFormat="1" applyFont="1" applyFill="1" applyBorder="1" applyAlignment="1" applyProtection="1">
      <alignment horizontal="left" vertical="center" wrapText="1"/>
      <protection locked="0"/>
    </xf>
    <xf numFmtId="0" fontId="43" fillId="4" borderId="1" xfId="0" applyFont="1" applyFill="1" applyBorder="1" applyAlignment="1">
      <alignment vertical="center"/>
    </xf>
    <xf numFmtId="0" fontId="43" fillId="4" borderId="1" xfId="47" applyFont="1" applyFill="1" applyBorder="1" applyAlignment="1">
      <alignment horizontal="center" vertical="center"/>
    </xf>
    <xf numFmtId="49" fontId="43" fillId="4" borderId="1" xfId="47" applyNumberFormat="1" applyFont="1" applyFill="1" applyBorder="1" applyAlignment="1" applyProtection="1">
      <alignment horizontal="center" vertical="center"/>
      <protection locked="0"/>
    </xf>
    <xf numFmtId="0" fontId="43" fillId="4" borderId="1" xfId="47" applyFont="1" applyFill="1" applyBorder="1" applyAlignment="1">
      <alignment horizontal="left" vertical="center"/>
    </xf>
    <xf numFmtId="49" fontId="47" fillId="4" borderId="1" xfId="47" applyNumberFormat="1" applyFont="1" applyFill="1" applyBorder="1" applyAlignment="1" applyProtection="1">
      <alignment horizontal="center" vertical="center"/>
      <protection locked="0"/>
    </xf>
    <xf numFmtId="0" fontId="45" fillId="9" borderId="1" xfId="27" applyFont="1" applyFill="1" applyBorder="1" applyAlignment="1">
      <alignment horizontal="center" vertical="center"/>
    </xf>
    <xf numFmtId="0" fontId="43" fillId="4" borderId="1" xfId="27" applyFont="1" applyFill="1" applyBorder="1" applyAlignment="1">
      <alignment horizontal="center" vertical="center"/>
    </xf>
    <xf numFmtId="0" fontId="47" fillId="4" borderId="1" xfId="8" applyFont="1" applyFill="1" applyBorder="1" applyAlignment="1">
      <alignment horizontal="center" vertical="center"/>
    </xf>
    <xf numFmtId="0" fontId="47" fillId="4" borderId="1" xfId="8" applyFont="1" applyFill="1" applyBorder="1" applyAlignment="1">
      <alignment horizontal="left" vertical="center"/>
    </xf>
    <xf numFmtId="1" fontId="47" fillId="4" borderId="1" xfId="47" applyNumberFormat="1" applyFont="1" applyFill="1" applyBorder="1" applyAlignment="1">
      <alignment horizontal="left" vertical="center"/>
    </xf>
    <xf numFmtId="2" fontId="47" fillId="4" borderId="1" xfId="47" applyNumberFormat="1" applyFont="1" applyFill="1" applyBorder="1" applyAlignment="1">
      <alignment horizontal="center" vertical="center"/>
    </xf>
    <xf numFmtId="1" fontId="47" fillId="4" borderId="1" xfId="47" applyNumberFormat="1" applyFont="1" applyFill="1" applyBorder="1" applyAlignment="1">
      <alignment horizontal="center" vertical="center"/>
    </xf>
    <xf numFmtId="0" fontId="45" fillId="9" borderId="1" xfId="47" applyFont="1" applyFill="1" applyBorder="1" applyAlignment="1">
      <alignment horizontal="left" vertical="center"/>
    </xf>
    <xf numFmtId="0" fontId="45" fillId="9" borderId="1" xfId="47" applyFont="1" applyFill="1" applyBorder="1" applyAlignment="1">
      <alignment horizontal="center" vertical="center"/>
    </xf>
    <xf numFmtId="166" fontId="45" fillId="9" borderId="1" xfId="47" applyNumberFormat="1" applyFont="1" applyFill="1" applyBorder="1" applyAlignment="1">
      <alignment horizontal="center" vertical="center"/>
    </xf>
    <xf numFmtId="0" fontId="45" fillId="4" borderId="17" xfId="47" applyFont="1" applyFill="1" applyBorder="1" applyAlignment="1">
      <alignment horizontal="left" vertical="center"/>
    </xf>
    <xf numFmtId="0" fontId="45" fillId="4" borderId="17" xfId="47" applyFont="1" applyFill="1" applyBorder="1" applyAlignment="1">
      <alignment horizontal="center" vertical="center"/>
    </xf>
    <xf numFmtId="0" fontId="43" fillId="4" borderId="1" xfId="57" applyFont="1" applyFill="1" applyBorder="1" applyAlignment="1">
      <alignment horizontal="center" vertical="center"/>
    </xf>
    <xf numFmtId="0" fontId="45" fillId="2" borderId="1" xfId="47" applyFont="1" applyFill="1" applyBorder="1" applyAlignment="1">
      <alignment horizontal="center" vertical="center"/>
    </xf>
    <xf numFmtId="9" fontId="45" fillId="2" borderId="1" xfId="47" applyNumberFormat="1" applyFont="1" applyFill="1" applyBorder="1" applyAlignment="1">
      <alignment horizontal="center" vertical="center"/>
    </xf>
    <xf numFmtId="166" fontId="45" fillId="4" borderId="0" xfId="0" applyNumberFormat="1" applyFont="1" applyFill="1" applyAlignment="1">
      <alignment horizontal="center" vertical="center"/>
    </xf>
    <xf numFmtId="49" fontId="45" fillId="9" borderId="1" xfId="47" applyNumberFormat="1" applyFont="1" applyFill="1" applyBorder="1" applyAlignment="1" applyProtection="1">
      <alignment horizontal="center" vertical="center"/>
      <protection locked="0"/>
    </xf>
    <xf numFmtId="166" fontId="43" fillId="9" borderId="1" xfId="8" applyNumberFormat="1" applyFont="1" applyFill="1" applyBorder="1" applyAlignment="1" applyProtection="1">
      <alignment horizontal="center" vertical="center"/>
      <protection locked="0"/>
    </xf>
    <xf numFmtId="166" fontId="45" fillId="9" borderId="1" xfId="8" applyNumberFormat="1" applyFont="1" applyFill="1" applyBorder="1" applyAlignment="1" applyProtection="1">
      <alignment horizontal="center" vertical="center"/>
      <protection locked="0"/>
    </xf>
    <xf numFmtId="166" fontId="48" fillId="4" borderId="1" xfId="47" applyNumberFormat="1" applyFont="1" applyFill="1" applyBorder="1" applyAlignment="1">
      <alignment horizontal="center" vertical="center"/>
    </xf>
    <xf numFmtId="166" fontId="45" fillId="4" borderId="17" xfId="47" applyNumberFormat="1" applyFont="1" applyFill="1" applyBorder="1" applyAlignment="1">
      <alignment horizontal="left" vertical="center"/>
    </xf>
    <xf numFmtId="10" fontId="45" fillId="2" borderId="1" xfId="47" applyNumberFormat="1" applyFont="1" applyFill="1" applyBorder="1" applyAlignment="1">
      <alignment horizontal="center" vertical="center"/>
    </xf>
    <xf numFmtId="0" fontId="45" fillId="3" borderId="1" xfId="47" applyFont="1" applyFill="1" applyBorder="1" applyAlignment="1">
      <alignment horizontal="center" vertical="center"/>
    </xf>
    <xf numFmtId="0" fontId="43" fillId="4" borderId="1" xfId="8" applyFont="1" applyFill="1" applyBorder="1" applyAlignment="1">
      <alignment horizontal="left" vertical="center" wrapText="1"/>
    </xf>
    <xf numFmtId="0" fontId="49" fillId="10" borderId="1" xfId="0" applyFont="1" applyFill="1" applyBorder="1" applyAlignment="1">
      <alignment horizontal="center" vertical="center"/>
    </xf>
    <xf numFmtId="0" fontId="43" fillId="4" borderId="1" xfId="18" applyFont="1" applyFill="1" applyBorder="1" applyAlignment="1" applyProtection="1">
      <alignment horizontal="left" vertical="center" wrapText="1"/>
    </xf>
    <xf numFmtId="49" fontId="49" fillId="10" borderId="1" xfId="0" applyNumberFormat="1" applyFont="1" applyFill="1" applyBorder="1" applyAlignment="1" applyProtection="1">
      <alignment horizontal="center" vertical="center" wrapText="1"/>
      <protection locked="0"/>
    </xf>
    <xf numFmtId="49" fontId="49" fillId="10" borderId="18" xfId="0" applyNumberFormat="1" applyFont="1" applyFill="1" applyBorder="1" applyAlignment="1" applyProtection="1">
      <alignment horizontal="center" vertical="center"/>
      <protection locked="0"/>
    </xf>
    <xf numFmtId="2" fontId="47" fillId="10" borderId="14" xfId="0" applyNumberFormat="1" applyFont="1" applyFill="1" applyBorder="1" applyAlignment="1">
      <alignment horizontal="center" vertical="center"/>
    </xf>
    <xf numFmtId="166" fontId="47" fillId="10" borderId="14" xfId="0" applyNumberFormat="1" applyFont="1" applyFill="1" applyBorder="1" applyAlignment="1">
      <alignment horizontal="center" vertical="center"/>
    </xf>
    <xf numFmtId="0" fontId="49" fillId="10" borderId="14" xfId="0" applyFont="1" applyFill="1" applyBorder="1" applyAlignment="1">
      <alignment horizontal="center" vertical="center"/>
    </xf>
    <xf numFmtId="0" fontId="43" fillId="0" borderId="1" xfId="47" applyFont="1" applyBorder="1" applyAlignment="1">
      <alignment horizontal="left" vertical="center" wrapText="1"/>
    </xf>
    <xf numFmtId="0" fontId="43" fillId="0" borderId="1" xfId="47" applyFont="1" applyBorder="1" applyAlignment="1">
      <alignment horizontal="center" vertical="center" wrapText="1"/>
    </xf>
    <xf numFmtId="0" fontId="43" fillId="4" borderId="1" xfId="47" applyFont="1" applyFill="1" applyBorder="1" applyAlignment="1">
      <alignment horizontal="center" vertical="center" wrapText="1"/>
    </xf>
    <xf numFmtId="0" fontId="43" fillId="0" borderId="1" xfId="47" applyFont="1" applyFill="1" applyBorder="1" applyAlignment="1">
      <alignment horizontal="center" vertical="center" wrapText="1"/>
    </xf>
    <xf numFmtId="4" fontId="43" fillId="4" borderId="1" xfId="47" applyNumberFormat="1" applyFont="1" applyFill="1" applyBorder="1" applyAlignment="1">
      <alignment horizontal="center" vertical="center" wrapText="1"/>
    </xf>
    <xf numFmtId="2" fontId="47" fillId="0" borderId="1" xfId="0" applyNumberFormat="1" applyFont="1" applyFill="1" applyBorder="1" applyAlignment="1">
      <alignment horizontal="center" vertical="center"/>
    </xf>
    <xf numFmtId="0" fontId="43" fillId="0" borderId="1" xfId="0" applyFont="1" applyBorder="1" applyAlignment="1">
      <alignment horizontal="left" vertical="center" wrapText="1"/>
    </xf>
    <xf numFmtId="166" fontId="43" fillId="0" borderId="1" xfId="47" applyNumberFormat="1" applyFont="1" applyBorder="1" applyAlignment="1">
      <alignment horizontal="center" vertical="center"/>
    </xf>
    <xf numFmtId="166" fontId="43" fillId="0" borderId="1" xfId="47" applyNumberFormat="1" applyFont="1" applyFill="1" applyBorder="1" applyAlignment="1">
      <alignment horizontal="center" vertical="center" wrapText="1"/>
    </xf>
    <xf numFmtId="9" fontId="43" fillId="4" borderId="1" xfId="47" applyNumberFormat="1" applyFont="1" applyFill="1" applyBorder="1" applyAlignment="1">
      <alignment horizontal="center" vertical="center" wrapText="1"/>
    </xf>
    <xf numFmtId="49" fontId="43" fillId="0" borderId="1" xfId="47" applyNumberFormat="1" applyFont="1" applyBorder="1" applyAlignment="1" applyProtection="1">
      <alignment horizontal="left" vertical="center" wrapText="1"/>
      <protection locked="0"/>
    </xf>
    <xf numFmtId="0" fontId="43" fillId="4" borderId="1" xfId="8" applyFont="1" applyFill="1" applyBorder="1" applyAlignment="1">
      <alignment horizontal="left" wrapText="1"/>
    </xf>
    <xf numFmtId="0" fontId="43" fillId="4" borderId="1" xfId="8" applyFont="1" applyFill="1" applyBorder="1" applyAlignment="1">
      <alignment horizontal="center" vertical="center" wrapText="1"/>
    </xf>
    <xf numFmtId="2" fontId="43" fillId="4" borderId="1" xfId="8" applyNumberFormat="1" applyFont="1" applyFill="1" applyBorder="1" applyAlignment="1">
      <alignment horizontal="center" vertical="center" wrapText="1"/>
    </xf>
    <xf numFmtId="166" fontId="43" fillId="0" borderId="1" xfId="0" applyNumberFormat="1" applyFont="1" applyFill="1" applyBorder="1" applyAlignment="1">
      <alignment horizontal="center" vertical="center"/>
    </xf>
    <xf numFmtId="166" fontId="47" fillId="0" borderId="1" xfId="0" applyNumberFormat="1" applyFont="1" applyFill="1" applyBorder="1" applyAlignment="1">
      <alignment horizontal="center" vertical="center"/>
    </xf>
    <xf numFmtId="0" fontId="43" fillId="0" borderId="0" xfId="0" applyFont="1" applyFill="1"/>
    <xf numFmtId="0" fontId="43" fillId="4" borderId="1" xfId="0" applyFont="1" applyFill="1" applyBorder="1" applyAlignment="1">
      <alignment horizontal="left" vertical="top" wrapText="1"/>
    </xf>
    <xf numFmtId="0" fontId="43" fillId="4" borderId="1" xfId="0" applyFont="1" applyFill="1" applyBorder="1" applyAlignment="1">
      <alignment horizontal="left" vertical="top"/>
    </xf>
    <xf numFmtId="2" fontId="43" fillId="4" borderId="1" xfId="0" applyNumberFormat="1" applyFont="1" applyFill="1" applyBorder="1" applyAlignment="1">
      <alignment horizontal="center" vertical="top"/>
    </xf>
    <xf numFmtId="0" fontId="43" fillId="4" borderId="1" xfId="0" applyFont="1" applyFill="1" applyBorder="1" applyAlignment="1">
      <alignment horizontal="center" vertical="top"/>
    </xf>
    <xf numFmtId="0" fontId="43" fillId="4" borderId="17" xfId="47" applyFont="1" applyFill="1" applyBorder="1" applyAlignment="1">
      <alignment horizontal="center" vertical="center" wrapText="1"/>
    </xf>
    <xf numFmtId="4" fontId="43" fillId="4" borderId="17" xfId="47" applyNumberFormat="1" applyFont="1" applyFill="1" applyBorder="1" applyAlignment="1">
      <alignment horizontal="center" vertical="center" wrapText="1"/>
    </xf>
    <xf numFmtId="0" fontId="43" fillId="4" borderId="17" xfId="47" applyFont="1" applyFill="1" applyBorder="1" applyAlignment="1">
      <alignment horizontal="center" vertical="center"/>
    </xf>
    <xf numFmtId="2" fontId="43" fillId="0" borderId="17" xfId="47" applyNumberFormat="1" applyFont="1" applyFill="1" applyBorder="1" applyAlignment="1">
      <alignment horizontal="center" vertical="center"/>
    </xf>
    <xf numFmtId="2" fontId="43" fillId="4" borderId="1" xfId="47" applyNumberFormat="1" applyFont="1" applyFill="1" applyBorder="1" applyAlignment="1">
      <alignment horizontal="center" vertical="center"/>
    </xf>
    <xf numFmtId="4" fontId="43" fillId="0" borderId="1" xfId="47" applyNumberFormat="1" applyFont="1" applyFill="1" applyBorder="1" applyAlignment="1">
      <alignment horizontal="left" vertical="center"/>
    </xf>
    <xf numFmtId="2" fontId="43" fillId="0" borderId="1" xfId="8" applyNumberFormat="1" applyFont="1" applyFill="1" applyBorder="1" applyAlignment="1">
      <alignment horizontal="center" vertical="center" wrapText="1"/>
    </xf>
    <xf numFmtId="4" fontId="43" fillId="0" borderId="17" xfId="47" applyNumberFormat="1" applyFont="1" applyFill="1" applyBorder="1" applyAlignment="1">
      <alignment horizontal="center" vertical="center" wrapText="1"/>
    </xf>
    <xf numFmtId="4" fontId="43" fillId="0" borderId="1" xfId="47" applyNumberFormat="1" applyFont="1" applyFill="1" applyBorder="1" applyAlignment="1">
      <alignment horizontal="center" vertical="center" wrapText="1"/>
    </xf>
    <xf numFmtId="4" fontId="43" fillId="0" borderId="1" xfId="47" applyNumberFormat="1" applyFont="1" applyFill="1" applyBorder="1" applyAlignment="1">
      <alignment horizontal="center" vertical="center"/>
    </xf>
    <xf numFmtId="166" fontId="43" fillId="0" borderId="1" xfId="47" applyNumberFormat="1" applyFont="1" applyFill="1" applyBorder="1" applyAlignment="1">
      <alignment horizontal="center" vertical="center"/>
    </xf>
    <xf numFmtId="166" fontId="47" fillId="0" borderId="1" xfId="8" applyNumberFormat="1" applyFont="1" applyFill="1" applyBorder="1" applyAlignment="1">
      <alignment horizontal="left" vertical="center"/>
    </xf>
    <xf numFmtId="166" fontId="47" fillId="0" borderId="1" xfId="47" applyNumberFormat="1" applyFont="1" applyFill="1" applyBorder="1" applyAlignment="1">
      <alignment horizontal="center" vertical="center"/>
    </xf>
    <xf numFmtId="166" fontId="43" fillId="0" borderId="1" xfId="47" applyNumberFormat="1" applyFont="1" applyFill="1" applyBorder="1" applyAlignment="1">
      <alignment horizontal="left" vertical="center"/>
    </xf>
    <xf numFmtId="0" fontId="45" fillId="0" borderId="17" xfId="47" applyFont="1" applyFill="1" applyBorder="1" applyAlignment="1">
      <alignment horizontal="left" vertical="center"/>
    </xf>
    <xf numFmtId="166" fontId="43" fillId="0" borderId="1" xfId="3" applyNumberFormat="1" applyFont="1" applyFill="1" applyBorder="1" applyAlignment="1">
      <alignment horizontal="center" vertical="center"/>
    </xf>
    <xf numFmtId="0" fontId="43" fillId="0" borderId="1" xfId="0" applyFont="1" applyFill="1" applyBorder="1" applyAlignment="1">
      <alignment horizontal="left" vertical="center"/>
    </xf>
    <xf numFmtId="0" fontId="43" fillId="0" borderId="1" xfId="47" applyFont="1" applyFill="1" applyBorder="1" applyAlignment="1">
      <alignment horizontal="left" vertical="center"/>
    </xf>
    <xf numFmtId="0" fontId="43" fillId="0" borderId="0" xfId="0" applyFont="1" applyFill="1" applyAlignment="1">
      <alignment vertical="center"/>
    </xf>
    <xf numFmtId="166" fontId="47" fillId="0" borderId="1" xfId="47" applyNumberFormat="1" applyFont="1" applyBorder="1" applyAlignment="1">
      <alignment horizontal="center" vertical="center"/>
    </xf>
    <xf numFmtId="166" fontId="47" fillId="4" borderId="1" xfId="8" applyNumberFormat="1" applyFont="1" applyFill="1" applyBorder="1" applyAlignment="1">
      <alignment horizontal="left" vertical="center"/>
    </xf>
    <xf numFmtId="2" fontId="47" fillId="0" borderId="1" xfId="0" applyNumberFormat="1" applyFont="1" applyBorder="1" applyAlignment="1">
      <alignment horizontal="center" vertical="center"/>
    </xf>
    <xf numFmtId="2" fontId="47" fillId="4" borderId="1" xfId="47" applyNumberFormat="1" applyFont="1" applyFill="1" applyBorder="1" applyAlignment="1">
      <alignment horizontal="center" vertical="center" wrapText="1"/>
    </xf>
    <xf numFmtId="0" fontId="47" fillId="0" borderId="2" xfId="0" applyFont="1" applyBorder="1" applyAlignment="1">
      <alignment horizontal="left" vertical="center" wrapText="1"/>
    </xf>
    <xf numFmtId="2" fontId="47" fillId="0" borderId="1" xfId="47" applyNumberFormat="1" applyFont="1" applyFill="1" applyBorder="1" applyAlignment="1">
      <alignment horizontal="center" vertical="center"/>
    </xf>
    <xf numFmtId="0" fontId="43" fillId="4" borderId="0" xfId="47" applyFont="1" applyFill="1" applyAlignment="1">
      <alignment horizontal="left" vertical="center" wrapText="1"/>
    </xf>
    <xf numFmtId="0" fontId="43" fillId="4" borderId="0" xfId="0" applyFont="1" applyFill="1" applyAlignment="1">
      <alignment horizontal="left" vertical="center"/>
    </xf>
    <xf numFmtId="0" fontId="43" fillId="4" borderId="0" xfId="0" applyFont="1" applyFill="1" applyAlignment="1">
      <alignment horizontal="center" vertical="center"/>
    </xf>
    <xf numFmtId="0" fontId="43" fillId="4" borderId="0" xfId="47" applyFont="1" applyFill="1" applyAlignment="1">
      <alignment horizontal="left" vertical="center"/>
    </xf>
    <xf numFmtId="0" fontId="43" fillId="0" borderId="1" xfId="0" applyFont="1" applyBorder="1" applyAlignment="1">
      <alignment vertical="center"/>
    </xf>
    <xf numFmtId="166" fontId="47" fillId="4" borderId="1" xfId="47" applyNumberFormat="1" applyFont="1" applyFill="1" applyBorder="1" applyAlignment="1">
      <alignment horizontal="center" vertical="center"/>
    </xf>
    <xf numFmtId="166" fontId="43" fillId="4" borderId="1" xfId="47" applyNumberFormat="1" applyFont="1" applyFill="1" applyBorder="1" applyAlignment="1">
      <alignment horizontal="center" vertical="center"/>
    </xf>
    <xf numFmtId="0" fontId="43" fillId="4" borderId="1" xfId="47" applyFont="1" applyFill="1" applyBorder="1" applyAlignment="1">
      <alignment horizontal="left" vertical="center" wrapText="1"/>
    </xf>
    <xf numFmtId="0" fontId="43" fillId="4" borderId="1" xfId="47" applyFont="1" applyFill="1" applyBorder="1" applyAlignment="1">
      <alignment horizontal="center" vertical="center"/>
    </xf>
    <xf numFmtId="0" fontId="43" fillId="4" borderId="1" xfId="47" applyFont="1" applyFill="1" applyBorder="1" applyAlignment="1">
      <alignment horizontal="left" wrapText="1"/>
    </xf>
    <xf numFmtId="0" fontId="47" fillId="0" borderId="1" xfId="0" applyFont="1" applyFill="1" applyBorder="1" applyAlignment="1">
      <alignment horizontal="left" vertical="center"/>
    </xf>
    <xf numFmtId="49" fontId="43" fillId="0" borderId="1" xfId="47" applyNumberFormat="1" applyFont="1" applyFill="1" applyBorder="1" applyAlignment="1" applyProtection="1">
      <alignment horizontal="center" vertical="center"/>
      <protection locked="0"/>
    </xf>
    <xf numFmtId="0" fontId="43" fillId="0" borderId="1" xfId="8" applyFont="1" applyFill="1" applyBorder="1" applyAlignment="1">
      <alignment horizontal="left" wrapText="1"/>
    </xf>
    <xf numFmtId="2" fontId="43" fillId="0" borderId="1" xfId="47" applyNumberFormat="1" applyFont="1" applyFill="1" applyBorder="1" applyAlignment="1">
      <alignment horizontal="center" vertical="center"/>
    </xf>
    <xf numFmtId="0" fontId="47" fillId="4" borderId="1" xfId="47" applyFont="1" applyFill="1" applyBorder="1" applyAlignment="1">
      <alignment horizontal="left" vertical="center"/>
    </xf>
    <xf numFmtId="49" fontId="43" fillId="0" borderId="1" xfId="47" applyNumberFormat="1" applyFont="1" applyBorder="1" applyAlignment="1" applyProtection="1">
      <alignment horizontal="center" vertical="center"/>
      <protection locked="0"/>
    </xf>
    <xf numFmtId="2" fontId="43" fillId="0" borderId="16" xfId="47" applyNumberFormat="1" applyFont="1" applyBorder="1" applyAlignment="1" applyProtection="1">
      <alignment horizontal="center" vertical="center"/>
      <protection locked="0"/>
    </xf>
    <xf numFmtId="4" fontId="43" fillId="0" borderId="1" xfId="47" applyNumberFormat="1" applyFont="1" applyBorder="1" applyAlignment="1">
      <alignment horizontal="center" vertical="center"/>
    </xf>
    <xf numFmtId="0" fontId="50" fillId="0" borderId="0" xfId="0" applyFont="1"/>
    <xf numFmtId="166" fontId="43" fillId="4" borderId="14" xfId="0" applyNumberFormat="1" applyFont="1" applyFill="1" applyBorder="1" applyAlignment="1">
      <alignment horizontal="center" vertical="center"/>
    </xf>
    <xf numFmtId="0" fontId="43" fillId="0" borderId="1" xfId="47" applyFont="1" applyFill="1" applyBorder="1" applyAlignment="1">
      <alignment horizontal="center" vertical="center"/>
    </xf>
    <xf numFmtId="2" fontId="43" fillId="4" borderId="1" xfId="47" applyNumberFormat="1" applyFont="1" applyFill="1" applyBorder="1" applyAlignment="1" applyProtection="1">
      <alignment horizontal="center" vertical="center"/>
      <protection locked="0"/>
    </xf>
    <xf numFmtId="2" fontId="43" fillId="4" borderId="16" xfId="47" applyNumberFormat="1" applyFont="1" applyFill="1" applyBorder="1" applyAlignment="1" applyProtection="1">
      <alignment horizontal="center" vertical="center"/>
      <protection locked="0"/>
    </xf>
    <xf numFmtId="166" fontId="49" fillId="10" borderId="14" xfId="0" applyNumberFormat="1" applyFont="1" applyFill="1" applyBorder="1" applyAlignment="1">
      <alignment horizontal="center" vertical="center"/>
    </xf>
    <xf numFmtId="0" fontId="47" fillId="4" borderId="1" xfId="18" applyFont="1" applyFill="1" applyBorder="1" applyAlignment="1" applyProtection="1">
      <alignment horizontal="left" vertical="center" wrapText="1"/>
    </xf>
    <xf numFmtId="0" fontId="47" fillId="4" borderId="1" xfId="18" applyFont="1" applyFill="1" applyBorder="1" applyAlignment="1" applyProtection="1">
      <alignment horizontal="center" vertical="center"/>
    </xf>
    <xf numFmtId="2" fontId="47" fillId="4" borderId="1" xfId="18" applyNumberFormat="1" applyFont="1" applyFill="1" applyBorder="1" applyAlignment="1" applyProtection="1">
      <alignment horizontal="center" vertical="center"/>
    </xf>
    <xf numFmtId="0" fontId="47" fillId="4" borderId="1" xfId="18" applyFont="1" applyFill="1" applyBorder="1" applyAlignment="1" applyProtection="1">
      <alignment horizontal="center" vertical="center" wrapText="1"/>
    </xf>
    <xf numFmtId="0" fontId="43" fillId="4" borderId="1" xfId="0" applyNumberFormat="1" applyFont="1" applyFill="1" applyBorder="1" applyAlignment="1">
      <alignment horizontal="center" vertical="center"/>
    </xf>
    <xf numFmtId="2" fontId="43" fillId="0" borderId="1" xfId="47" applyNumberFormat="1" applyFont="1" applyBorder="1" applyAlignment="1">
      <alignment horizontal="left" vertical="center" wrapText="1"/>
    </xf>
    <xf numFmtId="2" fontId="43" fillId="4" borderId="1" xfId="47" applyNumberFormat="1" applyFont="1" applyFill="1" applyBorder="1" applyAlignment="1">
      <alignment horizontal="center" vertical="center" wrapText="1"/>
    </xf>
    <xf numFmtId="2" fontId="43" fillId="0" borderId="1" xfId="47" applyNumberFormat="1" applyFont="1" applyBorder="1" applyAlignment="1">
      <alignment horizontal="center" vertical="center" wrapText="1"/>
    </xf>
    <xf numFmtId="0" fontId="43" fillId="4" borderId="16" xfId="18" applyFont="1" applyFill="1" applyBorder="1" applyAlignment="1" applyProtection="1">
      <alignment horizontal="left" vertical="center" wrapText="1"/>
    </xf>
    <xf numFmtId="0" fontId="43" fillId="4" borderId="16" xfId="27" applyFont="1" applyFill="1" applyBorder="1" applyAlignment="1">
      <alignment horizontal="left" vertical="center"/>
    </xf>
    <xf numFmtId="166" fontId="43" fillId="4" borderId="1" xfId="8" applyNumberFormat="1" applyFont="1" applyFill="1" applyBorder="1" applyAlignment="1" applyProtection="1">
      <alignment horizontal="center" vertical="center"/>
      <protection locked="0"/>
    </xf>
    <xf numFmtId="0" fontId="43" fillId="4" borderId="16" xfId="27" applyFont="1" applyFill="1" applyBorder="1" applyAlignment="1">
      <alignment horizontal="center" vertical="center"/>
    </xf>
    <xf numFmtId="0" fontId="49" fillId="10" borderId="16" xfId="0" applyFont="1" applyFill="1" applyBorder="1" applyAlignment="1">
      <alignment horizontal="left" vertical="center" wrapText="1"/>
    </xf>
    <xf numFmtId="166" fontId="49" fillId="10" borderId="16" xfId="0" applyNumberFormat="1" applyFont="1" applyFill="1" applyBorder="1" applyAlignment="1">
      <alignment horizontal="center" vertical="center"/>
    </xf>
    <xf numFmtId="166" fontId="47" fillId="10" borderId="18" xfId="0" applyNumberFormat="1" applyFont="1" applyFill="1" applyBorder="1" applyAlignment="1">
      <alignment horizontal="center" vertical="center" wrapText="1"/>
    </xf>
    <xf numFmtId="0" fontId="43" fillId="4" borderId="1" xfId="8" applyFont="1" applyFill="1" applyBorder="1" applyAlignment="1">
      <alignment horizontal="center" vertical="center"/>
    </xf>
    <xf numFmtId="166" fontId="43" fillId="4" borderId="1" xfId="8" applyNumberFormat="1" applyFont="1" applyFill="1" applyBorder="1" applyAlignment="1">
      <alignment horizontal="center" vertical="center"/>
    </xf>
    <xf numFmtId="0" fontId="0" fillId="4" borderId="0" xfId="0" applyFill="1"/>
    <xf numFmtId="0" fontId="43" fillId="4" borderId="1" xfId="71" applyFont="1" applyFill="1" applyBorder="1" applyAlignment="1" applyProtection="1">
      <alignment horizontal="left" vertical="center" wrapText="1"/>
    </xf>
    <xf numFmtId="0" fontId="43" fillId="4" borderId="1" xfId="72" applyFont="1" applyFill="1" applyBorder="1" applyAlignment="1">
      <alignment horizontal="center" vertical="center"/>
    </xf>
    <xf numFmtId="49" fontId="43" fillId="4" borderId="1" xfId="47" applyNumberFormat="1" applyFont="1" applyFill="1" applyBorder="1" applyAlignment="1" applyProtection="1">
      <alignment horizontal="center" vertical="center" wrapText="1"/>
      <protection locked="0"/>
    </xf>
    <xf numFmtId="0" fontId="51" fillId="4" borderId="0" xfId="0" applyFont="1" applyFill="1"/>
    <xf numFmtId="0" fontId="52" fillId="0" borderId="0" xfId="0" applyFont="1" applyAlignment="1">
      <alignment horizontal="left" vertical="center" wrapText="1"/>
    </xf>
    <xf numFmtId="0" fontId="43" fillId="0" borderId="0" xfId="47" applyFont="1" applyFill="1" applyAlignment="1">
      <alignment horizontal="left" vertical="center"/>
    </xf>
    <xf numFmtId="4" fontId="45" fillId="0" borderId="1" xfId="47" applyNumberFormat="1" applyFont="1" applyFill="1" applyBorder="1" applyAlignment="1">
      <alignment horizontal="center" vertical="center"/>
    </xf>
    <xf numFmtId="0" fontId="45" fillId="0" borderId="1" xfId="47" applyFont="1" applyFill="1" applyBorder="1" applyAlignment="1">
      <alignment horizontal="center" vertical="center" wrapText="1"/>
    </xf>
    <xf numFmtId="0" fontId="43" fillId="0" borderId="1" xfId="0" applyFont="1" applyFill="1" applyBorder="1" applyAlignment="1">
      <alignment vertical="center"/>
    </xf>
    <xf numFmtId="166" fontId="45" fillId="0" borderId="17" xfId="47" applyNumberFormat="1" applyFont="1" applyFill="1" applyBorder="1" applyAlignment="1">
      <alignment horizontal="center" vertical="center"/>
    </xf>
    <xf numFmtId="0" fontId="49" fillId="0" borderId="1" xfId="0" applyFont="1" applyFill="1" applyBorder="1" applyAlignment="1">
      <alignment horizontal="center" vertical="center" wrapText="1"/>
    </xf>
    <xf numFmtId="2" fontId="45" fillId="9" borderId="1" xfId="47" applyNumberFormat="1" applyFont="1" applyFill="1" applyBorder="1" applyAlignment="1">
      <alignment horizontal="center" vertical="center"/>
    </xf>
    <xf numFmtId="0" fontId="47" fillId="4" borderId="14" xfId="47" applyFont="1" applyFill="1" applyBorder="1" applyAlignment="1">
      <alignment horizontal="center" vertical="center"/>
    </xf>
    <xf numFmtId="2" fontId="47" fillId="4" borderId="14" xfId="0" applyNumberFormat="1" applyFont="1" applyFill="1" applyBorder="1" applyAlignment="1">
      <alignment horizontal="center" vertical="center"/>
    </xf>
    <xf numFmtId="166" fontId="47" fillId="4" borderId="14" xfId="47" applyNumberFormat="1" applyFont="1" applyFill="1" applyBorder="1" applyAlignment="1">
      <alignment horizontal="center" vertical="center"/>
    </xf>
    <xf numFmtId="0" fontId="16" fillId="0" borderId="1" xfId="9" applyFont="1" applyBorder="1" applyAlignment="1">
      <alignment horizontal="left" vertical="top" wrapText="1"/>
    </xf>
    <xf numFmtId="0" fontId="16" fillId="0" borderId="1" xfId="9" applyFont="1" applyBorder="1" applyAlignment="1">
      <alignment horizontal="left" vertical="top"/>
    </xf>
    <xf numFmtId="0" fontId="16" fillId="0" borderId="1" xfId="9" applyFont="1" applyBorder="1" applyAlignment="1">
      <alignment horizontal="left" vertical="center" wrapText="1"/>
    </xf>
    <xf numFmtId="0" fontId="16" fillId="0" borderId="1" xfId="9" applyFont="1" applyBorder="1" applyAlignment="1">
      <alignment horizontal="center" vertical="center" wrapText="1"/>
    </xf>
    <xf numFmtId="0" fontId="16" fillId="0" borderId="1" xfId="9" applyFont="1" applyBorder="1" applyAlignment="1">
      <alignment horizontal="center" vertical="center"/>
    </xf>
    <xf numFmtId="0" fontId="16" fillId="0" borderId="1" xfId="9" applyFont="1" applyBorder="1" applyAlignment="1">
      <alignment horizontal="left" wrapText="1"/>
    </xf>
    <xf numFmtId="0" fontId="6" fillId="0" borderId="1" xfId="9" applyFont="1" applyBorder="1" applyAlignment="1">
      <alignment horizontal="center"/>
    </xf>
    <xf numFmtId="0" fontId="6" fillId="0" borderId="1" xfId="9" applyFont="1" applyBorder="1" applyAlignment="1">
      <alignment horizontal="left" vertical="top" wrapText="1"/>
    </xf>
    <xf numFmtId="0" fontId="16" fillId="0" borderId="1" xfId="9" applyFont="1" applyBorder="1" applyAlignment="1">
      <alignment horizontal="center"/>
    </xf>
    <xf numFmtId="0" fontId="7" fillId="0" borderId="1" xfId="9" applyFont="1" applyBorder="1" applyAlignment="1">
      <alignment horizontal="center"/>
    </xf>
    <xf numFmtId="0" fontId="16" fillId="0" borderId="1" xfId="9" applyFont="1" applyBorder="1" applyAlignment="1">
      <alignment horizontal="left"/>
    </xf>
    <xf numFmtId="0" fontId="12" fillId="0" borderId="2" xfId="9" applyFont="1" applyBorder="1" applyAlignment="1">
      <alignment horizontal="left" wrapText="1"/>
    </xf>
    <xf numFmtId="0" fontId="12" fillId="0" borderId="12" xfId="9" applyFont="1" applyBorder="1" applyAlignment="1">
      <alignment horizontal="left"/>
    </xf>
    <xf numFmtId="0" fontId="12" fillId="0" borderId="14" xfId="9" applyFont="1" applyBorder="1" applyAlignment="1">
      <alignment horizontal="left"/>
    </xf>
    <xf numFmtId="0" fontId="12" fillId="0" borderId="13" xfId="9" applyFont="1" applyBorder="1" applyAlignment="1">
      <alignment horizontal="left" wrapText="1"/>
    </xf>
    <xf numFmtId="0" fontId="12" fillId="0" borderId="13" xfId="9" applyFont="1" applyBorder="1" applyAlignment="1">
      <alignment horizontal="left"/>
    </xf>
    <xf numFmtId="0" fontId="11" fillId="0" borderId="0" xfId="9" applyFont="1" applyAlignment="1">
      <alignment horizontal="right" vertical="top" wrapText="1"/>
    </xf>
    <xf numFmtId="0" fontId="11" fillId="0" borderId="0" xfId="9" applyFont="1" applyAlignment="1">
      <alignment horizontal="right" vertical="top"/>
    </xf>
    <xf numFmtId="0" fontId="7" fillId="0" borderId="0" xfId="9" applyFont="1" applyAlignment="1">
      <alignment horizontal="right" wrapText="1"/>
    </xf>
    <xf numFmtId="0" fontId="7" fillId="0" borderId="0" xfId="9" applyFont="1" applyAlignment="1">
      <alignment horizontal="right"/>
    </xf>
    <xf numFmtId="0" fontId="13" fillId="0" borderId="0" xfId="47" applyFont="1" applyAlignment="1">
      <alignment horizontal="center" vertical="top" wrapText="1"/>
    </xf>
    <xf numFmtId="0" fontId="14" fillId="0" borderId="0" xfId="9" applyFont="1" applyAlignment="1">
      <alignment horizontal="center" vertical="top" wrapText="1"/>
    </xf>
    <xf numFmtId="0" fontId="14" fillId="0" borderId="0" xfId="9" applyFont="1" applyAlignment="1">
      <alignment wrapText="1"/>
    </xf>
    <xf numFmtId="0" fontId="15" fillId="0" borderId="2" xfId="47" applyFont="1" applyBorder="1" applyAlignment="1">
      <alignment horizontal="left" vertical="top" wrapText="1"/>
    </xf>
    <xf numFmtId="0" fontId="15" fillId="0" borderId="12" xfId="9" applyFont="1" applyBorder="1" applyAlignment="1">
      <alignment horizontal="left" wrapText="1"/>
    </xf>
    <xf numFmtId="0" fontId="15" fillId="0" borderId="14" xfId="9" applyFont="1" applyBorder="1" applyAlignment="1">
      <alignment horizontal="left" wrapText="1"/>
    </xf>
    <xf numFmtId="0" fontId="4" fillId="0" borderId="5" xfId="4" applyFont="1" applyBorder="1" applyAlignment="1">
      <alignment horizontal="left" vertical="center" wrapText="1"/>
    </xf>
    <xf numFmtId="0" fontId="4" fillId="0" borderId="0" xfId="4" applyFont="1" applyAlignment="1">
      <alignment horizontal="left" vertical="center" wrapText="1"/>
    </xf>
    <xf numFmtId="0" fontId="4" fillId="0" borderId="10" xfId="4" applyFont="1" applyBorder="1" applyAlignment="1">
      <alignment horizontal="left" vertical="center" wrapText="1"/>
    </xf>
    <xf numFmtId="0" fontId="6" fillId="5" borderId="3" xfId="47" applyFont="1" applyFill="1" applyBorder="1" applyAlignment="1">
      <alignment horizontal="left" vertical="center"/>
    </xf>
    <xf numFmtId="0" fontId="6" fillId="5" borderId="4" xfId="47" applyFont="1" applyFill="1" applyBorder="1" applyAlignment="1">
      <alignment horizontal="left" vertical="center"/>
    </xf>
    <xf numFmtId="0" fontId="6" fillId="5" borderId="8" xfId="47" applyFont="1" applyFill="1" applyBorder="1" applyAlignment="1">
      <alignment horizontal="left" vertical="center"/>
    </xf>
    <xf numFmtId="0" fontId="5" fillId="0" borderId="5" xfId="4" applyBorder="1" applyAlignment="1">
      <alignment horizontal="left" vertical="center" wrapText="1"/>
    </xf>
    <xf numFmtId="0" fontId="5" fillId="0" borderId="0" xfId="4" applyAlignment="1">
      <alignment horizontal="left" vertical="center" wrapText="1"/>
    </xf>
    <xf numFmtId="0" fontId="5" fillId="0" borderId="10" xfId="4" applyBorder="1" applyAlignment="1">
      <alignment horizontal="left" vertical="center" wrapText="1"/>
    </xf>
    <xf numFmtId="0" fontId="5" fillId="0" borderId="5" xfId="4" applyBorder="1" applyAlignment="1">
      <alignment wrapText="1"/>
    </xf>
    <xf numFmtId="0" fontId="5" fillId="0" borderId="0" xfId="4"/>
    <xf numFmtId="0" fontId="5" fillId="0" borderId="10" xfId="4" applyBorder="1"/>
    <xf numFmtId="0" fontId="5" fillId="6" borderId="7" xfId="4" applyFill="1" applyBorder="1" applyAlignment="1">
      <alignment wrapText="1"/>
    </xf>
    <xf numFmtId="0" fontId="5" fillId="6" borderId="1" xfId="4" applyFill="1" applyBorder="1" applyAlignment="1">
      <alignment wrapText="1"/>
    </xf>
    <xf numFmtId="0" fontId="5" fillId="6" borderId="11" xfId="4" applyFill="1" applyBorder="1" applyAlignment="1">
      <alignment wrapText="1"/>
    </xf>
    <xf numFmtId="0" fontId="5" fillId="7" borderId="5" xfId="4" applyFill="1" applyBorder="1" applyAlignment="1">
      <alignment wrapText="1"/>
    </xf>
    <xf numFmtId="0" fontId="5" fillId="7" borderId="0" xfId="4" applyFill="1"/>
    <xf numFmtId="0" fontId="5" fillId="7" borderId="10" xfId="4" applyFill="1" applyBorder="1"/>
    <xf numFmtId="0" fontId="8" fillId="5" borderId="3" xfId="47" applyFont="1" applyFill="1" applyBorder="1" applyAlignment="1">
      <alignment horizontal="center" vertical="center" wrapText="1"/>
    </xf>
    <xf numFmtId="0" fontId="8" fillId="5" borderId="4" xfId="47" applyFont="1" applyFill="1" applyBorder="1" applyAlignment="1">
      <alignment horizontal="center" vertical="center"/>
    </xf>
    <xf numFmtId="0" fontId="8" fillId="5" borderId="8" xfId="47" applyFont="1" applyFill="1" applyBorder="1" applyAlignment="1">
      <alignment horizontal="center" vertical="center"/>
    </xf>
    <xf numFmtId="0" fontId="5" fillId="0" borderId="6" xfId="4" applyBorder="1" applyAlignment="1">
      <alignment horizontal="left" vertical="center" wrapText="1"/>
    </xf>
    <xf numFmtId="0" fontId="5" fillId="0" borderId="9" xfId="4" applyBorder="1" applyAlignment="1">
      <alignment horizontal="left" vertical="center" wrapText="1"/>
    </xf>
    <xf numFmtId="0" fontId="45" fillId="0" borderId="0" xfId="58" applyFont="1" applyAlignment="1">
      <alignment horizontal="left" vertical="center"/>
    </xf>
    <xf numFmtId="0" fontId="45" fillId="4" borderId="0" xfId="0" applyFont="1" applyFill="1" applyAlignment="1">
      <alignment horizontal="left" vertical="center" wrapText="1"/>
    </xf>
    <xf numFmtId="0" fontId="45" fillId="4" borderId="0" xfId="0" applyFont="1" applyFill="1" applyAlignment="1">
      <alignment horizontal="center" vertical="center" wrapText="1"/>
    </xf>
    <xf numFmtId="0" fontId="45" fillId="4" borderId="19" xfId="0" applyFont="1" applyFill="1" applyBorder="1" applyAlignment="1">
      <alignment horizontal="center" vertical="center" wrapText="1"/>
    </xf>
  </cellXfs>
  <cellStyles count="93">
    <cellStyle name="60% — акцент2 2" xfId="21" xr:uid="{00000000-0005-0000-0000-000000000000}"/>
    <cellStyle name="Excel Built-in Normal" xfId="24" xr:uid="{00000000-0005-0000-0000-000001000000}"/>
    <cellStyle name="Heading 2 2" xfId="25" xr:uid="{00000000-0005-0000-0000-000002000000}"/>
    <cellStyle name="Normal 2" xfId="27" xr:uid="{00000000-0005-0000-0000-000003000000}"/>
    <cellStyle name="Normal 2 2" xfId="18" xr:uid="{00000000-0005-0000-0000-000004000000}"/>
    <cellStyle name="Normal 2 2 2" xfId="56" xr:uid="{00000000-0005-0000-0000-000005000000}"/>
    <cellStyle name="Normal 2 2 2 2" xfId="71" xr:uid="{00000000-0005-0000-0000-000006000000}"/>
    <cellStyle name="Normal 2 3" xfId="19" xr:uid="{00000000-0005-0000-0000-000007000000}"/>
    <cellStyle name="Normal 2 3 2" xfId="62" xr:uid="{00000000-0005-0000-0000-000008000000}"/>
    <cellStyle name="Normal 2 4" xfId="57" xr:uid="{00000000-0005-0000-0000-000009000000}"/>
    <cellStyle name="Normal 2 4 2" xfId="72" xr:uid="{00000000-0005-0000-0000-00000A000000}"/>
    <cellStyle name="Normal_Золотая смета" xfId="77" xr:uid="{00000000-0005-0000-0000-00000B000000}"/>
    <cellStyle name="S0" xfId="26" xr:uid="{00000000-0005-0000-0000-00000C000000}"/>
    <cellStyle name="S1" xfId="20" xr:uid="{00000000-0005-0000-0000-00000D000000}"/>
    <cellStyle name="S10" xfId="22" xr:uid="{00000000-0005-0000-0000-00000E000000}"/>
    <cellStyle name="S11" xfId="7" xr:uid="{00000000-0005-0000-0000-00000F000000}"/>
    <cellStyle name="S12" xfId="2" xr:uid="{00000000-0005-0000-0000-000010000000}"/>
    <cellStyle name="S13" xfId="5" xr:uid="{00000000-0005-0000-0000-000011000000}"/>
    <cellStyle name="S14" xfId="11" xr:uid="{00000000-0005-0000-0000-000012000000}"/>
    <cellStyle name="S15" xfId="14" xr:uid="{00000000-0005-0000-0000-000013000000}"/>
    <cellStyle name="S16" xfId="17" xr:uid="{00000000-0005-0000-0000-000014000000}"/>
    <cellStyle name="S17" xfId="29" xr:uid="{00000000-0005-0000-0000-000015000000}"/>
    <cellStyle name="S18" xfId="32" xr:uid="{00000000-0005-0000-0000-000016000000}"/>
    <cellStyle name="S19" xfId="34" xr:uid="{00000000-0005-0000-0000-000017000000}"/>
    <cellStyle name="S2" xfId="36" xr:uid="{00000000-0005-0000-0000-000018000000}"/>
    <cellStyle name="S20" xfId="13" xr:uid="{00000000-0005-0000-0000-000019000000}"/>
    <cellStyle name="S21" xfId="16" xr:uid="{00000000-0005-0000-0000-00001A000000}"/>
    <cellStyle name="S22" xfId="30" xr:uid="{00000000-0005-0000-0000-00001B000000}"/>
    <cellStyle name="S23" xfId="33" xr:uid="{00000000-0005-0000-0000-00001C000000}"/>
    <cellStyle name="S24" xfId="35" xr:uid="{00000000-0005-0000-0000-00001D000000}"/>
    <cellStyle name="S25" xfId="37" xr:uid="{00000000-0005-0000-0000-00001E000000}"/>
    <cellStyle name="S3" xfId="38" xr:uid="{00000000-0005-0000-0000-00001F000000}"/>
    <cellStyle name="S4" xfId="39" xr:uid="{00000000-0005-0000-0000-000020000000}"/>
    <cellStyle name="S5" xfId="40" xr:uid="{00000000-0005-0000-0000-000021000000}"/>
    <cellStyle name="S6" xfId="41" xr:uid="{00000000-0005-0000-0000-000022000000}"/>
    <cellStyle name="S7" xfId="42" xr:uid="{00000000-0005-0000-0000-000023000000}"/>
    <cellStyle name="S8" xfId="43" xr:uid="{00000000-0005-0000-0000-000024000000}"/>
    <cellStyle name="S9" xfId="44" xr:uid="{00000000-0005-0000-0000-000025000000}"/>
    <cellStyle name="Гиперссылка 2" xfId="45" xr:uid="{00000000-0005-0000-0000-000026000000}"/>
    <cellStyle name="для себестоимости" xfId="46" xr:uid="{00000000-0005-0000-0000-000027000000}"/>
    <cellStyle name="для себестоимости 2" xfId="65" xr:uid="{00000000-0005-0000-0000-000028000000}"/>
    <cellStyle name="для себестоимости 2 2" xfId="88" xr:uid="{00000000-0005-0000-0000-000029000000}"/>
    <cellStyle name="для себестоимости 3" xfId="79" xr:uid="{00000000-0005-0000-0000-00002A000000}"/>
    <cellStyle name="Звичайний 2" xfId="73" xr:uid="{00000000-0005-0000-0000-00002B000000}"/>
    <cellStyle name="Обычный" xfId="0" builtinId="0"/>
    <cellStyle name="Обычный 2" xfId="23" xr:uid="{00000000-0005-0000-0000-00002D000000}"/>
    <cellStyle name="Обычный 2 2" xfId="47" xr:uid="{00000000-0005-0000-0000-00002E000000}"/>
    <cellStyle name="Обычный 2 2 2" xfId="58" xr:uid="{00000000-0005-0000-0000-00002F000000}"/>
    <cellStyle name="Обычный 3" xfId="6" xr:uid="{00000000-0005-0000-0000-000030000000}"/>
    <cellStyle name="Обычный 3 2" xfId="48" xr:uid="{00000000-0005-0000-0000-000031000000}"/>
    <cellStyle name="Обычный 3 2 2" xfId="66" xr:uid="{00000000-0005-0000-0000-000032000000}"/>
    <cellStyle name="Обычный 3 2 2 2" xfId="89" xr:uid="{00000000-0005-0000-0000-000033000000}"/>
    <cellStyle name="Обычный 3 2 3" xfId="80" xr:uid="{00000000-0005-0000-0000-000034000000}"/>
    <cellStyle name="Обычный 3 3" xfId="59" xr:uid="{00000000-0005-0000-0000-000035000000}"/>
    <cellStyle name="Обычный 3 3 2" xfId="84" xr:uid="{00000000-0005-0000-0000-000036000000}"/>
    <cellStyle name="Обычный 3 4" xfId="74" xr:uid="{00000000-0005-0000-0000-000037000000}"/>
    <cellStyle name="Обычный 4" xfId="1" xr:uid="{00000000-0005-0000-0000-000038000000}"/>
    <cellStyle name="Обычный 4 2" xfId="10" xr:uid="{00000000-0005-0000-0000-000039000000}"/>
    <cellStyle name="Обычный 4 2 2" xfId="49" xr:uid="{00000000-0005-0000-0000-00003A000000}"/>
    <cellStyle name="Обычный 4 2 2 2" xfId="67" xr:uid="{00000000-0005-0000-0000-00003B000000}"/>
    <cellStyle name="Обычный 5" xfId="4" xr:uid="{00000000-0005-0000-0000-00003C000000}"/>
    <cellStyle name="Обычный 6" xfId="9" xr:uid="{00000000-0005-0000-0000-00003D000000}"/>
    <cellStyle name="Обычный 6 2" xfId="50" xr:uid="{00000000-0005-0000-0000-00003E000000}"/>
    <cellStyle name="Обычный 6 2 2" xfId="51" xr:uid="{00000000-0005-0000-0000-00003F000000}"/>
    <cellStyle name="Обычный 6 2 2 2" xfId="69" xr:uid="{00000000-0005-0000-0000-000040000000}"/>
    <cellStyle name="Обычный 6 2 2 2 2" xfId="91" xr:uid="{00000000-0005-0000-0000-000041000000}"/>
    <cellStyle name="Обычный 6 2 2 3" xfId="82" xr:uid="{00000000-0005-0000-0000-000042000000}"/>
    <cellStyle name="Обычный 6 2 3" xfId="68" xr:uid="{00000000-0005-0000-0000-000043000000}"/>
    <cellStyle name="Обычный 6 2 3 2" xfId="90" xr:uid="{00000000-0005-0000-0000-000044000000}"/>
    <cellStyle name="Обычный 6 2 4" xfId="81" xr:uid="{00000000-0005-0000-0000-000045000000}"/>
    <cellStyle name="Обычный 6 3" xfId="52" xr:uid="{00000000-0005-0000-0000-000046000000}"/>
    <cellStyle name="Обычный 6 3 2" xfId="70" xr:uid="{00000000-0005-0000-0000-000047000000}"/>
    <cellStyle name="Обычный 6 3 2 2" xfId="92" xr:uid="{00000000-0005-0000-0000-000048000000}"/>
    <cellStyle name="Обычный 6 3 3" xfId="83" xr:uid="{00000000-0005-0000-0000-000049000000}"/>
    <cellStyle name="Обычный 6 4" xfId="60" xr:uid="{00000000-0005-0000-0000-00004A000000}"/>
    <cellStyle name="Обычный 6 4 2" xfId="85" xr:uid="{00000000-0005-0000-0000-00004B000000}"/>
    <cellStyle name="Обычный 6 5" xfId="75" xr:uid="{00000000-0005-0000-0000-00004C000000}"/>
    <cellStyle name="Обычный 7" xfId="12" xr:uid="{00000000-0005-0000-0000-00004D000000}"/>
    <cellStyle name="Обычный 7 2" xfId="28" xr:uid="{00000000-0005-0000-0000-00004E000000}"/>
    <cellStyle name="Обычный 7 2 2" xfId="63" xr:uid="{00000000-0005-0000-0000-00004F000000}"/>
    <cellStyle name="Обычный 7 2 2 2" xfId="87" xr:uid="{00000000-0005-0000-0000-000050000000}"/>
    <cellStyle name="Обычный 7 2 3" xfId="78" xr:uid="{00000000-0005-0000-0000-000051000000}"/>
    <cellStyle name="Обычный 7 3" xfId="61" xr:uid="{00000000-0005-0000-0000-000052000000}"/>
    <cellStyle name="Обычный 7 3 2" xfId="86" xr:uid="{00000000-0005-0000-0000-000053000000}"/>
    <cellStyle name="Обычный 7 4" xfId="76" xr:uid="{00000000-0005-0000-0000-000054000000}"/>
    <cellStyle name="Обычный 8" xfId="15" xr:uid="{00000000-0005-0000-0000-000055000000}"/>
    <cellStyle name="Обычный 8 2" xfId="53" xr:uid="{00000000-0005-0000-0000-000056000000}"/>
    <cellStyle name="Обычный 9" xfId="31" xr:uid="{00000000-0005-0000-0000-000057000000}"/>
    <cellStyle name="Обычный 9 2" xfId="64" xr:uid="{00000000-0005-0000-0000-000058000000}"/>
    <cellStyle name="Пояснение" xfId="8" builtinId="53"/>
    <cellStyle name="Стиль 1" xfId="54" xr:uid="{00000000-0005-0000-0000-00005A000000}"/>
    <cellStyle name="Финансовый" xfId="3" builtinId="3"/>
    <cellStyle name="Финансовый 2" xfId="55" xr:uid="{00000000-0005-0000-0000-00005C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8"/>
  <sheetViews>
    <sheetView topLeftCell="A31" workbookViewId="0">
      <selection activeCell="G76" sqref="G76"/>
    </sheetView>
  </sheetViews>
  <sheetFormatPr defaultColWidth="9.109375" defaultRowHeight="13.8"/>
  <cols>
    <col min="1" max="16384" width="9.109375" style="10"/>
  </cols>
  <sheetData>
    <row r="1" spans="1:17" ht="55.5" customHeight="1">
      <c r="A1" s="236" t="s">
        <v>0</v>
      </c>
      <c r="B1" s="237"/>
      <c r="C1" s="237"/>
      <c r="D1" s="237"/>
      <c r="E1" s="237"/>
      <c r="F1" s="237"/>
      <c r="G1" s="237"/>
      <c r="H1" s="237"/>
      <c r="I1" s="237"/>
      <c r="J1" s="237"/>
      <c r="K1" s="237"/>
      <c r="L1" s="237"/>
      <c r="M1" s="237"/>
      <c r="N1" s="237"/>
      <c r="O1" s="237"/>
      <c r="P1" s="237"/>
      <c r="Q1" s="237"/>
    </row>
    <row r="2" spans="1:17" ht="30" customHeight="1">
      <c r="A2" s="238" t="s">
        <v>1</v>
      </c>
      <c r="B2" s="239"/>
      <c r="C2" s="239"/>
      <c r="D2" s="239"/>
      <c r="E2" s="239"/>
      <c r="F2" s="239"/>
      <c r="G2" s="239"/>
      <c r="H2" s="239"/>
      <c r="I2" s="239"/>
      <c r="J2" s="239"/>
      <c r="K2" s="239"/>
      <c r="L2" s="239"/>
      <c r="M2" s="239"/>
      <c r="N2" s="239"/>
      <c r="O2" s="239"/>
      <c r="P2" s="239"/>
      <c r="Q2" s="239"/>
    </row>
    <row r="3" spans="1:17" ht="20.25" customHeight="1">
      <c r="B3" s="11"/>
      <c r="C3" s="11"/>
      <c r="D3" s="11"/>
      <c r="E3" s="240" t="s">
        <v>2</v>
      </c>
      <c r="F3" s="241"/>
      <c r="G3" s="242"/>
      <c r="H3" s="242"/>
      <c r="I3" s="242"/>
      <c r="J3" s="242"/>
      <c r="K3" s="242"/>
      <c r="L3" s="242"/>
      <c r="M3" s="242"/>
      <c r="N3" s="242"/>
      <c r="O3" s="11"/>
      <c r="P3" s="11"/>
      <c r="Q3" s="11"/>
    </row>
    <row r="4" spans="1:17">
      <c r="B4" s="11"/>
      <c r="C4" s="11"/>
      <c r="D4" s="11"/>
      <c r="E4" s="12"/>
      <c r="F4" s="13"/>
      <c r="G4" s="14"/>
      <c r="H4" s="14"/>
      <c r="I4" s="14"/>
      <c r="J4" s="14"/>
      <c r="K4" s="14"/>
      <c r="L4" s="14"/>
      <c r="M4" s="14"/>
      <c r="N4" s="14"/>
      <c r="O4" s="11"/>
      <c r="P4" s="11"/>
      <c r="Q4" s="11"/>
    </row>
    <row r="5" spans="1:17" ht="59.25" customHeight="1">
      <c r="A5" s="15"/>
      <c r="B5" s="243" t="s">
        <v>3</v>
      </c>
      <c r="C5" s="244"/>
      <c r="D5" s="244"/>
      <c r="E5" s="244"/>
      <c r="F5" s="244"/>
      <c r="G5" s="244"/>
      <c r="H5" s="244"/>
      <c r="I5" s="244"/>
      <c r="J5" s="244"/>
      <c r="K5" s="244"/>
      <c r="L5" s="244"/>
      <c r="M5" s="244"/>
      <c r="N5" s="244"/>
      <c r="O5" s="244"/>
      <c r="P5" s="244"/>
      <c r="Q5" s="245"/>
    </row>
    <row r="6" spans="1:17" ht="64.5" customHeight="1">
      <c r="A6" s="16">
        <v>1</v>
      </c>
      <c r="B6" s="231" t="s">
        <v>4</v>
      </c>
      <c r="C6" s="232"/>
      <c r="D6" s="232"/>
      <c r="E6" s="232"/>
      <c r="F6" s="232"/>
      <c r="G6" s="232"/>
      <c r="H6" s="232"/>
      <c r="I6" s="232"/>
      <c r="J6" s="232"/>
      <c r="K6" s="232"/>
      <c r="L6" s="232"/>
      <c r="M6" s="232"/>
      <c r="N6" s="232"/>
      <c r="O6" s="232"/>
      <c r="P6" s="232"/>
      <c r="Q6" s="233"/>
    </row>
    <row r="7" spans="1:17" ht="18" customHeight="1">
      <c r="A7" s="16">
        <v>2</v>
      </c>
      <c r="B7" s="231" t="s">
        <v>5</v>
      </c>
      <c r="C7" s="232"/>
      <c r="D7" s="232"/>
      <c r="E7" s="232"/>
      <c r="F7" s="232"/>
      <c r="G7" s="232"/>
      <c r="H7" s="232"/>
      <c r="I7" s="232"/>
      <c r="J7" s="232"/>
      <c r="K7" s="232"/>
      <c r="L7" s="232"/>
      <c r="M7" s="232"/>
      <c r="N7" s="232"/>
      <c r="O7" s="232"/>
      <c r="P7" s="232"/>
      <c r="Q7" s="233"/>
    </row>
    <row r="8" spans="1:17" ht="45" customHeight="1">
      <c r="A8" s="16">
        <v>3</v>
      </c>
      <c r="B8" s="231" t="s">
        <v>6</v>
      </c>
      <c r="C8" s="232"/>
      <c r="D8" s="232"/>
      <c r="E8" s="232"/>
      <c r="F8" s="232"/>
      <c r="G8" s="232"/>
      <c r="H8" s="232"/>
      <c r="I8" s="232"/>
      <c r="J8" s="232"/>
      <c r="K8" s="232"/>
      <c r="L8" s="232"/>
      <c r="M8" s="232"/>
      <c r="N8" s="232"/>
      <c r="O8" s="232"/>
      <c r="P8" s="232"/>
      <c r="Q8" s="233"/>
    </row>
    <row r="9" spans="1:17" ht="24" customHeight="1">
      <c r="A9" s="16">
        <v>4</v>
      </c>
      <c r="B9" s="231" t="s">
        <v>7</v>
      </c>
      <c r="C9" s="232"/>
      <c r="D9" s="232"/>
      <c r="E9" s="232"/>
      <c r="F9" s="232"/>
      <c r="G9" s="232"/>
      <c r="H9" s="232"/>
      <c r="I9" s="232"/>
      <c r="J9" s="232"/>
      <c r="K9" s="232"/>
      <c r="L9" s="232"/>
      <c r="M9" s="232"/>
      <c r="N9" s="232"/>
      <c r="O9" s="232"/>
      <c r="P9" s="232"/>
      <c r="Q9" s="233"/>
    </row>
    <row r="10" spans="1:17" ht="19.5" customHeight="1">
      <c r="A10" s="16">
        <v>5</v>
      </c>
      <c r="B10" s="231" t="s">
        <v>8</v>
      </c>
      <c r="C10" s="232"/>
      <c r="D10" s="232"/>
      <c r="E10" s="232"/>
      <c r="F10" s="232"/>
      <c r="G10" s="232"/>
      <c r="H10" s="232"/>
      <c r="I10" s="232"/>
      <c r="J10" s="232"/>
      <c r="K10" s="232"/>
      <c r="L10" s="232"/>
      <c r="M10" s="232"/>
      <c r="N10" s="232"/>
      <c r="O10" s="232"/>
      <c r="P10" s="232"/>
      <c r="Q10" s="233"/>
    </row>
    <row r="11" spans="1:17" ht="21" customHeight="1">
      <c r="A11" s="17"/>
      <c r="B11" s="234" t="s">
        <v>9</v>
      </c>
      <c r="C11" s="235"/>
      <c r="D11" s="235"/>
      <c r="E11" s="235"/>
      <c r="F11" s="235"/>
      <c r="G11" s="235"/>
      <c r="H11" s="235"/>
      <c r="I11" s="235"/>
      <c r="J11" s="235"/>
      <c r="K11" s="235"/>
      <c r="L11" s="235"/>
      <c r="M11" s="235"/>
      <c r="N11" s="235"/>
      <c r="O11" s="235"/>
      <c r="P11" s="235"/>
      <c r="Q11" s="235"/>
    </row>
    <row r="12" spans="1:17" ht="21" customHeight="1">
      <c r="A12" s="11"/>
      <c r="B12" s="18"/>
      <c r="C12" s="19"/>
      <c r="D12" s="19"/>
      <c r="E12" s="19"/>
      <c r="F12" s="19"/>
      <c r="G12" s="19"/>
      <c r="H12" s="19"/>
      <c r="I12" s="19"/>
      <c r="J12" s="19"/>
      <c r="K12" s="19"/>
      <c r="L12" s="19"/>
      <c r="M12" s="19"/>
      <c r="N12" s="19"/>
      <c r="O12" s="19"/>
      <c r="P12" s="19"/>
      <c r="Q12" s="19"/>
    </row>
    <row r="13" spans="1:17">
      <c r="A13" s="229" t="s">
        <v>10</v>
      </c>
      <c r="B13" s="229"/>
      <c r="C13" s="229"/>
      <c r="D13" s="229"/>
      <c r="E13" s="229"/>
      <c r="F13" s="229"/>
      <c r="G13" s="229"/>
      <c r="H13" s="229"/>
      <c r="I13" s="229"/>
      <c r="J13" s="229"/>
      <c r="K13" s="229"/>
      <c r="L13" s="229"/>
      <c r="M13" s="229"/>
      <c r="N13" s="229"/>
      <c r="O13" s="229"/>
      <c r="P13" s="229"/>
      <c r="Q13" s="229"/>
    </row>
    <row r="14" spans="1:17" ht="15.75" customHeight="1">
      <c r="A14" s="229" t="s">
        <v>11</v>
      </c>
      <c r="B14" s="229"/>
      <c r="C14" s="229"/>
      <c r="D14" s="229"/>
      <c r="E14" s="229" t="s">
        <v>12</v>
      </c>
      <c r="F14" s="229"/>
      <c r="G14" s="229"/>
      <c r="H14" s="229"/>
      <c r="I14" s="229"/>
      <c r="J14" s="229"/>
      <c r="K14" s="229"/>
      <c r="L14" s="229"/>
      <c r="M14" s="229"/>
      <c r="N14" s="229"/>
      <c r="O14" s="229"/>
      <c r="P14" s="229"/>
      <c r="Q14" s="229"/>
    </row>
    <row r="15" spans="1:17" ht="15.75" customHeight="1">
      <c r="A15" s="229" t="s">
        <v>13</v>
      </c>
      <c r="B15" s="229"/>
      <c r="C15" s="229"/>
      <c r="D15" s="229"/>
      <c r="E15" s="229"/>
      <c r="F15" s="229"/>
      <c r="G15" s="229"/>
      <c r="H15" s="229"/>
      <c r="I15" s="229"/>
      <c r="J15" s="229"/>
      <c r="K15" s="229"/>
      <c r="L15" s="229"/>
      <c r="M15" s="229"/>
      <c r="N15" s="229"/>
      <c r="O15" s="229"/>
      <c r="P15" s="229"/>
      <c r="Q15" s="229"/>
    </row>
    <row r="16" spans="1:17" ht="24" customHeight="1">
      <c r="A16" s="223" t="s">
        <v>14</v>
      </c>
      <c r="B16" s="223"/>
      <c r="C16" s="223"/>
      <c r="D16" s="223"/>
      <c r="E16" s="230" t="s">
        <v>15</v>
      </c>
      <c r="F16" s="230"/>
      <c r="G16" s="230"/>
      <c r="H16" s="230"/>
      <c r="I16" s="230"/>
      <c r="J16" s="230"/>
      <c r="K16" s="230"/>
      <c r="L16" s="230"/>
      <c r="M16" s="230"/>
      <c r="N16" s="230"/>
      <c r="O16" s="230"/>
      <c r="P16" s="230"/>
      <c r="Q16" s="230"/>
    </row>
    <row r="17" spans="1:17" ht="47.25" customHeight="1">
      <c r="A17" s="223"/>
      <c r="B17" s="223"/>
      <c r="C17" s="223"/>
      <c r="D17" s="223"/>
      <c r="E17" s="225" t="s">
        <v>16</v>
      </c>
      <c r="F17" s="225"/>
      <c r="G17" s="225"/>
      <c r="H17" s="225"/>
      <c r="I17" s="225"/>
      <c r="J17" s="225"/>
      <c r="K17" s="225"/>
      <c r="L17" s="225"/>
      <c r="M17" s="225"/>
      <c r="N17" s="225"/>
      <c r="O17" s="225"/>
      <c r="P17" s="225"/>
      <c r="Q17" s="225"/>
    </row>
    <row r="18" spans="1:17" ht="39.75" customHeight="1">
      <c r="A18" s="223"/>
      <c r="B18" s="223"/>
      <c r="C18" s="223"/>
      <c r="D18" s="223"/>
      <c r="E18" s="225" t="s">
        <v>17</v>
      </c>
      <c r="F18" s="225"/>
      <c r="G18" s="225"/>
      <c r="H18" s="225"/>
      <c r="I18" s="225"/>
      <c r="J18" s="225"/>
      <c r="K18" s="225"/>
      <c r="L18" s="225"/>
      <c r="M18" s="225"/>
      <c r="N18" s="225"/>
      <c r="O18" s="225"/>
      <c r="P18" s="225"/>
      <c r="Q18" s="225"/>
    </row>
    <row r="19" spans="1:17" ht="38.25" customHeight="1">
      <c r="A19" s="223"/>
      <c r="B19" s="223"/>
      <c r="C19" s="223"/>
      <c r="D19" s="223"/>
      <c r="E19" s="225" t="s">
        <v>18</v>
      </c>
      <c r="F19" s="225"/>
      <c r="G19" s="225"/>
      <c r="H19" s="225"/>
      <c r="I19" s="225"/>
      <c r="J19" s="225"/>
      <c r="K19" s="225"/>
      <c r="L19" s="225"/>
      <c r="M19" s="225"/>
      <c r="N19" s="225"/>
      <c r="O19" s="225"/>
      <c r="P19" s="225"/>
      <c r="Q19" s="225"/>
    </row>
    <row r="20" spans="1:17" ht="30" customHeight="1">
      <c r="A20" s="223"/>
      <c r="B20" s="223"/>
      <c r="C20" s="223"/>
      <c r="D20" s="223"/>
      <c r="E20" s="225" t="s">
        <v>19</v>
      </c>
      <c r="F20" s="225"/>
      <c r="G20" s="225"/>
      <c r="H20" s="225"/>
      <c r="I20" s="225"/>
      <c r="J20" s="225"/>
      <c r="K20" s="225"/>
      <c r="L20" s="225"/>
      <c r="M20" s="225"/>
      <c r="N20" s="225"/>
      <c r="O20" s="225"/>
      <c r="P20" s="225"/>
      <c r="Q20" s="225"/>
    </row>
    <row r="21" spans="1:17" ht="53.25" customHeight="1">
      <c r="A21" s="223"/>
      <c r="B21" s="223"/>
      <c r="C21" s="223"/>
      <c r="D21" s="223"/>
      <c r="E21" s="225" t="s">
        <v>20</v>
      </c>
      <c r="F21" s="225"/>
      <c r="G21" s="225"/>
      <c r="H21" s="225"/>
      <c r="I21" s="225"/>
      <c r="J21" s="225"/>
      <c r="K21" s="225"/>
      <c r="L21" s="225"/>
      <c r="M21" s="225"/>
      <c r="N21" s="225"/>
      <c r="O21" s="225"/>
      <c r="P21" s="225"/>
      <c r="Q21" s="225"/>
    </row>
    <row r="22" spans="1:17">
      <c r="A22" s="226" t="s">
        <v>21</v>
      </c>
      <c r="B22" s="228"/>
      <c r="C22" s="228"/>
      <c r="D22" s="228"/>
      <c r="E22" s="228"/>
      <c r="F22" s="228"/>
      <c r="G22" s="228"/>
      <c r="H22" s="228"/>
      <c r="I22" s="228"/>
      <c r="J22" s="228"/>
      <c r="K22" s="228"/>
      <c r="L22" s="228"/>
      <c r="M22" s="228"/>
      <c r="N22" s="228"/>
      <c r="O22" s="228"/>
      <c r="P22" s="228"/>
      <c r="Q22" s="228"/>
    </row>
    <row r="23" spans="1:17" ht="48" customHeight="1">
      <c r="A23" s="223" t="s">
        <v>22</v>
      </c>
      <c r="B23" s="224"/>
      <c r="C23" s="224"/>
      <c r="D23" s="224"/>
      <c r="E23" s="225" t="s">
        <v>23</v>
      </c>
      <c r="F23" s="225"/>
      <c r="G23" s="225"/>
      <c r="H23" s="225"/>
      <c r="I23" s="225"/>
      <c r="J23" s="225"/>
      <c r="K23" s="225"/>
      <c r="L23" s="225"/>
      <c r="M23" s="225"/>
      <c r="N23" s="225"/>
      <c r="O23" s="225"/>
      <c r="P23" s="225"/>
      <c r="Q23" s="225"/>
    </row>
    <row r="24" spans="1:17" ht="46.5" customHeight="1">
      <c r="A24" s="224"/>
      <c r="B24" s="224"/>
      <c r="C24" s="224"/>
      <c r="D24" s="224"/>
      <c r="E24" s="225" t="s">
        <v>24</v>
      </c>
      <c r="F24" s="225"/>
      <c r="G24" s="225"/>
      <c r="H24" s="225"/>
      <c r="I24" s="225"/>
      <c r="J24" s="225"/>
      <c r="K24" s="225"/>
      <c r="L24" s="225"/>
      <c r="M24" s="225"/>
      <c r="N24" s="225"/>
      <c r="O24" s="225"/>
      <c r="P24" s="225"/>
      <c r="Q24" s="225"/>
    </row>
    <row r="25" spans="1:17" ht="46.5" customHeight="1">
      <c r="A25" s="224"/>
      <c r="B25" s="224"/>
      <c r="C25" s="224"/>
      <c r="D25" s="224"/>
      <c r="E25" s="225" t="s">
        <v>25</v>
      </c>
      <c r="F25" s="225"/>
      <c r="G25" s="225"/>
      <c r="H25" s="225"/>
      <c r="I25" s="225"/>
      <c r="J25" s="225"/>
      <c r="K25" s="225"/>
      <c r="L25" s="225"/>
      <c r="M25" s="225"/>
      <c r="N25" s="225"/>
      <c r="O25" s="225"/>
      <c r="P25" s="225"/>
      <c r="Q25" s="225"/>
    </row>
    <row r="26" spans="1:17">
      <c r="A26" s="224"/>
      <c r="B26" s="224"/>
      <c r="C26" s="224"/>
      <c r="D26" s="224"/>
      <c r="E26" s="225" t="s">
        <v>26</v>
      </c>
      <c r="F26" s="225"/>
      <c r="G26" s="225"/>
      <c r="H26" s="225"/>
      <c r="I26" s="225"/>
      <c r="J26" s="225"/>
      <c r="K26" s="225"/>
      <c r="L26" s="225"/>
      <c r="M26" s="225"/>
      <c r="N26" s="225"/>
      <c r="O26" s="225"/>
      <c r="P26" s="225"/>
      <c r="Q26" s="225"/>
    </row>
    <row r="27" spans="1:17">
      <c r="A27" s="226" t="s">
        <v>27</v>
      </c>
      <c r="B27" s="226"/>
      <c r="C27" s="226"/>
      <c r="D27" s="226"/>
      <c r="E27" s="226"/>
      <c r="F27" s="226"/>
      <c r="G27" s="226"/>
      <c r="H27" s="226"/>
      <c r="I27" s="226"/>
      <c r="J27" s="226"/>
      <c r="K27" s="226"/>
      <c r="L27" s="226"/>
      <c r="M27" s="226"/>
      <c r="N27" s="226"/>
      <c r="O27" s="226"/>
      <c r="P27" s="226"/>
      <c r="Q27" s="226"/>
    </row>
    <row r="28" spans="1:17" ht="58.5" customHeight="1">
      <c r="A28" s="223" t="s">
        <v>28</v>
      </c>
      <c r="B28" s="223"/>
      <c r="C28" s="223"/>
      <c r="D28" s="223"/>
      <c r="E28" s="225" t="s">
        <v>29</v>
      </c>
      <c r="F28" s="225"/>
      <c r="G28" s="225"/>
      <c r="H28" s="225"/>
      <c r="I28" s="225"/>
      <c r="J28" s="225"/>
      <c r="K28" s="225"/>
      <c r="L28" s="225"/>
      <c r="M28" s="225"/>
      <c r="N28" s="225"/>
      <c r="O28" s="225"/>
      <c r="P28" s="225"/>
      <c r="Q28" s="225"/>
    </row>
    <row r="29" spans="1:17" ht="24" customHeight="1">
      <c r="A29" s="226" t="s">
        <v>30</v>
      </c>
      <c r="B29" s="226"/>
      <c r="C29" s="226"/>
      <c r="D29" s="226"/>
      <c r="E29" s="226"/>
      <c r="F29" s="226"/>
      <c r="G29" s="226"/>
      <c r="H29" s="226"/>
      <c r="I29" s="226"/>
      <c r="J29" s="226"/>
      <c r="K29" s="226"/>
      <c r="L29" s="226"/>
      <c r="M29" s="226"/>
      <c r="N29" s="226"/>
      <c r="O29" s="226"/>
      <c r="P29" s="226"/>
      <c r="Q29" s="226"/>
    </row>
    <row r="30" spans="1:17" ht="50.25" customHeight="1">
      <c r="A30" s="224">
        <v>4</v>
      </c>
      <c r="B30" s="224"/>
      <c r="C30" s="224"/>
      <c r="D30" s="224"/>
      <c r="E30" s="225" t="s">
        <v>31</v>
      </c>
      <c r="F30" s="225"/>
      <c r="G30" s="225"/>
      <c r="H30" s="225"/>
      <c r="I30" s="225"/>
      <c r="J30" s="225"/>
      <c r="K30" s="225"/>
      <c r="L30" s="225"/>
      <c r="M30" s="225"/>
      <c r="N30" s="225"/>
      <c r="O30" s="225"/>
      <c r="P30" s="225"/>
      <c r="Q30" s="225"/>
    </row>
    <row r="31" spans="1:17" ht="45.75" customHeight="1">
      <c r="A31" s="224"/>
      <c r="B31" s="224"/>
      <c r="C31" s="224"/>
      <c r="D31" s="224"/>
      <c r="E31" s="225" t="s">
        <v>32</v>
      </c>
      <c r="F31" s="225"/>
      <c r="G31" s="225"/>
      <c r="H31" s="225"/>
      <c r="I31" s="225"/>
      <c r="J31" s="225"/>
      <c r="K31" s="225"/>
      <c r="L31" s="225"/>
      <c r="M31" s="225"/>
      <c r="N31" s="225"/>
      <c r="O31" s="225"/>
      <c r="P31" s="225"/>
      <c r="Q31" s="225"/>
    </row>
    <row r="32" spans="1:17" ht="30" customHeight="1">
      <c r="A32" s="226" t="s">
        <v>33</v>
      </c>
      <c r="B32" s="226"/>
      <c r="C32" s="226"/>
      <c r="D32" s="226"/>
      <c r="E32" s="226"/>
      <c r="F32" s="226"/>
      <c r="G32" s="226"/>
      <c r="H32" s="226"/>
      <c r="I32" s="226"/>
      <c r="J32" s="226"/>
      <c r="K32" s="226"/>
      <c r="L32" s="226"/>
      <c r="M32" s="226"/>
      <c r="N32" s="226"/>
      <c r="O32" s="226"/>
      <c r="P32" s="226"/>
      <c r="Q32" s="226"/>
    </row>
    <row r="33" spans="1:17" ht="19.5" customHeight="1">
      <c r="A33" s="224">
        <v>5</v>
      </c>
      <c r="B33" s="224"/>
      <c r="C33" s="224"/>
      <c r="D33" s="224"/>
      <c r="E33" s="227" t="s">
        <v>34</v>
      </c>
      <c r="F33" s="227"/>
      <c r="G33" s="227"/>
      <c r="H33" s="227"/>
      <c r="I33" s="227"/>
      <c r="J33" s="227"/>
      <c r="K33" s="227"/>
      <c r="L33" s="227"/>
      <c r="M33" s="227"/>
      <c r="N33" s="227"/>
      <c r="O33" s="227"/>
      <c r="P33" s="227"/>
      <c r="Q33" s="227"/>
    </row>
    <row r="34" spans="1:17" ht="201.75" customHeight="1">
      <c r="A34" s="224"/>
      <c r="B34" s="224"/>
      <c r="C34" s="224"/>
      <c r="D34" s="224"/>
      <c r="E34" s="220" t="s">
        <v>35</v>
      </c>
      <c r="F34" s="220"/>
      <c r="G34" s="220"/>
      <c r="H34" s="220"/>
      <c r="I34" s="220"/>
      <c r="J34" s="220"/>
      <c r="K34" s="220"/>
      <c r="L34" s="220"/>
      <c r="M34" s="220"/>
      <c r="N34" s="220"/>
      <c r="O34" s="220"/>
      <c r="P34" s="220"/>
      <c r="Q34" s="220"/>
    </row>
    <row r="35" spans="1:17" ht="18.75" customHeight="1">
      <c r="A35" s="224"/>
      <c r="B35" s="224"/>
      <c r="C35" s="224"/>
      <c r="D35" s="224"/>
      <c r="E35" s="227" t="s">
        <v>36</v>
      </c>
      <c r="F35" s="227"/>
      <c r="G35" s="227"/>
      <c r="H35" s="227"/>
      <c r="I35" s="227"/>
      <c r="J35" s="227"/>
      <c r="K35" s="227"/>
      <c r="L35" s="227"/>
      <c r="M35" s="227"/>
      <c r="N35" s="227"/>
      <c r="O35" s="227"/>
      <c r="P35" s="227"/>
      <c r="Q35" s="227"/>
    </row>
    <row r="36" spans="1:17" ht="186.75" customHeight="1">
      <c r="A36" s="224"/>
      <c r="B36" s="224"/>
      <c r="C36" s="224"/>
      <c r="D36" s="224"/>
      <c r="E36" s="220" t="s">
        <v>37</v>
      </c>
      <c r="F36" s="221"/>
      <c r="G36" s="221"/>
      <c r="H36" s="221"/>
      <c r="I36" s="221"/>
      <c r="J36" s="221"/>
      <c r="K36" s="221"/>
      <c r="L36" s="221"/>
      <c r="M36" s="221"/>
      <c r="N36" s="221"/>
      <c r="O36" s="221"/>
      <c r="P36" s="221"/>
      <c r="Q36" s="221"/>
    </row>
    <row r="37" spans="1:17" ht="115.5" customHeight="1">
      <c r="A37" s="224"/>
      <c r="B37" s="224"/>
      <c r="C37" s="224"/>
      <c r="D37" s="224"/>
      <c r="E37" s="222" t="s">
        <v>38</v>
      </c>
      <c r="F37" s="222"/>
      <c r="G37" s="222"/>
      <c r="H37" s="222"/>
      <c r="I37" s="222"/>
      <c r="J37" s="222"/>
      <c r="K37" s="222"/>
      <c r="L37" s="222"/>
      <c r="M37" s="222"/>
      <c r="N37" s="222"/>
      <c r="O37" s="222"/>
      <c r="P37" s="222"/>
      <c r="Q37" s="222"/>
    </row>
    <row r="38" spans="1:17" ht="66.75" customHeight="1">
      <c r="A38" s="224"/>
      <c r="B38" s="224"/>
      <c r="C38" s="224"/>
      <c r="D38" s="224"/>
      <c r="E38" s="220" t="s">
        <v>39</v>
      </c>
      <c r="F38" s="221"/>
      <c r="G38" s="221"/>
      <c r="H38" s="221"/>
      <c r="I38" s="221"/>
      <c r="J38" s="221"/>
      <c r="K38" s="221"/>
      <c r="L38" s="221"/>
      <c r="M38" s="221"/>
      <c r="N38" s="221"/>
      <c r="O38" s="221"/>
      <c r="P38" s="221"/>
      <c r="Q38" s="221"/>
    </row>
  </sheetData>
  <mergeCells count="42">
    <mergeCell ref="A1:Q1"/>
    <mergeCell ref="A2:Q2"/>
    <mergeCell ref="E3:N3"/>
    <mergeCell ref="B5:Q5"/>
    <mergeCell ref="B6:Q6"/>
    <mergeCell ref="B7:Q7"/>
    <mergeCell ref="B8:Q8"/>
    <mergeCell ref="B9:Q9"/>
    <mergeCell ref="B10:Q10"/>
    <mergeCell ref="B11:Q11"/>
    <mergeCell ref="A13:Q13"/>
    <mergeCell ref="A14:D14"/>
    <mergeCell ref="E14:Q14"/>
    <mergeCell ref="A15:Q15"/>
    <mergeCell ref="E16:Q16"/>
    <mergeCell ref="E17:Q17"/>
    <mergeCell ref="E18:Q18"/>
    <mergeCell ref="E19:Q19"/>
    <mergeCell ref="E20:Q20"/>
    <mergeCell ref="E21:Q21"/>
    <mergeCell ref="E30:Q30"/>
    <mergeCell ref="A22:Q22"/>
    <mergeCell ref="E23:Q23"/>
    <mergeCell ref="E24:Q24"/>
    <mergeCell ref="E25:Q25"/>
    <mergeCell ref="E26:Q26"/>
    <mergeCell ref="E36:Q36"/>
    <mergeCell ref="E37:Q37"/>
    <mergeCell ref="E38:Q38"/>
    <mergeCell ref="A16:D21"/>
    <mergeCell ref="A23:D26"/>
    <mergeCell ref="A33:D38"/>
    <mergeCell ref="A30:D31"/>
    <mergeCell ref="E31:Q31"/>
    <mergeCell ref="A32:Q32"/>
    <mergeCell ref="E33:Q33"/>
    <mergeCell ref="E34:Q34"/>
    <mergeCell ref="E35:Q35"/>
    <mergeCell ref="A27:Q27"/>
    <mergeCell ref="A28:D28"/>
    <mergeCell ref="E28:Q28"/>
    <mergeCell ref="A29:Q29"/>
  </mergeCells>
  <pageMargins left="0.70866141732283505" right="0.70866141732283505" top="0.74803149606299202" bottom="0.74803149606299202" header="0.31496062992126" footer="0.31496062992126"/>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3"/>
  <sheetViews>
    <sheetView topLeftCell="A10" workbookViewId="0">
      <selection activeCell="A19" sqref="A19:N19"/>
    </sheetView>
  </sheetViews>
  <sheetFormatPr defaultColWidth="9.109375" defaultRowHeight="14.4"/>
  <cols>
    <col min="1" max="1" width="18.6640625" style="1" customWidth="1"/>
    <col min="2" max="13" width="9.109375" style="1"/>
    <col min="14" max="14" width="18.44140625" style="1" customWidth="1"/>
    <col min="15" max="16384" width="9.109375" style="1"/>
  </cols>
  <sheetData>
    <row r="1" spans="1:14">
      <c r="A1" s="2"/>
      <c r="F1" s="3"/>
      <c r="G1" s="3"/>
      <c r="H1" s="3"/>
      <c r="I1" s="3"/>
      <c r="J1" s="3"/>
      <c r="K1" s="3"/>
      <c r="L1" s="3"/>
      <c r="M1" s="3"/>
      <c r="N1" s="3" t="s">
        <v>40</v>
      </c>
    </row>
    <row r="2" spans="1:14" ht="15">
      <c r="A2" s="264" t="s">
        <v>41</v>
      </c>
      <c r="B2" s="265"/>
      <c r="C2" s="265"/>
      <c r="D2" s="265"/>
      <c r="E2" s="265"/>
      <c r="F2" s="265"/>
      <c r="G2" s="265"/>
      <c r="H2" s="265"/>
      <c r="I2" s="265"/>
      <c r="J2" s="265"/>
      <c r="K2" s="265"/>
      <c r="L2" s="265"/>
      <c r="M2" s="265"/>
      <c r="N2" s="266"/>
    </row>
    <row r="3" spans="1:14">
      <c r="A3" s="249" t="s">
        <v>42</v>
      </c>
      <c r="B3" s="250"/>
      <c r="C3" s="250"/>
      <c r="D3" s="250"/>
      <c r="E3" s="250"/>
      <c r="F3" s="250"/>
      <c r="G3" s="250"/>
      <c r="H3" s="250"/>
      <c r="I3" s="250"/>
      <c r="J3" s="250"/>
      <c r="K3" s="250"/>
      <c r="L3" s="250"/>
      <c r="M3" s="250"/>
      <c r="N3" s="251"/>
    </row>
    <row r="4" spans="1:14" ht="46.5" customHeight="1">
      <c r="A4" s="4" t="s">
        <v>43</v>
      </c>
      <c r="B4" s="267" t="s">
        <v>44</v>
      </c>
      <c r="C4" s="267"/>
      <c r="D4" s="267"/>
      <c r="E4" s="267"/>
      <c r="F4" s="267"/>
      <c r="G4" s="267"/>
      <c r="H4" s="267"/>
      <c r="I4" s="267"/>
      <c r="J4" s="267"/>
      <c r="K4" s="267"/>
      <c r="L4" s="267"/>
      <c r="M4" s="267"/>
      <c r="N4" s="268"/>
    </row>
    <row r="5" spans="1:14" ht="45.75" customHeight="1">
      <c r="A5" s="252" t="s">
        <v>45</v>
      </c>
      <c r="B5" s="253"/>
      <c r="C5" s="253"/>
      <c r="D5" s="253"/>
      <c r="E5" s="253"/>
      <c r="F5" s="253"/>
      <c r="G5" s="253"/>
      <c r="H5" s="253"/>
      <c r="I5" s="253"/>
      <c r="J5" s="253"/>
      <c r="K5" s="253"/>
      <c r="L5" s="253"/>
      <c r="M5" s="253"/>
      <c r="N5" s="254"/>
    </row>
    <row r="6" spans="1:14" ht="29.25" customHeight="1">
      <c r="A6" s="252" t="s">
        <v>46</v>
      </c>
      <c r="B6" s="253"/>
      <c r="C6" s="253"/>
      <c r="D6" s="253"/>
      <c r="E6" s="253"/>
      <c r="F6" s="253"/>
      <c r="G6" s="253"/>
      <c r="H6" s="253"/>
      <c r="I6" s="253"/>
      <c r="J6" s="253"/>
      <c r="K6" s="253"/>
      <c r="L6" s="253"/>
      <c r="M6" s="253"/>
      <c r="N6" s="254"/>
    </row>
    <row r="7" spans="1:14" ht="17.25" customHeight="1">
      <c r="A7" s="5" t="s">
        <v>47</v>
      </c>
      <c r="B7" s="6"/>
      <c r="C7" s="6"/>
      <c r="D7" s="6"/>
      <c r="E7" s="6"/>
      <c r="F7" s="6"/>
      <c r="G7" s="6"/>
      <c r="H7" s="6"/>
      <c r="I7" s="6"/>
      <c r="J7" s="6"/>
      <c r="K7" s="6"/>
      <c r="L7" s="6"/>
      <c r="M7" s="6"/>
      <c r="N7" s="8"/>
    </row>
    <row r="8" spans="1:14" ht="51" customHeight="1">
      <c r="A8" s="252" t="s">
        <v>48</v>
      </c>
      <c r="B8" s="253"/>
      <c r="C8" s="253"/>
      <c r="D8" s="253"/>
      <c r="E8" s="253"/>
      <c r="F8" s="253"/>
      <c r="G8" s="253"/>
      <c r="H8" s="253"/>
      <c r="I8" s="253"/>
      <c r="J8" s="253"/>
      <c r="K8" s="253"/>
      <c r="L8" s="253"/>
      <c r="M8" s="253"/>
      <c r="N8" s="254"/>
    </row>
    <row r="9" spans="1:14" ht="36" customHeight="1">
      <c r="A9" s="252" t="s">
        <v>49</v>
      </c>
      <c r="B9" s="253"/>
      <c r="C9" s="253"/>
      <c r="D9" s="253"/>
      <c r="E9" s="253"/>
      <c r="F9" s="253"/>
      <c r="G9" s="253"/>
      <c r="H9" s="253"/>
      <c r="I9" s="253"/>
      <c r="J9" s="253"/>
      <c r="K9" s="253"/>
      <c r="L9" s="253"/>
      <c r="M9" s="253"/>
      <c r="N9" s="254"/>
    </row>
    <row r="10" spans="1:14" ht="30" customHeight="1">
      <c r="A10" s="252" t="s">
        <v>50</v>
      </c>
      <c r="B10" s="253"/>
      <c r="C10" s="253"/>
      <c r="D10" s="253"/>
      <c r="E10" s="253"/>
      <c r="F10" s="253"/>
      <c r="G10" s="253"/>
      <c r="H10" s="253"/>
      <c r="I10" s="253"/>
      <c r="J10" s="253"/>
      <c r="K10" s="253"/>
      <c r="L10" s="253"/>
      <c r="M10" s="253"/>
      <c r="N10" s="254"/>
    </row>
    <row r="11" spans="1:14" ht="18.75" customHeight="1">
      <c r="A11" s="252" t="s">
        <v>51</v>
      </c>
      <c r="B11" s="253"/>
      <c r="C11" s="253"/>
      <c r="D11" s="253"/>
      <c r="E11" s="253"/>
      <c r="F11" s="253"/>
      <c r="G11" s="253"/>
      <c r="H11" s="253"/>
      <c r="I11" s="253"/>
      <c r="J11" s="253"/>
      <c r="K11" s="253"/>
      <c r="L11" s="253"/>
      <c r="M11" s="253"/>
      <c r="N11" s="254"/>
    </row>
    <row r="12" spans="1:14">
      <c r="A12" s="249" t="s">
        <v>52</v>
      </c>
      <c r="B12" s="250"/>
      <c r="C12" s="250"/>
      <c r="D12" s="250"/>
      <c r="E12" s="250"/>
      <c r="F12" s="250"/>
      <c r="G12" s="250"/>
      <c r="H12" s="250"/>
      <c r="I12" s="250"/>
      <c r="J12" s="250"/>
      <c r="K12" s="250"/>
      <c r="L12" s="250"/>
      <c r="M12" s="250"/>
      <c r="N12" s="251"/>
    </row>
    <row r="13" spans="1:14">
      <c r="A13" s="7" t="s">
        <v>53</v>
      </c>
      <c r="N13" s="9"/>
    </row>
    <row r="14" spans="1:14" ht="117" customHeight="1">
      <c r="A14" s="255" t="s">
        <v>54</v>
      </c>
      <c r="B14" s="256"/>
      <c r="C14" s="256"/>
      <c r="D14" s="256"/>
      <c r="E14" s="256"/>
      <c r="F14" s="256"/>
      <c r="G14" s="256"/>
      <c r="H14" s="256"/>
      <c r="I14" s="256"/>
      <c r="J14" s="256"/>
      <c r="K14" s="256"/>
      <c r="L14" s="256"/>
      <c r="M14" s="256"/>
      <c r="N14" s="257"/>
    </row>
    <row r="15" spans="1:14" ht="28.5" customHeight="1">
      <c r="A15" s="258" t="s">
        <v>55</v>
      </c>
      <c r="B15" s="259"/>
      <c r="C15" s="259"/>
      <c r="D15" s="259"/>
      <c r="E15" s="259"/>
      <c r="F15" s="259"/>
      <c r="G15" s="259"/>
      <c r="H15" s="259"/>
      <c r="I15" s="259"/>
      <c r="J15" s="259"/>
      <c r="K15" s="259"/>
      <c r="L15" s="259"/>
      <c r="M15" s="259"/>
      <c r="N15" s="260"/>
    </row>
    <row r="16" spans="1:14" ht="120" customHeight="1">
      <c r="A16" s="261" t="s">
        <v>56</v>
      </c>
      <c r="B16" s="262"/>
      <c r="C16" s="262"/>
      <c r="D16" s="262"/>
      <c r="E16" s="262"/>
      <c r="F16" s="262"/>
      <c r="G16" s="262"/>
      <c r="H16" s="262"/>
      <c r="I16" s="262"/>
      <c r="J16" s="262"/>
      <c r="K16" s="262"/>
      <c r="L16" s="262"/>
      <c r="M16" s="262"/>
      <c r="N16" s="263"/>
    </row>
    <row r="17" spans="1:14" ht="13.5" customHeight="1">
      <c r="A17" s="252" t="s">
        <v>57</v>
      </c>
      <c r="B17" s="253"/>
      <c r="C17" s="253"/>
      <c r="D17" s="253"/>
      <c r="E17" s="253"/>
      <c r="F17" s="253"/>
      <c r="G17" s="253"/>
      <c r="H17" s="253"/>
      <c r="I17" s="253"/>
      <c r="J17" s="253"/>
      <c r="K17" s="253"/>
      <c r="L17" s="253"/>
      <c r="M17" s="253"/>
      <c r="N17" s="254"/>
    </row>
    <row r="18" spans="1:14" ht="15" customHeight="1">
      <c r="A18" s="252" t="s">
        <v>58</v>
      </c>
      <c r="B18" s="253"/>
      <c r="C18" s="253"/>
      <c r="D18" s="253"/>
      <c r="E18" s="253"/>
      <c r="F18" s="253"/>
      <c r="G18" s="253"/>
      <c r="H18" s="253"/>
      <c r="I18" s="253"/>
      <c r="J18" s="253"/>
      <c r="K18" s="253"/>
      <c r="L18" s="253"/>
      <c r="M18" s="253"/>
      <c r="N18" s="254"/>
    </row>
    <row r="19" spans="1:14" ht="49.5" customHeight="1">
      <c r="A19" s="252" t="s">
        <v>59</v>
      </c>
      <c r="B19" s="253"/>
      <c r="C19" s="253"/>
      <c r="D19" s="253"/>
      <c r="E19" s="253"/>
      <c r="F19" s="253"/>
      <c r="G19" s="253"/>
      <c r="H19" s="253"/>
      <c r="I19" s="253"/>
      <c r="J19" s="253"/>
      <c r="K19" s="253"/>
      <c r="L19" s="253"/>
      <c r="M19" s="253"/>
      <c r="N19" s="254"/>
    </row>
    <row r="20" spans="1:14">
      <c r="A20" s="249" t="s">
        <v>60</v>
      </c>
      <c r="B20" s="250"/>
      <c r="C20" s="250"/>
      <c r="D20" s="250"/>
      <c r="E20" s="250"/>
      <c r="F20" s="250"/>
      <c r="G20" s="250"/>
      <c r="H20" s="250"/>
      <c r="I20" s="250"/>
      <c r="J20" s="250"/>
      <c r="K20" s="250"/>
      <c r="L20" s="250"/>
      <c r="M20" s="250"/>
      <c r="N20" s="251"/>
    </row>
    <row r="21" spans="1:14" ht="77.25" customHeight="1">
      <c r="A21" s="246" t="s">
        <v>61</v>
      </c>
      <c r="B21" s="247"/>
      <c r="C21" s="247"/>
      <c r="D21" s="247"/>
      <c r="E21" s="247"/>
      <c r="F21" s="247"/>
      <c r="G21" s="247"/>
      <c r="H21" s="247"/>
      <c r="I21" s="247"/>
      <c r="J21" s="247"/>
      <c r="K21" s="247"/>
      <c r="L21" s="247"/>
      <c r="M21" s="247"/>
      <c r="N21" s="248"/>
    </row>
    <row r="22" spans="1:14">
      <c r="A22" s="249" t="s">
        <v>62</v>
      </c>
      <c r="B22" s="250"/>
      <c r="C22" s="250"/>
      <c r="D22" s="250"/>
      <c r="E22" s="250"/>
      <c r="F22" s="250"/>
      <c r="G22" s="250"/>
      <c r="H22" s="250"/>
      <c r="I22" s="250"/>
      <c r="J22" s="250"/>
      <c r="K22" s="250"/>
      <c r="L22" s="250"/>
      <c r="M22" s="250"/>
      <c r="N22" s="251"/>
    </row>
    <row r="23" spans="1:14" ht="51.75" customHeight="1">
      <c r="A23" s="246" t="s">
        <v>63</v>
      </c>
      <c r="B23" s="247"/>
      <c r="C23" s="247"/>
      <c r="D23" s="247"/>
      <c r="E23" s="247"/>
      <c r="F23" s="247"/>
      <c r="G23" s="247"/>
      <c r="H23" s="247"/>
      <c r="I23" s="247"/>
      <c r="J23" s="247"/>
      <c r="K23" s="247"/>
      <c r="L23" s="247"/>
      <c r="M23" s="247"/>
      <c r="N23" s="248"/>
    </row>
    <row r="24" spans="1:14">
      <c r="A24" s="249" t="s">
        <v>64</v>
      </c>
      <c r="B24" s="250"/>
      <c r="C24" s="250"/>
      <c r="D24" s="250"/>
      <c r="E24" s="250"/>
      <c r="F24" s="250"/>
      <c r="G24" s="250"/>
      <c r="H24" s="250"/>
      <c r="I24" s="250"/>
      <c r="J24" s="250"/>
      <c r="K24" s="250"/>
      <c r="L24" s="250"/>
      <c r="M24" s="250"/>
      <c r="N24" s="251"/>
    </row>
    <row r="25" spans="1:14" ht="14.25" customHeight="1">
      <c r="A25" s="246" t="s">
        <v>65</v>
      </c>
      <c r="B25" s="247"/>
      <c r="C25" s="247"/>
      <c r="D25" s="247"/>
      <c r="E25" s="247"/>
      <c r="F25" s="247"/>
      <c r="G25" s="247"/>
      <c r="H25" s="247"/>
      <c r="I25" s="247"/>
      <c r="J25" s="247"/>
      <c r="K25" s="247"/>
      <c r="L25" s="247"/>
      <c r="M25" s="247"/>
      <c r="N25" s="248"/>
    </row>
    <row r="26" spans="1:14">
      <c r="A26" s="249" t="s">
        <v>66</v>
      </c>
      <c r="B26" s="250"/>
      <c r="C26" s="250"/>
      <c r="D26" s="250"/>
      <c r="E26" s="250"/>
      <c r="F26" s="250"/>
      <c r="G26" s="250"/>
      <c r="H26" s="250"/>
      <c r="I26" s="250"/>
      <c r="J26" s="250"/>
      <c r="K26" s="250"/>
      <c r="L26" s="250"/>
      <c r="M26" s="250"/>
      <c r="N26" s="251"/>
    </row>
    <row r="27" spans="1:14" ht="63" customHeight="1">
      <c r="A27" s="246" t="s">
        <v>67</v>
      </c>
      <c r="B27" s="247"/>
      <c r="C27" s="247"/>
      <c r="D27" s="247"/>
      <c r="E27" s="247"/>
      <c r="F27" s="247"/>
      <c r="G27" s="247"/>
      <c r="H27" s="247"/>
      <c r="I27" s="247"/>
      <c r="J27" s="247"/>
      <c r="K27" s="247"/>
      <c r="L27" s="247"/>
      <c r="M27" s="247"/>
      <c r="N27" s="248"/>
    </row>
    <row r="28" spans="1:14">
      <c r="A28" s="249" t="s">
        <v>68</v>
      </c>
      <c r="B28" s="250"/>
      <c r="C28" s="250"/>
      <c r="D28" s="250"/>
      <c r="E28" s="250"/>
      <c r="F28" s="250"/>
      <c r="G28" s="250"/>
      <c r="H28" s="250"/>
      <c r="I28" s="250"/>
      <c r="J28" s="250"/>
      <c r="K28" s="250"/>
      <c r="L28" s="250"/>
      <c r="M28" s="250"/>
      <c r="N28" s="251"/>
    </row>
    <row r="29" spans="1:14" ht="17.25" customHeight="1">
      <c r="A29" s="246" t="s">
        <v>69</v>
      </c>
      <c r="B29" s="247"/>
      <c r="C29" s="247"/>
      <c r="D29" s="247"/>
      <c r="E29" s="247"/>
      <c r="F29" s="247"/>
      <c r="G29" s="247"/>
      <c r="H29" s="247"/>
      <c r="I29" s="247"/>
      <c r="J29" s="247"/>
      <c r="K29" s="247"/>
      <c r="L29" s="247"/>
      <c r="M29" s="247"/>
      <c r="N29" s="248"/>
    </row>
    <row r="30" spans="1:14" ht="36" customHeight="1">
      <c r="A30" s="246" t="s">
        <v>70</v>
      </c>
      <c r="B30" s="247"/>
      <c r="C30" s="247"/>
      <c r="D30" s="247"/>
      <c r="E30" s="247"/>
      <c r="F30" s="247"/>
      <c r="G30" s="247"/>
      <c r="H30" s="247"/>
      <c r="I30" s="247"/>
      <c r="J30" s="247"/>
      <c r="K30" s="247"/>
      <c r="L30" s="247"/>
      <c r="M30" s="247"/>
      <c r="N30" s="248"/>
    </row>
    <row r="31" spans="1:14">
      <c r="A31" s="249" t="s">
        <v>71</v>
      </c>
      <c r="B31" s="250"/>
      <c r="C31" s="250"/>
      <c r="D31" s="250"/>
      <c r="E31" s="250"/>
      <c r="F31" s="250"/>
      <c r="G31" s="250"/>
      <c r="H31" s="250"/>
      <c r="I31" s="250"/>
      <c r="J31" s="250"/>
      <c r="K31" s="250"/>
      <c r="L31" s="250"/>
      <c r="M31" s="250"/>
      <c r="N31" s="251"/>
    </row>
    <row r="32" spans="1:14">
      <c r="A32" s="249" t="s">
        <v>72</v>
      </c>
      <c r="B32" s="250"/>
      <c r="C32" s="250"/>
      <c r="D32" s="250"/>
      <c r="E32" s="250"/>
      <c r="F32" s="250"/>
      <c r="G32" s="250"/>
      <c r="H32" s="250"/>
      <c r="I32" s="250"/>
      <c r="J32" s="250"/>
      <c r="K32" s="250"/>
      <c r="L32" s="250"/>
      <c r="M32" s="250"/>
      <c r="N32" s="251"/>
    </row>
    <row r="33" spans="1:14" ht="34.5" customHeight="1">
      <c r="A33" s="246" t="s">
        <v>73</v>
      </c>
      <c r="B33" s="247"/>
      <c r="C33" s="247"/>
      <c r="D33" s="247"/>
      <c r="E33" s="247"/>
      <c r="F33" s="247"/>
      <c r="G33" s="247"/>
      <c r="H33" s="247"/>
      <c r="I33" s="247"/>
      <c r="J33" s="247"/>
      <c r="K33" s="247"/>
      <c r="L33" s="247"/>
      <c r="M33" s="247"/>
      <c r="N33" s="248"/>
    </row>
  </sheetData>
  <mergeCells count="30">
    <mergeCell ref="A2:N2"/>
    <mergeCell ref="A3:N3"/>
    <mergeCell ref="B4:N4"/>
    <mergeCell ref="A5:N5"/>
    <mergeCell ref="A6:N6"/>
    <mergeCell ref="A8:N8"/>
    <mergeCell ref="A9:N9"/>
    <mergeCell ref="A10:N10"/>
    <mergeCell ref="A11:N11"/>
    <mergeCell ref="A12:N12"/>
    <mergeCell ref="A14:N14"/>
    <mergeCell ref="A15:N15"/>
    <mergeCell ref="A16:N16"/>
    <mergeCell ref="A17:N17"/>
    <mergeCell ref="A18:N18"/>
    <mergeCell ref="A19:N19"/>
    <mergeCell ref="A20:N20"/>
    <mergeCell ref="A21:N21"/>
    <mergeCell ref="A22:N22"/>
    <mergeCell ref="A23:N23"/>
    <mergeCell ref="A24:N24"/>
    <mergeCell ref="A25:N25"/>
    <mergeCell ref="A26:N26"/>
    <mergeCell ref="A27:N27"/>
    <mergeCell ref="A28:N28"/>
    <mergeCell ref="A29:N29"/>
    <mergeCell ref="A30:N30"/>
    <mergeCell ref="A31:N31"/>
    <mergeCell ref="A32:N32"/>
    <mergeCell ref="A33:N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215"/>
  <sheetViews>
    <sheetView tabSelected="1" topLeftCell="A57" zoomScaleNormal="100" workbookViewId="0">
      <selection activeCell="D71" sqref="D71"/>
    </sheetView>
  </sheetViews>
  <sheetFormatPr defaultColWidth="9.109375" defaultRowHeight="13.8"/>
  <cols>
    <col min="1" max="1" width="6.33203125" style="165" customWidth="1"/>
    <col min="2" max="2" width="45.5546875" style="53" customWidth="1"/>
    <col min="3" max="3" width="9.33203125" style="53" customWidth="1"/>
    <col min="4" max="4" width="10.5546875" style="53" bestFit="1" customWidth="1"/>
    <col min="5" max="5" width="13" style="23" customWidth="1"/>
    <col min="6" max="6" width="15.109375" style="156" customWidth="1"/>
    <col min="7" max="7" width="57.33203125" style="53" customWidth="1"/>
    <col min="8" max="8" width="9.109375" style="53"/>
    <col min="9" max="9" width="11" style="53" customWidth="1"/>
    <col min="10" max="10" width="10.6640625" style="53" customWidth="1"/>
    <col min="11" max="11" width="14.88671875" style="53" customWidth="1"/>
    <col min="12" max="16384" width="9.109375" style="53"/>
  </cols>
  <sheetData>
    <row r="1" spans="1:11">
      <c r="A1" s="269"/>
      <c r="B1" s="269"/>
      <c r="C1" s="54"/>
      <c r="D1" s="54"/>
      <c r="E1" s="55"/>
      <c r="F1" s="210"/>
      <c r="G1" s="56"/>
      <c r="H1" s="56"/>
      <c r="I1" s="56"/>
      <c r="J1" s="30"/>
      <c r="K1" s="30"/>
    </row>
    <row r="2" spans="1:11">
      <c r="A2" s="269"/>
      <c r="B2" s="269"/>
      <c r="C2" s="54"/>
      <c r="D2" s="54"/>
      <c r="E2" s="55"/>
      <c r="F2" s="210"/>
      <c r="G2" s="54"/>
      <c r="H2" s="54"/>
      <c r="I2" s="30"/>
      <c r="J2" s="30"/>
      <c r="K2" s="30"/>
    </row>
    <row r="3" spans="1:11">
      <c r="A3" s="270"/>
      <c r="B3" s="270"/>
      <c r="C3" s="270"/>
      <c r="D3" s="270"/>
      <c r="E3" s="270"/>
      <c r="F3" s="270"/>
      <c r="G3" s="270"/>
      <c r="H3" s="270"/>
      <c r="I3" s="270"/>
      <c r="J3" s="270"/>
      <c r="K3" s="101"/>
    </row>
    <row r="4" spans="1:11" ht="13.95" customHeight="1">
      <c r="A4" s="270" t="s">
        <v>186</v>
      </c>
      <c r="B4" s="270"/>
      <c r="C4" s="270"/>
      <c r="D4" s="270"/>
      <c r="E4" s="270"/>
      <c r="F4" s="270"/>
      <c r="G4" s="270"/>
      <c r="H4" s="270"/>
      <c r="I4" s="270"/>
    </row>
    <row r="5" spans="1:11" ht="9" customHeight="1">
      <c r="A5" s="271" t="s">
        <v>134</v>
      </c>
      <c r="B5" s="271"/>
      <c r="C5" s="271"/>
      <c r="D5" s="271"/>
      <c r="E5" s="271"/>
      <c r="F5" s="271"/>
      <c r="G5" s="271"/>
      <c r="H5" s="271"/>
      <c r="I5" s="271"/>
      <c r="J5" s="271"/>
      <c r="K5" s="271"/>
    </row>
    <row r="6" spans="1:11" ht="21.75" customHeight="1">
      <c r="A6" s="272"/>
      <c r="B6" s="272"/>
      <c r="C6" s="272"/>
      <c r="D6" s="272"/>
      <c r="E6" s="272"/>
      <c r="F6" s="272"/>
      <c r="G6" s="272"/>
      <c r="H6" s="272"/>
      <c r="I6" s="272"/>
      <c r="J6" s="272"/>
      <c r="K6" s="272"/>
    </row>
    <row r="7" spans="1:11" s="23" customFormat="1" ht="69">
      <c r="A7" s="108" t="s">
        <v>74</v>
      </c>
      <c r="B7" s="108" t="s">
        <v>75</v>
      </c>
      <c r="C7" s="51" t="s">
        <v>76</v>
      </c>
      <c r="D7" s="52" t="s">
        <v>102</v>
      </c>
      <c r="E7" s="52" t="s">
        <v>106</v>
      </c>
      <c r="F7" s="51" t="s">
        <v>107</v>
      </c>
      <c r="G7" s="51" t="s">
        <v>77</v>
      </c>
      <c r="H7" s="51" t="s">
        <v>142</v>
      </c>
      <c r="I7" s="52" t="s">
        <v>78</v>
      </c>
      <c r="J7" s="52" t="s">
        <v>108</v>
      </c>
      <c r="K7" s="52" t="s">
        <v>109</v>
      </c>
    </row>
    <row r="8" spans="1:11">
      <c r="A8" s="24"/>
      <c r="B8" s="57" t="s">
        <v>194</v>
      </c>
      <c r="C8" s="84"/>
      <c r="D8" s="143"/>
      <c r="E8" s="20"/>
      <c r="F8" s="143"/>
      <c r="G8" s="77"/>
      <c r="H8" s="84"/>
      <c r="I8" s="58"/>
      <c r="J8" s="58"/>
      <c r="K8" s="58"/>
    </row>
    <row r="9" spans="1:11" s="133" customFormat="1">
      <c r="A9" s="172">
        <v>1</v>
      </c>
      <c r="B9" s="109" t="s">
        <v>173</v>
      </c>
      <c r="C9" s="85" t="s">
        <v>85</v>
      </c>
      <c r="D9" s="74">
        <v>30</v>
      </c>
      <c r="E9" s="168">
        <v>113</v>
      </c>
      <c r="F9" s="148">
        <f t="shared" ref="F9" si="0">D9*E9</f>
        <v>3390</v>
      </c>
      <c r="G9" s="135"/>
      <c r="H9" s="135"/>
      <c r="I9" s="136"/>
      <c r="J9" s="137"/>
      <c r="K9" s="136"/>
    </row>
    <row r="10" spans="1:11" s="133" customFormat="1" ht="15" customHeight="1">
      <c r="A10" s="172">
        <v>2</v>
      </c>
      <c r="B10" s="170" t="s">
        <v>188</v>
      </c>
      <c r="C10" s="171" t="s">
        <v>130</v>
      </c>
      <c r="D10" s="147">
        <v>49</v>
      </c>
      <c r="E10" s="20">
        <v>24</v>
      </c>
      <c r="F10" s="144">
        <f t="shared" ref="F10:F14" si="1">E10*D10</f>
        <v>1176</v>
      </c>
      <c r="G10" s="134"/>
      <c r="H10" s="135"/>
      <c r="I10" s="136"/>
      <c r="J10" s="137"/>
      <c r="K10" s="136"/>
    </row>
    <row r="11" spans="1:11" ht="18" customHeight="1">
      <c r="A11" s="172">
        <v>3</v>
      </c>
      <c r="B11" s="170" t="s">
        <v>187</v>
      </c>
      <c r="C11" s="120" t="s">
        <v>79</v>
      </c>
      <c r="D11" s="146">
        <v>15</v>
      </c>
      <c r="E11" s="146">
        <v>39</v>
      </c>
      <c r="F11" s="144">
        <f t="shared" si="1"/>
        <v>585</v>
      </c>
      <c r="G11" s="35"/>
      <c r="H11" s="48"/>
      <c r="I11" s="59"/>
      <c r="J11" s="33"/>
      <c r="K11" s="59"/>
    </row>
    <row r="12" spans="1:11" s="133" customFormat="1">
      <c r="A12" s="172">
        <v>4</v>
      </c>
      <c r="B12" s="170" t="s">
        <v>158</v>
      </c>
      <c r="C12" s="183" t="s">
        <v>86</v>
      </c>
      <c r="D12" s="147">
        <v>7.2</v>
      </c>
      <c r="E12" s="147">
        <v>136</v>
      </c>
      <c r="F12" s="144">
        <f t="shared" si="1"/>
        <v>979.2</v>
      </c>
      <c r="G12" s="135"/>
      <c r="H12" s="135"/>
      <c r="I12" s="136"/>
      <c r="J12" s="137"/>
      <c r="K12" s="136"/>
    </row>
    <row r="13" spans="1:11" s="133" customFormat="1">
      <c r="A13" s="172">
        <v>5</v>
      </c>
      <c r="B13" s="128" t="s">
        <v>189</v>
      </c>
      <c r="C13" s="138" t="s">
        <v>79</v>
      </c>
      <c r="D13" s="139">
        <v>1</v>
      </c>
      <c r="E13" s="139">
        <v>350</v>
      </c>
      <c r="F13" s="144">
        <f t="shared" si="1"/>
        <v>350</v>
      </c>
      <c r="G13" s="128"/>
      <c r="H13" s="135"/>
      <c r="I13" s="136"/>
      <c r="J13" s="137"/>
      <c r="K13" s="136"/>
    </row>
    <row r="14" spans="1:11" s="133" customFormat="1" ht="30" customHeight="1">
      <c r="A14" s="172">
        <v>6</v>
      </c>
      <c r="B14" s="175" t="s">
        <v>190</v>
      </c>
      <c r="C14" s="129" t="s">
        <v>183</v>
      </c>
      <c r="D14" s="144">
        <v>55</v>
      </c>
      <c r="E14" s="144">
        <v>20</v>
      </c>
      <c r="F14" s="144">
        <f t="shared" si="1"/>
        <v>1100</v>
      </c>
      <c r="G14" s="109"/>
      <c r="H14" s="140"/>
      <c r="I14" s="141"/>
      <c r="J14" s="141"/>
      <c r="K14" s="132"/>
    </row>
    <row r="15" spans="1:11" ht="55.2">
      <c r="A15" s="170">
        <v>7</v>
      </c>
      <c r="B15" s="109" t="s">
        <v>282</v>
      </c>
      <c r="C15" s="85" t="s">
        <v>281</v>
      </c>
      <c r="D15" s="203">
        <v>1</v>
      </c>
      <c r="E15" s="169">
        <v>1000</v>
      </c>
      <c r="F15" s="169">
        <f t="shared" ref="F15" si="2">D15*E15</f>
        <v>1000</v>
      </c>
      <c r="G15" s="35"/>
      <c r="H15" s="48"/>
      <c r="I15" s="59"/>
      <c r="J15" s="33"/>
      <c r="K15" s="59"/>
    </row>
    <row r="16" spans="1:11" s="133" customFormat="1" ht="15" customHeight="1">
      <c r="A16" s="172">
        <v>8</v>
      </c>
      <c r="B16" s="128"/>
      <c r="C16" s="129"/>
      <c r="D16" s="144"/>
      <c r="E16" s="130"/>
      <c r="F16" s="144"/>
      <c r="G16" s="134"/>
      <c r="H16" s="135"/>
      <c r="I16" s="136"/>
      <c r="J16" s="137"/>
      <c r="K16" s="136"/>
    </row>
    <row r="17" spans="1:35" s="133" customFormat="1" ht="15" customHeight="1">
      <c r="A17" s="172">
        <v>9</v>
      </c>
      <c r="B17" s="128"/>
      <c r="C17" s="129"/>
      <c r="D17" s="144"/>
      <c r="E17" s="130"/>
      <c r="F17" s="144"/>
      <c r="G17" s="134"/>
      <c r="H17" s="135"/>
      <c r="I17" s="136"/>
      <c r="J17" s="137"/>
      <c r="K17" s="136"/>
    </row>
    <row r="18" spans="1:35" s="133" customFormat="1" ht="31.2" customHeight="1">
      <c r="A18" s="172">
        <v>10</v>
      </c>
      <c r="B18" s="128"/>
      <c r="C18" s="129"/>
      <c r="D18" s="144"/>
      <c r="E18" s="130"/>
      <c r="F18" s="144"/>
      <c r="G18" s="134"/>
      <c r="H18" s="135"/>
      <c r="I18" s="136"/>
      <c r="J18" s="137"/>
      <c r="K18" s="136"/>
    </row>
    <row r="19" spans="1:35" s="133" customFormat="1" ht="15" customHeight="1">
      <c r="A19" s="172">
        <v>11</v>
      </c>
      <c r="B19" s="170"/>
      <c r="C19" s="171"/>
      <c r="D19" s="147"/>
      <c r="E19" s="20"/>
      <c r="F19" s="144"/>
      <c r="G19" s="134"/>
      <c r="H19" s="135"/>
      <c r="I19" s="136"/>
      <c r="J19" s="137"/>
      <c r="K19" s="136"/>
    </row>
    <row r="20" spans="1:35" s="133" customFormat="1">
      <c r="A20" s="172">
        <v>12</v>
      </c>
      <c r="B20" s="109"/>
      <c r="C20" s="85"/>
      <c r="D20" s="74"/>
      <c r="E20" s="168"/>
      <c r="F20" s="148"/>
      <c r="G20" s="135"/>
      <c r="H20" s="135"/>
      <c r="I20" s="136"/>
      <c r="J20" s="137"/>
      <c r="K20" s="136"/>
    </row>
    <row r="21" spans="1:35" s="133" customFormat="1">
      <c r="A21" s="172">
        <v>13</v>
      </c>
      <c r="B21" s="170"/>
      <c r="C21" s="171"/>
      <c r="D21" s="147"/>
      <c r="E21" s="20"/>
      <c r="F21" s="144"/>
      <c r="G21" s="135"/>
      <c r="H21" s="135"/>
      <c r="I21" s="136"/>
      <c r="J21" s="137"/>
      <c r="K21" s="136"/>
    </row>
    <row r="22" spans="1:35" s="133" customFormat="1">
      <c r="A22" s="172">
        <v>14</v>
      </c>
      <c r="B22" s="128"/>
      <c r="C22" s="138"/>
      <c r="D22" s="139"/>
      <c r="E22" s="139"/>
      <c r="F22" s="144"/>
      <c r="G22" s="128"/>
      <c r="H22" s="135"/>
      <c r="I22" s="136"/>
      <c r="J22" s="137"/>
      <c r="K22" s="136"/>
    </row>
    <row r="23" spans="1:35">
      <c r="A23" s="172">
        <v>15</v>
      </c>
      <c r="B23" s="128"/>
      <c r="C23" s="138"/>
      <c r="D23" s="145"/>
      <c r="E23" s="139"/>
      <c r="F23" s="144"/>
      <c r="G23" s="48"/>
      <c r="H23" s="48"/>
      <c r="I23" s="59"/>
      <c r="J23" s="33"/>
      <c r="K23" s="59"/>
    </row>
    <row r="24" spans="1:35" ht="29.4" customHeight="1">
      <c r="A24" s="172">
        <v>16</v>
      </c>
      <c r="B24" s="117"/>
      <c r="C24" s="118"/>
      <c r="D24" s="146"/>
      <c r="E24" s="121"/>
      <c r="F24" s="144"/>
      <c r="G24" s="35"/>
      <c r="H24" s="48"/>
      <c r="I24" s="59"/>
      <c r="J24" s="33"/>
      <c r="K24" s="59"/>
    </row>
    <row r="25" spans="1:35" ht="18" customHeight="1">
      <c r="A25" s="172">
        <v>17</v>
      </c>
      <c r="B25" s="170"/>
      <c r="C25" s="119"/>
      <c r="D25" s="121"/>
      <c r="E25" s="121"/>
      <c r="F25" s="144"/>
      <c r="G25" s="35"/>
      <c r="H25" s="48"/>
      <c r="I25" s="59"/>
      <c r="J25" s="33"/>
      <c r="K25" s="59"/>
    </row>
    <row r="26" spans="1:35">
      <c r="A26" s="172">
        <v>18</v>
      </c>
      <c r="B26" s="170"/>
      <c r="C26" s="171"/>
      <c r="D26" s="20"/>
      <c r="E26" s="20"/>
      <c r="F26" s="144"/>
      <c r="G26" s="35"/>
      <c r="H26" s="48"/>
      <c r="I26" s="59"/>
      <c r="J26" s="33"/>
      <c r="K26" s="59"/>
    </row>
    <row r="27" spans="1:35" ht="27.6">
      <c r="A27" s="172">
        <v>19</v>
      </c>
      <c r="B27" s="21" t="s">
        <v>125</v>
      </c>
      <c r="C27" s="86"/>
      <c r="D27" s="86"/>
      <c r="E27" s="22"/>
      <c r="F27" s="22">
        <f>SUM(F8:F26)</f>
        <v>8580.2000000000007</v>
      </c>
      <c r="G27" s="21" t="s">
        <v>123</v>
      </c>
      <c r="H27" s="102"/>
      <c r="I27" s="22"/>
      <c r="J27" s="103"/>
      <c r="K27" s="104">
        <f>SUM(K8:K26)</f>
        <v>0</v>
      </c>
    </row>
    <row r="28" spans="1:35">
      <c r="A28" s="172">
        <v>20</v>
      </c>
      <c r="B28" s="57" t="s">
        <v>141</v>
      </c>
      <c r="C28" s="87"/>
      <c r="D28" s="148"/>
      <c r="E28" s="75"/>
      <c r="F28" s="148"/>
      <c r="G28" s="77"/>
      <c r="H28" s="119"/>
      <c r="I28" s="119"/>
      <c r="J28" s="120"/>
      <c r="K28" s="121"/>
      <c r="L28"/>
      <c r="M28"/>
      <c r="N28"/>
      <c r="O28"/>
      <c r="P28"/>
      <c r="Q28"/>
      <c r="R28"/>
      <c r="S28"/>
      <c r="T28"/>
      <c r="U28"/>
      <c r="V28"/>
      <c r="W28"/>
      <c r="X28"/>
      <c r="Y28"/>
      <c r="Z28"/>
      <c r="AA28"/>
      <c r="AB28"/>
      <c r="AC28"/>
      <c r="AD28"/>
      <c r="AE28"/>
      <c r="AF28"/>
      <c r="AG28"/>
      <c r="AH28"/>
      <c r="AI28"/>
    </row>
    <row r="29" spans="1:35" s="39" customFormat="1" ht="27.6">
      <c r="A29" s="172">
        <v>21</v>
      </c>
      <c r="B29" s="77" t="s">
        <v>135</v>
      </c>
      <c r="C29" s="87" t="s">
        <v>85</v>
      </c>
      <c r="D29" s="148">
        <v>7.2</v>
      </c>
      <c r="E29" s="75">
        <v>580</v>
      </c>
      <c r="F29" s="125">
        <f>D29*E29</f>
        <v>4176</v>
      </c>
      <c r="G29" s="77" t="s">
        <v>154</v>
      </c>
      <c r="H29" s="82" t="s">
        <v>80</v>
      </c>
      <c r="I29" s="82">
        <v>25</v>
      </c>
      <c r="J29" s="82">
        <v>7.47</v>
      </c>
      <c r="K29" s="121">
        <f t="shared" ref="K29:K67" si="3">J29*I29</f>
        <v>186.75</v>
      </c>
      <c r="L29"/>
      <c r="M29"/>
      <c r="N29"/>
      <c r="O29"/>
      <c r="P29"/>
      <c r="Q29"/>
      <c r="R29"/>
      <c r="S29"/>
      <c r="T29"/>
      <c r="U29"/>
      <c r="V29"/>
      <c r="W29"/>
      <c r="X29"/>
      <c r="Y29"/>
      <c r="Z29"/>
      <c r="AA29"/>
      <c r="AB29"/>
      <c r="AC29"/>
      <c r="AD29"/>
      <c r="AE29"/>
      <c r="AF29"/>
      <c r="AG29"/>
      <c r="AH29"/>
      <c r="AI29"/>
    </row>
    <row r="30" spans="1:35" s="39" customFormat="1">
      <c r="A30" s="172">
        <v>22</v>
      </c>
      <c r="B30" s="43"/>
      <c r="C30" s="43"/>
      <c r="D30" s="43"/>
      <c r="E30" s="43"/>
      <c r="F30" s="173"/>
      <c r="G30" s="34" t="s">
        <v>126</v>
      </c>
      <c r="H30" s="74" t="s">
        <v>81</v>
      </c>
      <c r="I30" s="74">
        <f>D29*0.1</f>
        <v>0.72000000000000008</v>
      </c>
      <c r="J30" s="74">
        <v>44.16</v>
      </c>
      <c r="K30" s="121">
        <f t="shared" si="3"/>
        <v>31.795200000000001</v>
      </c>
      <c r="L30"/>
      <c r="M30"/>
      <c r="N30"/>
      <c r="O30"/>
      <c r="P30"/>
      <c r="Q30"/>
      <c r="R30"/>
      <c r="S30"/>
      <c r="T30"/>
      <c r="U30"/>
      <c r="V30"/>
      <c r="W30"/>
      <c r="X30"/>
      <c r="Y30"/>
      <c r="Z30"/>
      <c r="AA30"/>
      <c r="AB30"/>
      <c r="AC30"/>
      <c r="AD30"/>
      <c r="AE30"/>
      <c r="AF30"/>
      <c r="AG30"/>
      <c r="AH30"/>
      <c r="AI30"/>
    </row>
    <row r="31" spans="1:35" s="39" customFormat="1">
      <c r="A31" s="172">
        <v>23</v>
      </c>
      <c r="B31" s="77" t="s">
        <v>129</v>
      </c>
      <c r="C31" s="82" t="s">
        <v>130</v>
      </c>
      <c r="D31" s="148">
        <v>3.8</v>
      </c>
      <c r="E31" s="75">
        <v>114</v>
      </c>
      <c r="F31" s="125">
        <f t="shared" ref="F31" si="4">D31*E31</f>
        <v>433.2</v>
      </c>
      <c r="G31" s="34" t="s">
        <v>155</v>
      </c>
      <c r="H31" s="74" t="s">
        <v>86</v>
      </c>
      <c r="I31" s="191">
        <v>7.2</v>
      </c>
      <c r="J31" s="74">
        <v>1000</v>
      </c>
      <c r="K31" s="121">
        <f t="shared" si="3"/>
        <v>7200</v>
      </c>
      <c r="L31"/>
      <c r="M31"/>
      <c r="N31"/>
      <c r="O31"/>
      <c r="P31"/>
      <c r="Q31"/>
      <c r="R31"/>
      <c r="S31"/>
      <c r="T31"/>
      <c r="U31"/>
      <c r="V31"/>
      <c r="W31"/>
      <c r="X31"/>
      <c r="Y31"/>
      <c r="Z31"/>
      <c r="AA31"/>
      <c r="AB31"/>
      <c r="AC31"/>
      <c r="AD31"/>
      <c r="AE31"/>
      <c r="AF31"/>
      <c r="AG31"/>
      <c r="AH31"/>
      <c r="AI31"/>
    </row>
    <row r="32" spans="1:35" s="39" customFormat="1">
      <c r="A32" s="172">
        <v>24</v>
      </c>
      <c r="B32" s="77"/>
      <c r="C32" s="82"/>
      <c r="D32" s="148"/>
      <c r="E32" s="75"/>
      <c r="F32" s="148"/>
      <c r="G32" s="34" t="s">
        <v>156</v>
      </c>
      <c r="H32" s="74" t="s">
        <v>80</v>
      </c>
      <c r="I32" s="74">
        <v>1</v>
      </c>
      <c r="J32" s="74">
        <v>123.5</v>
      </c>
      <c r="K32" s="121">
        <f t="shared" si="3"/>
        <v>123.5</v>
      </c>
      <c r="L32"/>
      <c r="M32"/>
      <c r="N32"/>
      <c r="O32"/>
      <c r="P32"/>
      <c r="Q32"/>
      <c r="R32"/>
      <c r="S32"/>
      <c r="T32"/>
      <c r="U32"/>
      <c r="V32"/>
      <c r="W32"/>
      <c r="X32"/>
      <c r="Y32"/>
      <c r="Z32"/>
      <c r="AA32"/>
      <c r="AB32"/>
      <c r="AC32"/>
      <c r="AD32"/>
      <c r="AE32"/>
      <c r="AF32"/>
      <c r="AG32"/>
      <c r="AH32"/>
      <c r="AI32"/>
    </row>
    <row r="33" spans="1:35" s="78" customFormat="1">
      <c r="A33" s="172">
        <v>25</v>
      </c>
      <c r="B33" s="170"/>
      <c r="C33" s="171"/>
      <c r="D33" s="148"/>
      <c r="E33" s="169"/>
      <c r="F33" s="148"/>
      <c r="G33" s="76" t="s">
        <v>276</v>
      </c>
      <c r="H33" s="74" t="s">
        <v>87</v>
      </c>
      <c r="I33" s="74">
        <v>8</v>
      </c>
      <c r="J33" s="74">
        <v>9.5399999999999991</v>
      </c>
      <c r="K33" s="20">
        <f t="shared" si="3"/>
        <v>76.319999999999993</v>
      </c>
      <c r="L33"/>
      <c r="M33"/>
      <c r="N33"/>
      <c r="O33"/>
      <c r="P33"/>
      <c r="Q33"/>
      <c r="R33"/>
      <c r="S33"/>
      <c r="T33"/>
      <c r="U33"/>
      <c r="V33"/>
      <c r="W33"/>
      <c r="X33"/>
      <c r="Y33"/>
      <c r="Z33"/>
      <c r="AA33"/>
      <c r="AB33"/>
      <c r="AC33"/>
      <c r="AD33"/>
      <c r="AE33"/>
      <c r="AF33"/>
      <c r="AG33"/>
      <c r="AH33"/>
      <c r="AI33"/>
    </row>
    <row r="34" spans="1:35" s="78" customFormat="1" ht="27.6">
      <c r="A34" s="172">
        <v>26</v>
      </c>
      <c r="B34" s="47" t="s">
        <v>174</v>
      </c>
      <c r="C34" s="88" t="s">
        <v>85</v>
      </c>
      <c r="D34" s="20">
        <v>8.4</v>
      </c>
      <c r="E34" s="169">
        <v>321</v>
      </c>
      <c r="F34" s="148">
        <f>D34*E34</f>
        <v>2696.4</v>
      </c>
      <c r="G34" s="44" t="s">
        <v>160</v>
      </c>
      <c r="H34" s="79" t="s">
        <v>79</v>
      </c>
      <c r="I34" s="45">
        <v>8</v>
      </c>
      <c r="J34" s="45">
        <v>339.17</v>
      </c>
      <c r="K34" s="91">
        <f t="shared" ref="K34:K44" si="5">J34*I34</f>
        <v>2713.36</v>
      </c>
      <c r="L34"/>
      <c r="M34"/>
      <c r="N34"/>
      <c r="O34"/>
      <c r="P34"/>
      <c r="Q34"/>
      <c r="R34"/>
      <c r="S34"/>
      <c r="T34"/>
      <c r="U34"/>
      <c r="V34"/>
      <c r="W34"/>
      <c r="X34"/>
      <c r="Y34"/>
      <c r="Z34"/>
      <c r="AA34"/>
      <c r="AB34"/>
      <c r="AC34"/>
      <c r="AD34"/>
      <c r="AE34"/>
      <c r="AF34"/>
      <c r="AG34"/>
      <c r="AH34"/>
      <c r="AI34"/>
    </row>
    <row r="35" spans="1:35" s="78" customFormat="1">
      <c r="A35" s="172">
        <v>27</v>
      </c>
      <c r="B35" s="47"/>
      <c r="C35" s="88"/>
      <c r="D35" s="20"/>
      <c r="E35" s="75"/>
      <c r="F35" s="148"/>
      <c r="G35" s="43" t="s">
        <v>143</v>
      </c>
      <c r="H35" s="79" t="s">
        <v>79</v>
      </c>
      <c r="I35" s="45">
        <v>7</v>
      </c>
      <c r="J35" s="45">
        <v>221.67</v>
      </c>
      <c r="K35" s="91">
        <f t="shared" si="5"/>
        <v>1551.6899999999998</v>
      </c>
      <c r="L35"/>
      <c r="M35"/>
      <c r="N35"/>
      <c r="O35"/>
      <c r="P35"/>
      <c r="Q35"/>
      <c r="R35"/>
      <c r="S35"/>
      <c r="T35"/>
      <c r="U35"/>
      <c r="V35"/>
      <c r="W35"/>
      <c r="X35"/>
      <c r="Y35"/>
      <c r="Z35"/>
      <c r="AA35"/>
      <c r="AB35"/>
      <c r="AC35"/>
      <c r="AD35"/>
      <c r="AE35"/>
      <c r="AF35"/>
      <c r="AG35"/>
      <c r="AH35"/>
      <c r="AI35"/>
    </row>
    <row r="36" spans="1:35" s="78" customFormat="1">
      <c r="A36" s="172">
        <v>28</v>
      </c>
      <c r="B36" s="47" t="s">
        <v>192</v>
      </c>
      <c r="C36" s="88" t="s">
        <v>85</v>
      </c>
      <c r="D36" s="20">
        <v>9.8800000000000008</v>
      </c>
      <c r="E36" s="169">
        <v>271</v>
      </c>
      <c r="F36" s="148">
        <f>D36*E36</f>
        <v>2677.48</v>
      </c>
      <c r="G36" s="43" t="s">
        <v>161</v>
      </c>
      <c r="H36" s="79" t="s">
        <v>79</v>
      </c>
      <c r="I36" s="45">
        <v>4</v>
      </c>
      <c r="J36" s="79">
        <v>185</v>
      </c>
      <c r="K36" s="50">
        <f t="shared" si="5"/>
        <v>740</v>
      </c>
      <c r="L36"/>
      <c r="M36"/>
      <c r="N36"/>
      <c r="O36"/>
      <c r="P36"/>
      <c r="Q36"/>
      <c r="R36"/>
      <c r="S36"/>
      <c r="T36"/>
      <c r="U36"/>
      <c r="V36"/>
      <c r="W36"/>
      <c r="X36"/>
      <c r="Y36"/>
      <c r="Z36"/>
      <c r="AA36"/>
      <c r="AB36"/>
      <c r="AC36"/>
      <c r="AD36"/>
      <c r="AE36"/>
      <c r="AF36"/>
      <c r="AG36"/>
      <c r="AH36"/>
      <c r="AI36"/>
    </row>
    <row r="37" spans="1:35" s="78" customFormat="1">
      <c r="A37" s="172">
        <v>29</v>
      </c>
      <c r="B37" s="47"/>
      <c r="C37" s="89"/>
      <c r="D37" s="158"/>
      <c r="E37" s="90"/>
      <c r="F37" s="148"/>
      <c r="G37" s="43" t="s">
        <v>144</v>
      </c>
      <c r="H37" s="79" t="s">
        <v>79</v>
      </c>
      <c r="I37" s="45">
        <v>1</v>
      </c>
      <c r="J37" s="79">
        <v>31.25</v>
      </c>
      <c r="K37" s="50">
        <f t="shared" si="5"/>
        <v>31.25</v>
      </c>
      <c r="L37"/>
      <c r="M37"/>
      <c r="N37"/>
      <c r="O37"/>
      <c r="P37"/>
      <c r="Q37"/>
      <c r="R37"/>
      <c r="S37"/>
      <c r="T37"/>
      <c r="U37"/>
      <c r="V37"/>
      <c r="W37"/>
      <c r="X37"/>
      <c r="Y37"/>
      <c r="Z37"/>
      <c r="AA37"/>
      <c r="AB37"/>
      <c r="AC37"/>
      <c r="AD37"/>
      <c r="AE37"/>
      <c r="AF37"/>
      <c r="AG37"/>
      <c r="AH37"/>
      <c r="AI37"/>
    </row>
    <row r="38" spans="1:35" s="78" customFormat="1">
      <c r="A38" s="172">
        <v>30</v>
      </c>
      <c r="B38" s="47"/>
      <c r="C38" s="89"/>
      <c r="D38" s="158"/>
      <c r="E38" s="90"/>
      <c r="F38" s="148"/>
      <c r="G38" s="43" t="s">
        <v>162</v>
      </c>
      <c r="H38" s="79" t="s">
        <v>79</v>
      </c>
      <c r="I38" s="45">
        <v>2</v>
      </c>
      <c r="J38" s="79">
        <v>10</v>
      </c>
      <c r="K38" s="50">
        <f t="shared" si="5"/>
        <v>20</v>
      </c>
      <c r="L38"/>
      <c r="M38"/>
      <c r="N38"/>
      <c r="O38"/>
      <c r="P38"/>
      <c r="Q38"/>
      <c r="R38"/>
      <c r="S38"/>
      <c r="T38"/>
      <c r="U38"/>
      <c r="V38"/>
      <c r="W38"/>
      <c r="X38"/>
      <c r="Y38"/>
      <c r="Z38"/>
      <c r="AA38"/>
      <c r="AB38"/>
      <c r="AC38"/>
      <c r="AD38"/>
      <c r="AE38"/>
      <c r="AF38"/>
      <c r="AG38"/>
      <c r="AH38"/>
      <c r="AI38"/>
    </row>
    <row r="39" spans="1:35" s="78" customFormat="1" ht="27.6">
      <c r="A39" s="172">
        <v>31</v>
      </c>
      <c r="B39" s="47"/>
      <c r="C39" s="88"/>
      <c r="D39" s="20"/>
      <c r="E39" s="75"/>
      <c r="F39" s="148"/>
      <c r="G39" s="44" t="s">
        <v>163</v>
      </c>
      <c r="H39" s="79" t="s">
        <v>79</v>
      </c>
      <c r="I39" s="45">
        <v>2</v>
      </c>
      <c r="J39" s="45">
        <v>34.840000000000003</v>
      </c>
      <c r="K39" s="91">
        <f t="shared" si="5"/>
        <v>69.680000000000007</v>
      </c>
      <c r="L39"/>
      <c r="M39"/>
      <c r="N39"/>
      <c r="O39"/>
      <c r="P39"/>
      <c r="Q39"/>
      <c r="R39"/>
      <c r="S39"/>
      <c r="T39"/>
      <c r="U39"/>
      <c r="V39"/>
      <c r="W39"/>
      <c r="X39"/>
      <c r="Y39"/>
      <c r="Z39"/>
      <c r="AA39"/>
      <c r="AB39"/>
      <c r="AC39"/>
      <c r="AD39"/>
      <c r="AE39"/>
      <c r="AF39"/>
      <c r="AG39"/>
      <c r="AH39"/>
      <c r="AI39"/>
    </row>
    <row r="40" spans="1:35" s="78" customFormat="1">
      <c r="A40" s="172">
        <v>32</v>
      </c>
      <c r="B40" s="47"/>
      <c r="C40" s="88"/>
      <c r="D40" s="20"/>
      <c r="E40" s="75"/>
      <c r="F40" s="148"/>
      <c r="G40" s="76" t="s">
        <v>146</v>
      </c>
      <c r="H40" s="79" t="s">
        <v>80</v>
      </c>
      <c r="I40" s="45">
        <v>5</v>
      </c>
      <c r="J40" s="159">
        <v>14</v>
      </c>
      <c r="K40" s="160">
        <f>J40*I40</f>
        <v>70</v>
      </c>
      <c r="L40"/>
      <c r="M40"/>
      <c r="N40"/>
      <c r="O40"/>
      <c r="P40"/>
      <c r="Q40"/>
      <c r="R40"/>
      <c r="S40"/>
      <c r="T40"/>
      <c r="U40"/>
      <c r="V40"/>
      <c r="W40"/>
      <c r="X40"/>
      <c r="Y40"/>
      <c r="Z40"/>
      <c r="AA40"/>
      <c r="AB40"/>
      <c r="AC40"/>
      <c r="AD40"/>
      <c r="AE40"/>
      <c r="AF40"/>
      <c r="AG40"/>
      <c r="AH40"/>
      <c r="AI40"/>
    </row>
    <row r="41" spans="1:35" s="78" customFormat="1">
      <c r="A41" s="172">
        <v>33</v>
      </c>
      <c r="B41" s="47"/>
      <c r="C41" s="89"/>
      <c r="D41" s="158"/>
      <c r="E41" s="90"/>
      <c r="F41" s="148"/>
      <c r="G41" s="43" t="s">
        <v>120</v>
      </c>
      <c r="H41" s="79" t="s">
        <v>79</v>
      </c>
      <c r="I41" s="45">
        <v>2</v>
      </c>
      <c r="J41" s="45">
        <v>20.84</v>
      </c>
      <c r="K41" s="91">
        <f t="shared" si="5"/>
        <v>41.68</v>
      </c>
      <c r="L41"/>
      <c r="M41"/>
      <c r="N41"/>
      <c r="O41"/>
      <c r="P41"/>
      <c r="Q41"/>
      <c r="R41"/>
      <c r="S41"/>
      <c r="T41"/>
      <c r="U41"/>
      <c r="V41"/>
      <c r="W41"/>
      <c r="X41"/>
      <c r="Y41"/>
      <c r="Z41"/>
      <c r="AA41"/>
      <c r="AB41"/>
      <c r="AC41"/>
      <c r="AD41"/>
      <c r="AE41"/>
      <c r="AF41"/>
      <c r="AG41"/>
      <c r="AH41"/>
      <c r="AI41"/>
    </row>
    <row r="42" spans="1:35" s="78" customFormat="1">
      <c r="A42" s="172">
        <v>34</v>
      </c>
      <c r="B42" s="47"/>
      <c r="C42" s="89"/>
      <c r="D42" s="158"/>
      <c r="E42" s="90"/>
      <c r="F42" s="148"/>
      <c r="G42" s="43" t="s">
        <v>164</v>
      </c>
      <c r="H42" s="79" t="s">
        <v>79</v>
      </c>
      <c r="I42" s="45">
        <v>4</v>
      </c>
      <c r="J42" s="45">
        <v>20.84</v>
      </c>
      <c r="K42" s="91">
        <f t="shared" si="5"/>
        <v>83.36</v>
      </c>
      <c r="L42"/>
      <c r="M42"/>
      <c r="N42"/>
      <c r="O42"/>
      <c r="P42"/>
      <c r="Q42"/>
      <c r="R42"/>
      <c r="S42"/>
      <c r="T42"/>
      <c r="U42"/>
      <c r="V42"/>
      <c r="W42"/>
      <c r="X42"/>
      <c r="Y42"/>
      <c r="Z42"/>
      <c r="AA42"/>
      <c r="AB42"/>
      <c r="AC42"/>
      <c r="AD42"/>
      <c r="AE42"/>
      <c r="AF42"/>
      <c r="AG42"/>
      <c r="AH42"/>
      <c r="AI42"/>
    </row>
    <row r="43" spans="1:35" s="78" customFormat="1">
      <c r="A43" s="172"/>
      <c r="B43" s="47"/>
      <c r="C43" s="89"/>
      <c r="D43" s="158"/>
      <c r="E43" s="90"/>
      <c r="F43" s="148"/>
      <c r="G43" s="43" t="s">
        <v>283</v>
      </c>
      <c r="H43" s="79" t="s">
        <v>79</v>
      </c>
      <c r="I43" s="45">
        <v>4</v>
      </c>
      <c r="J43" s="45">
        <v>54</v>
      </c>
      <c r="K43" s="91">
        <f t="shared" si="5"/>
        <v>216</v>
      </c>
      <c r="L43"/>
      <c r="M43"/>
      <c r="N43"/>
      <c r="O43"/>
      <c r="P43"/>
      <c r="Q43"/>
      <c r="R43"/>
      <c r="S43"/>
      <c r="T43"/>
      <c r="U43"/>
      <c r="V43"/>
      <c r="W43"/>
      <c r="X43"/>
      <c r="Y43"/>
      <c r="Z43"/>
      <c r="AA43"/>
      <c r="AB43"/>
      <c r="AC43"/>
      <c r="AD43"/>
      <c r="AE43"/>
      <c r="AF43"/>
      <c r="AG43"/>
      <c r="AH43"/>
      <c r="AI43"/>
    </row>
    <row r="44" spans="1:35" s="78" customFormat="1">
      <c r="A44" s="172">
        <v>35</v>
      </c>
      <c r="B44" s="77" t="s">
        <v>128</v>
      </c>
      <c r="C44" s="82" t="s">
        <v>87</v>
      </c>
      <c r="D44" s="124">
        <v>5</v>
      </c>
      <c r="E44" s="162">
        <v>76</v>
      </c>
      <c r="F44" s="148">
        <f>D44*E44</f>
        <v>380</v>
      </c>
      <c r="G44" s="80" t="s">
        <v>275</v>
      </c>
      <c r="H44" s="85" t="s">
        <v>79</v>
      </c>
      <c r="I44" s="41">
        <v>2</v>
      </c>
      <c r="J44" s="41">
        <v>55</v>
      </c>
      <c r="K44" s="121">
        <f t="shared" si="5"/>
        <v>110</v>
      </c>
      <c r="L44"/>
      <c r="M44"/>
      <c r="N44"/>
      <c r="O44"/>
      <c r="P44"/>
      <c r="Q44"/>
      <c r="R44"/>
      <c r="S44"/>
      <c r="T44"/>
      <c r="U44"/>
      <c r="V44"/>
      <c r="W44"/>
      <c r="X44"/>
      <c r="Y44"/>
      <c r="Z44"/>
      <c r="AA44"/>
      <c r="AB44"/>
      <c r="AC44"/>
      <c r="AD44"/>
      <c r="AE44"/>
      <c r="AF44"/>
      <c r="AG44"/>
      <c r="AH44"/>
      <c r="AI44"/>
    </row>
    <row r="45" spans="1:35" s="78" customFormat="1">
      <c r="A45" s="172">
        <v>36</v>
      </c>
      <c r="B45" s="77"/>
      <c r="C45" s="82"/>
      <c r="D45" s="124"/>
      <c r="E45" s="92"/>
      <c r="F45" s="148"/>
      <c r="G45" s="80" t="s">
        <v>191</v>
      </c>
      <c r="H45" s="85" t="s">
        <v>79</v>
      </c>
      <c r="I45" s="168">
        <v>3</v>
      </c>
      <c r="J45" s="168">
        <v>23.34</v>
      </c>
      <c r="K45" s="121">
        <f>J45*I45</f>
        <v>70.02</v>
      </c>
      <c r="L45"/>
      <c r="M45"/>
      <c r="N45"/>
      <c r="O45"/>
      <c r="P45"/>
      <c r="Q45"/>
      <c r="R45"/>
      <c r="S45"/>
      <c r="T45"/>
      <c r="U45"/>
      <c r="V45"/>
      <c r="W45"/>
      <c r="X45"/>
      <c r="Y45"/>
      <c r="Z45"/>
      <c r="AA45"/>
      <c r="AB45"/>
      <c r="AC45"/>
      <c r="AD45"/>
      <c r="AE45"/>
      <c r="AF45"/>
      <c r="AG45"/>
      <c r="AH45"/>
      <c r="AI45"/>
    </row>
    <row r="46" spans="1:35" s="78" customFormat="1">
      <c r="A46" s="172">
        <v>37</v>
      </c>
      <c r="B46" s="170" t="s">
        <v>201</v>
      </c>
      <c r="C46" s="171" t="s">
        <v>79</v>
      </c>
      <c r="D46" s="169">
        <v>2</v>
      </c>
      <c r="E46" s="169">
        <v>124</v>
      </c>
      <c r="F46" s="148">
        <f>D46*E46</f>
        <v>248</v>
      </c>
      <c r="G46" s="43" t="s">
        <v>202</v>
      </c>
      <c r="H46" s="79" t="s">
        <v>79</v>
      </c>
      <c r="I46" s="74">
        <v>1</v>
      </c>
      <c r="J46" s="45">
        <v>233.34</v>
      </c>
      <c r="K46" s="91">
        <f t="shared" ref="K46:K49" si="6">J46*I46</f>
        <v>233.34</v>
      </c>
      <c r="L46"/>
      <c r="M46"/>
      <c r="N46"/>
      <c r="O46"/>
      <c r="P46"/>
      <c r="Q46"/>
      <c r="R46"/>
      <c r="S46"/>
      <c r="T46"/>
      <c r="U46"/>
      <c r="V46"/>
      <c r="W46"/>
      <c r="X46"/>
      <c r="Y46"/>
      <c r="Z46"/>
      <c r="AA46"/>
      <c r="AB46"/>
      <c r="AC46"/>
      <c r="AD46"/>
      <c r="AE46"/>
      <c r="AF46"/>
      <c r="AG46"/>
      <c r="AH46"/>
      <c r="AI46"/>
    </row>
    <row r="47" spans="1:35" s="78" customFormat="1">
      <c r="A47" s="172">
        <v>38</v>
      </c>
      <c r="B47" s="170"/>
      <c r="C47" s="171"/>
      <c r="D47" s="169"/>
      <c r="E47" s="169"/>
      <c r="F47" s="148"/>
      <c r="G47" s="43" t="s">
        <v>144</v>
      </c>
      <c r="H47" s="79" t="s">
        <v>79</v>
      </c>
      <c r="I47" s="45">
        <v>1</v>
      </c>
      <c r="J47" s="45">
        <v>29.67</v>
      </c>
      <c r="K47" s="91">
        <f t="shared" si="6"/>
        <v>29.67</v>
      </c>
      <c r="L47"/>
      <c r="M47"/>
      <c r="N47"/>
      <c r="O47"/>
      <c r="P47"/>
      <c r="Q47"/>
      <c r="R47"/>
      <c r="S47"/>
      <c r="T47"/>
      <c r="U47"/>
      <c r="V47"/>
      <c r="W47"/>
      <c r="X47"/>
      <c r="Y47"/>
      <c r="Z47"/>
      <c r="AA47"/>
      <c r="AB47"/>
      <c r="AC47"/>
      <c r="AD47"/>
      <c r="AE47"/>
      <c r="AF47"/>
      <c r="AG47"/>
      <c r="AH47"/>
      <c r="AI47"/>
    </row>
    <row r="48" spans="1:35" s="78" customFormat="1">
      <c r="A48" s="172">
        <v>39</v>
      </c>
      <c r="B48" s="170"/>
      <c r="C48" s="171"/>
      <c r="D48" s="169"/>
      <c r="E48" s="169"/>
      <c r="F48" s="148"/>
      <c r="G48" s="76" t="s">
        <v>145</v>
      </c>
      <c r="H48" s="79" t="s">
        <v>87</v>
      </c>
      <c r="I48" s="45">
        <v>4</v>
      </c>
      <c r="J48" s="45">
        <v>5.09</v>
      </c>
      <c r="K48" s="91">
        <f t="shared" si="6"/>
        <v>20.36</v>
      </c>
      <c r="L48"/>
      <c r="M48"/>
      <c r="N48"/>
      <c r="O48"/>
      <c r="P48"/>
      <c r="Q48"/>
      <c r="R48"/>
      <c r="S48"/>
      <c r="T48"/>
      <c r="U48"/>
      <c r="V48"/>
      <c r="W48"/>
      <c r="X48"/>
      <c r="Y48"/>
      <c r="Z48"/>
      <c r="AA48"/>
      <c r="AB48"/>
      <c r="AC48"/>
      <c r="AD48"/>
      <c r="AE48"/>
      <c r="AF48"/>
      <c r="AG48"/>
      <c r="AH48"/>
      <c r="AI48"/>
    </row>
    <row r="49" spans="1:35" s="78" customFormat="1">
      <c r="A49" s="172">
        <v>40</v>
      </c>
      <c r="B49" s="170"/>
      <c r="C49" s="171"/>
      <c r="D49" s="169"/>
      <c r="E49" s="169"/>
      <c r="F49" s="148"/>
      <c r="G49" s="76" t="s">
        <v>203</v>
      </c>
      <c r="H49" s="79" t="s">
        <v>79</v>
      </c>
      <c r="I49" s="45">
        <v>4</v>
      </c>
      <c r="J49" s="45">
        <v>6.09</v>
      </c>
      <c r="K49" s="91">
        <f t="shared" si="6"/>
        <v>24.36</v>
      </c>
      <c r="L49"/>
      <c r="M49"/>
      <c r="N49"/>
      <c r="O49"/>
      <c r="P49"/>
      <c r="Q49"/>
      <c r="R49"/>
      <c r="S49"/>
      <c r="T49"/>
      <c r="U49"/>
      <c r="V49"/>
      <c r="W49"/>
      <c r="X49"/>
      <c r="Y49"/>
      <c r="Z49"/>
      <c r="AA49"/>
      <c r="AB49"/>
      <c r="AC49"/>
      <c r="AD49"/>
      <c r="AE49"/>
      <c r="AF49"/>
      <c r="AG49"/>
      <c r="AH49"/>
      <c r="AI49"/>
    </row>
    <row r="50" spans="1:35" s="78" customFormat="1" ht="27.6">
      <c r="A50" s="172">
        <v>41</v>
      </c>
      <c r="B50" s="32" t="s">
        <v>213</v>
      </c>
      <c r="C50" s="33" t="s">
        <v>79</v>
      </c>
      <c r="D50" s="74">
        <v>1</v>
      </c>
      <c r="E50" s="169">
        <v>1271</v>
      </c>
      <c r="F50" s="148">
        <f>D50*E50</f>
        <v>1271</v>
      </c>
      <c r="G50" s="76" t="s">
        <v>204</v>
      </c>
      <c r="H50" s="83" t="s">
        <v>79</v>
      </c>
      <c r="I50" s="184">
        <v>1</v>
      </c>
      <c r="J50" s="74" t="s">
        <v>205</v>
      </c>
      <c r="K50" s="20">
        <v>0</v>
      </c>
      <c r="L50"/>
      <c r="M50"/>
      <c r="N50"/>
      <c r="O50"/>
      <c r="P50"/>
      <c r="Q50"/>
      <c r="R50"/>
      <c r="S50"/>
      <c r="T50"/>
      <c r="U50"/>
      <c r="V50"/>
      <c r="W50"/>
      <c r="X50"/>
      <c r="Y50"/>
      <c r="Z50"/>
      <c r="AA50"/>
      <c r="AB50"/>
      <c r="AC50"/>
      <c r="AD50"/>
      <c r="AE50"/>
      <c r="AF50"/>
      <c r="AG50"/>
      <c r="AH50"/>
      <c r="AI50"/>
    </row>
    <row r="51" spans="1:35" s="78" customFormat="1">
      <c r="A51" s="172">
        <v>42</v>
      </c>
      <c r="B51" s="32"/>
      <c r="C51" s="33"/>
      <c r="D51" s="74"/>
      <c r="E51" s="169"/>
      <c r="F51" s="148"/>
      <c r="G51" s="76" t="s">
        <v>206</v>
      </c>
      <c r="H51" s="83" t="s">
        <v>207</v>
      </c>
      <c r="I51" s="184">
        <v>1</v>
      </c>
      <c r="J51" s="74" t="s">
        <v>205</v>
      </c>
      <c r="K51" s="20">
        <v>0</v>
      </c>
      <c r="L51"/>
      <c r="M51"/>
      <c r="N51"/>
      <c r="O51"/>
      <c r="P51"/>
      <c r="Q51"/>
      <c r="R51"/>
      <c r="S51"/>
      <c r="T51"/>
      <c r="U51"/>
      <c r="V51"/>
      <c r="W51"/>
      <c r="X51"/>
      <c r="Y51"/>
      <c r="Z51"/>
      <c r="AA51"/>
      <c r="AB51"/>
      <c r="AC51"/>
      <c r="AD51"/>
      <c r="AE51"/>
      <c r="AF51"/>
      <c r="AG51"/>
      <c r="AH51"/>
      <c r="AI51"/>
    </row>
    <row r="52" spans="1:35" s="78" customFormat="1" ht="27.6">
      <c r="A52" s="172">
        <v>43</v>
      </c>
      <c r="B52" s="32"/>
      <c r="C52" s="33"/>
      <c r="D52" s="74"/>
      <c r="E52" s="169"/>
      <c r="F52" s="148"/>
      <c r="G52" s="76" t="s">
        <v>208</v>
      </c>
      <c r="H52" s="83" t="s">
        <v>209</v>
      </c>
      <c r="I52" s="184">
        <v>1</v>
      </c>
      <c r="J52" s="74" t="s">
        <v>205</v>
      </c>
      <c r="K52" s="20">
        <v>0</v>
      </c>
      <c r="L52"/>
      <c r="M52"/>
      <c r="N52"/>
      <c r="O52"/>
      <c r="P52"/>
      <c r="Q52"/>
      <c r="R52"/>
      <c r="S52"/>
      <c r="T52"/>
      <c r="U52"/>
      <c r="V52"/>
      <c r="W52"/>
      <c r="X52"/>
      <c r="Y52"/>
      <c r="Z52"/>
      <c r="AA52"/>
      <c r="AB52"/>
      <c r="AC52"/>
      <c r="AD52"/>
      <c r="AE52"/>
      <c r="AF52"/>
      <c r="AG52"/>
      <c r="AH52"/>
      <c r="AI52"/>
    </row>
    <row r="53" spans="1:35" s="78" customFormat="1" ht="27.6">
      <c r="A53" s="172">
        <v>44</v>
      </c>
      <c r="B53" s="32"/>
      <c r="C53" s="33"/>
      <c r="D53" s="74"/>
      <c r="E53" s="169"/>
      <c r="F53" s="148"/>
      <c r="G53" s="76" t="s">
        <v>210</v>
      </c>
      <c r="H53" s="83" t="s">
        <v>79</v>
      </c>
      <c r="I53" s="184">
        <v>1</v>
      </c>
      <c r="J53" s="74" t="s">
        <v>205</v>
      </c>
      <c r="K53" s="20">
        <v>0</v>
      </c>
      <c r="L53"/>
      <c r="M53"/>
      <c r="N53"/>
      <c r="O53"/>
      <c r="P53"/>
      <c r="Q53"/>
      <c r="R53"/>
      <c r="S53"/>
      <c r="T53"/>
      <c r="U53"/>
      <c r="V53"/>
      <c r="W53"/>
      <c r="X53"/>
      <c r="Y53"/>
      <c r="Z53"/>
      <c r="AA53"/>
      <c r="AB53"/>
      <c r="AC53"/>
      <c r="AD53"/>
      <c r="AE53"/>
      <c r="AF53"/>
      <c r="AG53"/>
      <c r="AH53"/>
      <c r="AI53"/>
    </row>
    <row r="54" spans="1:35" s="78" customFormat="1">
      <c r="A54" s="172">
        <v>45</v>
      </c>
      <c r="B54" s="32"/>
      <c r="C54" s="33"/>
      <c r="D54" s="74"/>
      <c r="E54" s="169"/>
      <c r="F54" s="148"/>
      <c r="G54" s="76" t="s">
        <v>211</v>
      </c>
      <c r="H54" s="83" t="s">
        <v>79</v>
      </c>
      <c r="I54" s="184">
        <v>2</v>
      </c>
      <c r="J54" s="74" t="s">
        <v>205</v>
      </c>
      <c r="K54" s="20">
        <v>0</v>
      </c>
      <c r="L54"/>
      <c r="M54"/>
      <c r="N54"/>
      <c r="O54"/>
      <c r="P54"/>
      <c r="Q54"/>
      <c r="R54"/>
      <c r="S54"/>
      <c r="T54"/>
      <c r="U54"/>
      <c r="V54"/>
      <c r="W54"/>
      <c r="X54"/>
      <c r="Y54"/>
      <c r="Z54"/>
      <c r="AA54"/>
      <c r="AB54"/>
      <c r="AC54"/>
      <c r="AD54"/>
      <c r="AE54"/>
      <c r="AF54"/>
      <c r="AG54"/>
      <c r="AH54"/>
      <c r="AI54"/>
    </row>
    <row r="55" spans="1:35" s="78" customFormat="1">
      <c r="A55" s="172">
        <v>46</v>
      </c>
      <c r="B55" s="32"/>
      <c r="C55" s="33"/>
      <c r="D55" s="74"/>
      <c r="E55" s="169"/>
      <c r="F55" s="148"/>
      <c r="G55" s="76" t="s">
        <v>212</v>
      </c>
      <c r="H55" s="83" t="s">
        <v>79</v>
      </c>
      <c r="I55" s="185">
        <v>1</v>
      </c>
      <c r="J55" s="74">
        <v>195.84</v>
      </c>
      <c r="K55" s="20">
        <f t="shared" ref="K55:K58" si="7">J55*I55</f>
        <v>195.84</v>
      </c>
      <c r="L55"/>
      <c r="M55"/>
      <c r="N55"/>
      <c r="O55"/>
      <c r="P55"/>
      <c r="Q55"/>
      <c r="R55"/>
      <c r="S55"/>
      <c r="T55"/>
      <c r="U55"/>
      <c r="V55"/>
      <c r="W55"/>
      <c r="X55"/>
      <c r="Y55"/>
      <c r="Z55"/>
      <c r="AA55"/>
      <c r="AB55"/>
      <c r="AC55"/>
      <c r="AD55"/>
      <c r="AE55"/>
      <c r="AF55"/>
      <c r="AG55"/>
      <c r="AH55"/>
      <c r="AI55"/>
    </row>
    <row r="56" spans="1:35" s="78" customFormat="1">
      <c r="A56" s="172">
        <v>47</v>
      </c>
      <c r="B56" s="32" t="s">
        <v>269</v>
      </c>
      <c r="C56" s="33" t="s">
        <v>85</v>
      </c>
      <c r="D56" s="74">
        <v>15</v>
      </c>
      <c r="E56" s="169">
        <v>80</v>
      </c>
      <c r="F56" s="148">
        <f>D56*E56</f>
        <v>1200</v>
      </c>
      <c r="G56" s="76" t="s">
        <v>224</v>
      </c>
      <c r="H56" s="83" t="s">
        <v>79</v>
      </c>
      <c r="I56" s="185">
        <v>1</v>
      </c>
      <c r="J56" s="74">
        <v>1000</v>
      </c>
      <c r="K56" s="20">
        <f t="shared" si="7"/>
        <v>1000</v>
      </c>
      <c r="L56"/>
      <c r="M56"/>
      <c r="N56"/>
      <c r="O56"/>
      <c r="P56"/>
      <c r="Q56"/>
      <c r="R56"/>
      <c r="S56"/>
      <c r="T56"/>
      <c r="U56"/>
      <c r="V56"/>
      <c r="W56"/>
      <c r="X56"/>
      <c r="Y56"/>
      <c r="Z56"/>
      <c r="AA56"/>
      <c r="AB56"/>
      <c r="AC56"/>
      <c r="AD56"/>
      <c r="AE56"/>
      <c r="AF56"/>
      <c r="AG56"/>
      <c r="AH56"/>
      <c r="AI56"/>
    </row>
    <row r="57" spans="1:35" s="78" customFormat="1" ht="27.6">
      <c r="A57" s="172">
        <v>48</v>
      </c>
      <c r="B57" s="32" t="s">
        <v>270</v>
      </c>
      <c r="C57" s="33" t="s">
        <v>85</v>
      </c>
      <c r="D57" s="74">
        <v>7.2</v>
      </c>
      <c r="E57" s="169">
        <v>300</v>
      </c>
      <c r="F57" s="148">
        <f>D57*E57</f>
        <v>2160</v>
      </c>
      <c r="G57" s="76" t="s">
        <v>224</v>
      </c>
      <c r="H57" s="83"/>
      <c r="I57" s="185"/>
      <c r="J57" s="74"/>
      <c r="K57" s="20"/>
      <c r="L57"/>
      <c r="M57"/>
      <c r="N57"/>
      <c r="O57"/>
      <c r="P57"/>
      <c r="Q57"/>
      <c r="R57"/>
      <c r="S57"/>
      <c r="T57"/>
      <c r="U57"/>
      <c r="V57"/>
      <c r="W57"/>
      <c r="X57"/>
      <c r="Y57"/>
      <c r="Z57"/>
      <c r="AA57"/>
      <c r="AB57"/>
      <c r="AC57"/>
      <c r="AD57"/>
      <c r="AE57"/>
      <c r="AF57"/>
      <c r="AG57"/>
      <c r="AH57"/>
      <c r="AI57"/>
    </row>
    <row r="58" spans="1:35" s="78" customFormat="1">
      <c r="A58" s="172"/>
      <c r="B58" s="32"/>
      <c r="C58" s="33"/>
      <c r="D58" s="74"/>
      <c r="E58" s="169"/>
      <c r="F58" s="148"/>
      <c r="G58" s="76" t="s">
        <v>277</v>
      </c>
      <c r="H58" s="83" t="s">
        <v>85</v>
      </c>
      <c r="I58" s="185">
        <v>96</v>
      </c>
      <c r="J58" s="74">
        <v>281.25</v>
      </c>
      <c r="K58" s="20">
        <f t="shared" si="7"/>
        <v>27000</v>
      </c>
      <c r="L58"/>
      <c r="M58"/>
      <c r="N58"/>
      <c r="O58"/>
      <c r="P58"/>
      <c r="Q58"/>
      <c r="R58"/>
      <c r="S58"/>
      <c r="T58"/>
      <c r="U58"/>
      <c r="V58"/>
      <c r="W58"/>
      <c r="X58"/>
      <c r="Y58"/>
      <c r="Z58"/>
      <c r="AA58"/>
      <c r="AB58"/>
      <c r="AC58"/>
      <c r="AD58"/>
      <c r="AE58"/>
      <c r="AF58"/>
      <c r="AG58"/>
      <c r="AH58"/>
      <c r="AI58"/>
    </row>
    <row r="59" spans="1:35" s="78" customFormat="1">
      <c r="A59" s="172">
        <v>49</v>
      </c>
      <c r="B59" s="32"/>
      <c r="C59" s="33"/>
      <c r="D59" s="74"/>
      <c r="E59" s="169"/>
      <c r="F59" s="148"/>
      <c r="G59" s="76" t="s">
        <v>271</v>
      </c>
      <c r="H59" s="83" t="s">
        <v>85</v>
      </c>
      <c r="I59" s="185">
        <v>7.2</v>
      </c>
      <c r="J59" s="74">
        <v>1000</v>
      </c>
      <c r="K59" s="20">
        <f t="shared" ref="K59:K60" si="8">J59*I59</f>
        <v>7200</v>
      </c>
      <c r="L59"/>
      <c r="M59"/>
      <c r="N59"/>
      <c r="O59"/>
      <c r="P59"/>
      <c r="Q59"/>
      <c r="R59"/>
      <c r="S59"/>
      <c r="T59"/>
      <c r="U59"/>
      <c r="V59"/>
      <c r="W59"/>
      <c r="X59"/>
      <c r="Y59"/>
      <c r="Z59"/>
      <c r="AA59"/>
      <c r="AB59"/>
      <c r="AC59"/>
      <c r="AD59"/>
      <c r="AE59"/>
      <c r="AF59"/>
      <c r="AG59"/>
      <c r="AH59"/>
      <c r="AI59"/>
    </row>
    <row r="60" spans="1:35" s="78" customFormat="1" ht="27.6">
      <c r="A60" s="172">
        <v>50</v>
      </c>
      <c r="B60" s="32" t="s">
        <v>273</v>
      </c>
      <c r="C60" s="33" t="s">
        <v>85</v>
      </c>
      <c r="D60" s="74">
        <v>3.6</v>
      </c>
      <c r="E60" s="169">
        <v>80</v>
      </c>
      <c r="F60" s="148">
        <f>D60*E60</f>
        <v>288</v>
      </c>
      <c r="G60" s="209" t="s">
        <v>272</v>
      </c>
      <c r="H60" s="83" t="s">
        <v>79</v>
      </c>
      <c r="I60" s="185">
        <v>6</v>
      </c>
      <c r="J60" s="74">
        <v>220</v>
      </c>
      <c r="K60" s="20">
        <f t="shared" si="8"/>
        <v>1320</v>
      </c>
      <c r="L60"/>
      <c r="M60"/>
      <c r="N60"/>
      <c r="O60"/>
      <c r="P60"/>
      <c r="Q60"/>
      <c r="R60"/>
      <c r="S60"/>
      <c r="T60"/>
      <c r="U60"/>
      <c r="V60"/>
      <c r="W60"/>
      <c r="X60"/>
      <c r="Y60"/>
      <c r="Z60"/>
      <c r="AA60"/>
      <c r="AB60"/>
      <c r="AC60"/>
      <c r="AD60"/>
      <c r="AE60"/>
      <c r="AF60"/>
      <c r="AG60"/>
      <c r="AH60"/>
      <c r="AI60"/>
    </row>
    <row r="61" spans="1:35" s="39" customFormat="1" ht="27.6">
      <c r="A61" s="172">
        <v>51</v>
      </c>
      <c r="B61" s="77" t="s">
        <v>159</v>
      </c>
      <c r="C61" s="82" t="s">
        <v>79</v>
      </c>
      <c r="D61" s="148">
        <v>30</v>
      </c>
      <c r="E61" s="75">
        <v>53</v>
      </c>
      <c r="F61" s="148">
        <f t="shared" ref="F61" si="9">D61*E61</f>
        <v>1590</v>
      </c>
      <c r="G61" s="44" t="s">
        <v>146</v>
      </c>
      <c r="H61" s="79" t="s">
        <v>80</v>
      </c>
      <c r="I61" s="45">
        <v>10</v>
      </c>
      <c r="J61" s="122">
        <v>14</v>
      </c>
      <c r="K61" s="121">
        <f>J61*I61</f>
        <v>140</v>
      </c>
      <c r="L61"/>
      <c r="M61"/>
      <c r="N61"/>
      <c r="O61"/>
      <c r="P61"/>
      <c r="Q61"/>
      <c r="R61"/>
      <c r="S61"/>
      <c r="T61"/>
      <c r="U61"/>
      <c r="V61"/>
      <c r="W61"/>
      <c r="X61"/>
      <c r="Y61"/>
      <c r="Z61"/>
      <c r="AA61"/>
      <c r="AB61"/>
      <c r="AC61"/>
      <c r="AD61"/>
      <c r="AE61"/>
      <c r="AF61"/>
      <c r="AG61"/>
      <c r="AH61"/>
      <c r="AI61"/>
    </row>
    <row r="62" spans="1:35" s="78" customFormat="1">
      <c r="A62" s="172">
        <v>52</v>
      </c>
      <c r="B62" s="47"/>
      <c r="C62" s="88"/>
      <c r="D62" s="147"/>
      <c r="E62" s="75"/>
      <c r="F62" s="148"/>
      <c r="G62" s="43" t="s">
        <v>120</v>
      </c>
      <c r="H62" s="79" t="s">
        <v>79</v>
      </c>
      <c r="I62" s="45">
        <v>2</v>
      </c>
      <c r="J62" s="45">
        <v>20.84</v>
      </c>
      <c r="K62" s="121">
        <f>J62*I62</f>
        <v>41.68</v>
      </c>
      <c r="L62"/>
      <c r="M62"/>
      <c r="N62"/>
      <c r="O62"/>
      <c r="P62"/>
      <c r="Q62"/>
      <c r="R62"/>
      <c r="S62"/>
      <c r="T62"/>
      <c r="U62"/>
      <c r="V62"/>
      <c r="W62"/>
      <c r="X62"/>
      <c r="Y62"/>
      <c r="Z62"/>
      <c r="AA62"/>
      <c r="AB62"/>
      <c r="AC62"/>
      <c r="AD62"/>
      <c r="AE62"/>
      <c r="AF62"/>
      <c r="AG62"/>
      <c r="AH62"/>
      <c r="AI62"/>
    </row>
    <row r="63" spans="1:35" s="78" customFormat="1">
      <c r="A63" s="172">
        <v>53</v>
      </c>
      <c r="B63" s="47"/>
      <c r="C63" s="89"/>
      <c r="D63" s="149"/>
      <c r="E63" s="90"/>
      <c r="F63" s="148"/>
      <c r="G63" s="34" t="s">
        <v>118</v>
      </c>
      <c r="H63" s="74" t="s">
        <v>81</v>
      </c>
      <c r="I63" s="74">
        <f>(D64)*0.1</f>
        <v>1</v>
      </c>
      <c r="J63" s="74">
        <v>44.16</v>
      </c>
      <c r="K63" s="121">
        <f>J63*I63</f>
        <v>44.16</v>
      </c>
      <c r="L63"/>
      <c r="M63"/>
      <c r="N63"/>
      <c r="O63"/>
      <c r="P63"/>
      <c r="Q63"/>
      <c r="R63"/>
      <c r="S63"/>
      <c r="T63"/>
      <c r="U63"/>
      <c r="V63"/>
      <c r="W63"/>
      <c r="X63"/>
      <c r="Y63"/>
      <c r="Z63"/>
      <c r="AA63"/>
      <c r="AB63"/>
      <c r="AC63"/>
      <c r="AD63"/>
      <c r="AE63"/>
      <c r="AF63"/>
      <c r="AG63"/>
      <c r="AH63"/>
      <c r="AI63"/>
    </row>
    <row r="64" spans="1:35" s="60" customFormat="1" ht="55.2">
      <c r="A64" s="172">
        <v>54</v>
      </c>
      <c r="B64" s="32" t="s">
        <v>193</v>
      </c>
      <c r="C64" s="33" t="s">
        <v>86</v>
      </c>
      <c r="D64" s="131">
        <v>10</v>
      </c>
      <c r="E64" s="75">
        <v>215</v>
      </c>
      <c r="F64" s="148">
        <f>D64*E64</f>
        <v>2150</v>
      </c>
      <c r="G64" s="76" t="s">
        <v>127</v>
      </c>
      <c r="H64" s="83" t="s">
        <v>80</v>
      </c>
      <c r="I64" s="75">
        <v>13</v>
      </c>
      <c r="J64" s="74">
        <v>10.9</v>
      </c>
      <c r="K64" s="121">
        <f t="shared" si="3"/>
        <v>141.70000000000002</v>
      </c>
      <c r="L64"/>
      <c r="M64"/>
      <c r="N64"/>
      <c r="O64"/>
      <c r="P64"/>
      <c r="Q64"/>
      <c r="R64"/>
      <c r="S64"/>
      <c r="T64"/>
      <c r="U64"/>
      <c r="V64"/>
      <c r="W64"/>
      <c r="X64"/>
      <c r="Y64"/>
      <c r="Z64"/>
      <c r="AA64"/>
      <c r="AB64"/>
      <c r="AC64"/>
      <c r="AD64"/>
      <c r="AE64"/>
      <c r="AF64"/>
      <c r="AG64"/>
      <c r="AH64"/>
      <c r="AI64"/>
    </row>
    <row r="65" spans="1:35" s="60" customFormat="1">
      <c r="A65" s="172">
        <v>55</v>
      </c>
      <c r="B65" s="46"/>
      <c r="C65" s="79"/>
      <c r="D65" s="150"/>
      <c r="E65" s="92"/>
      <c r="F65" s="150"/>
      <c r="G65" s="34" t="s">
        <v>118</v>
      </c>
      <c r="H65" s="74" t="s">
        <v>81</v>
      </c>
      <c r="I65" s="74">
        <f>(D66)*0.1</f>
        <v>1.4000000000000001</v>
      </c>
      <c r="J65" s="74">
        <v>44.16</v>
      </c>
      <c r="K65" s="121">
        <f t="shared" ref="K65:K66" si="10">J65*I65</f>
        <v>61.823999999999998</v>
      </c>
      <c r="L65"/>
      <c r="M65"/>
      <c r="N65"/>
      <c r="O65"/>
      <c r="P65"/>
      <c r="Q65"/>
      <c r="R65"/>
      <c r="S65"/>
      <c r="T65"/>
      <c r="U65"/>
      <c r="V65"/>
      <c r="W65"/>
      <c r="X65"/>
      <c r="Y65"/>
      <c r="Z65"/>
      <c r="AA65"/>
      <c r="AB65"/>
      <c r="AC65"/>
      <c r="AD65"/>
      <c r="AE65"/>
      <c r="AF65"/>
      <c r="AG65"/>
      <c r="AH65"/>
      <c r="AI65"/>
    </row>
    <row r="66" spans="1:35" s="60" customFormat="1" ht="27.6">
      <c r="A66" s="172">
        <v>56</v>
      </c>
      <c r="B66" s="32" t="s">
        <v>165</v>
      </c>
      <c r="C66" s="33" t="s">
        <v>86</v>
      </c>
      <c r="D66" s="131">
        <v>14</v>
      </c>
      <c r="E66" s="75">
        <v>214</v>
      </c>
      <c r="F66" s="148">
        <f>D66*E66</f>
        <v>2996</v>
      </c>
      <c r="G66" s="76" t="s">
        <v>127</v>
      </c>
      <c r="H66" s="83" t="s">
        <v>80</v>
      </c>
      <c r="I66" s="75">
        <v>18</v>
      </c>
      <c r="J66" s="74">
        <v>10.9</v>
      </c>
      <c r="K66" s="121">
        <f t="shared" si="10"/>
        <v>196.20000000000002</v>
      </c>
      <c r="L66"/>
      <c r="M66"/>
      <c r="N66"/>
      <c r="O66"/>
      <c r="P66"/>
      <c r="Q66"/>
      <c r="R66"/>
      <c r="S66"/>
      <c r="T66"/>
      <c r="U66"/>
      <c r="V66"/>
      <c r="W66"/>
      <c r="X66"/>
      <c r="Y66"/>
      <c r="Z66"/>
      <c r="AA66"/>
      <c r="AB66"/>
      <c r="AC66"/>
      <c r="AD66"/>
      <c r="AE66"/>
      <c r="AF66"/>
      <c r="AG66"/>
      <c r="AH66"/>
      <c r="AI66"/>
    </row>
    <row r="67" spans="1:35" s="60" customFormat="1" ht="27.6">
      <c r="A67" s="172">
        <v>57</v>
      </c>
      <c r="B67" s="161" t="s">
        <v>166</v>
      </c>
      <c r="C67" s="82" t="s">
        <v>130</v>
      </c>
      <c r="D67" s="124">
        <v>7.6</v>
      </c>
      <c r="E67" s="75">
        <v>160</v>
      </c>
      <c r="F67" s="148">
        <f>D67*E67</f>
        <v>1216</v>
      </c>
      <c r="G67" s="76" t="s">
        <v>127</v>
      </c>
      <c r="H67" s="83" t="s">
        <v>80</v>
      </c>
      <c r="I67" s="75">
        <f>D67*1.2*0.3</f>
        <v>2.7359999999999998</v>
      </c>
      <c r="J67" s="74">
        <v>10.9</v>
      </c>
      <c r="K67" s="121">
        <f t="shared" si="3"/>
        <v>29.822399999999998</v>
      </c>
      <c r="L67"/>
      <c r="M67"/>
      <c r="N67"/>
      <c r="O67"/>
      <c r="P67"/>
      <c r="Q67"/>
      <c r="R67"/>
      <c r="S67"/>
      <c r="T67"/>
      <c r="U67"/>
      <c r="V67"/>
      <c r="W67"/>
      <c r="X67"/>
      <c r="Y67"/>
      <c r="Z67"/>
      <c r="AA67"/>
      <c r="AB67"/>
      <c r="AC67"/>
      <c r="AD67"/>
      <c r="AE67"/>
      <c r="AF67"/>
      <c r="AG67"/>
      <c r="AH67"/>
      <c r="AI67"/>
    </row>
    <row r="68" spans="1:35" s="60" customFormat="1">
      <c r="A68" s="172">
        <v>58</v>
      </c>
      <c r="B68" s="77"/>
      <c r="C68" s="82"/>
      <c r="D68" s="148"/>
      <c r="E68" s="75"/>
      <c r="F68" s="148"/>
      <c r="G68" s="34"/>
      <c r="H68" s="74"/>
      <c r="I68" s="74"/>
      <c r="J68" s="74"/>
      <c r="K68" s="20"/>
      <c r="L68"/>
      <c r="M68"/>
      <c r="N68"/>
      <c r="O68"/>
      <c r="P68"/>
      <c r="Q68"/>
      <c r="R68"/>
      <c r="S68"/>
      <c r="T68"/>
      <c r="U68"/>
      <c r="V68"/>
      <c r="W68"/>
      <c r="X68"/>
      <c r="Y68"/>
      <c r="Z68"/>
      <c r="AA68"/>
      <c r="AB68"/>
      <c r="AC68"/>
      <c r="AD68"/>
      <c r="AE68"/>
      <c r="AF68"/>
      <c r="AG68"/>
      <c r="AH68"/>
      <c r="AI68"/>
    </row>
    <row r="69" spans="1:35" s="60" customFormat="1">
      <c r="A69" s="172">
        <v>59</v>
      </c>
      <c r="B69" s="77" t="s">
        <v>167</v>
      </c>
      <c r="C69" s="82" t="s">
        <v>153</v>
      </c>
      <c r="D69" s="148">
        <v>7.6</v>
      </c>
      <c r="E69" s="75">
        <v>100</v>
      </c>
      <c r="F69" s="148">
        <f>D69*E69</f>
        <v>760</v>
      </c>
      <c r="G69" s="34" t="s">
        <v>118</v>
      </c>
      <c r="H69" s="74" t="s">
        <v>81</v>
      </c>
      <c r="I69" s="74">
        <f>0.1*D70</f>
        <v>11.8</v>
      </c>
      <c r="J69" s="74">
        <v>44.16</v>
      </c>
      <c r="K69" s="121">
        <f t="shared" ref="K69" si="11">J69*I69</f>
        <v>521.08799999999997</v>
      </c>
      <c r="L69"/>
      <c r="M69"/>
      <c r="N69"/>
      <c r="O69"/>
      <c r="P69"/>
      <c r="Q69"/>
      <c r="R69"/>
      <c r="S69"/>
      <c r="T69"/>
      <c r="U69"/>
      <c r="V69"/>
      <c r="W69"/>
      <c r="X69"/>
      <c r="Y69"/>
      <c r="Z69"/>
      <c r="AA69"/>
      <c r="AB69"/>
      <c r="AC69"/>
      <c r="AD69"/>
      <c r="AE69"/>
      <c r="AF69"/>
      <c r="AG69"/>
      <c r="AH69"/>
      <c r="AI69"/>
    </row>
    <row r="70" spans="1:35" s="60" customFormat="1">
      <c r="A70" s="172">
        <v>60</v>
      </c>
      <c r="B70" s="35" t="s">
        <v>147</v>
      </c>
      <c r="C70" s="33" t="s">
        <v>86</v>
      </c>
      <c r="D70" s="74">
        <v>118</v>
      </c>
      <c r="E70" s="169">
        <v>99</v>
      </c>
      <c r="F70" s="148">
        <f>D70*E70</f>
        <v>11682</v>
      </c>
      <c r="G70" s="31" t="s">
        <v>198</v>
      </c>
      <c r="H70" s="74" t="s">
        <v>79</v>
      </c>
      <c r="I70" s="74">
        <v>2</v>
      </c>
      <c r="J70" s="74">
        <v>3310</v>
      </c>
      <c r="K70" s="142">
        <f t="shared" ref="K70" si="12">J70*I70</f>
        <v>6620</v>
      </c>
      <c r="L70"/>
      <c r="M70"/>
      <c r="N70"/>
      <c r="O70"/>
      <c r="P70"/>
      <c r="Q70"/>
      <c r="R70"/>
      <c r="S70"/>
      <c r="T70"/>
      <c r="U70"/>
      <c r="V70"/>
      <c r="W70"/>
      <c r="X70"/>
      <c r="Y70"/>
      <c r="Z70"/>
      <c r="AA70"/>
      <c r="AB70"/>
      <c r="AC70"/>
      <c r="AD70"/>
      <c r="AE70"/>
      <c r="AF70"/>
      <c r="AG70"/>
      <c r="AH70"/>
      <c r="AI70"/>
    </row>
    <row r="71" spans="1:35" s="60" customFormat="1" ht="13.2" customHeight="1">
      <c r="A71" s="172">
        <v>61</v>
      </c>
      <c r="B71" s="170" t="s">
        <v>219</v>
      </c>
      <c r="C71" s="171" t="s">
        <v>130</v>
      </c>
      <c r="D71" s="148">
        <v>9</v>
      </c>
      <c r="E71" s="169">
        <v>100</v>
      </c>
      <c r="F71" s="148">
        <f>D71*E71</f>
        <v>900</v>
      </c>
      <c r="G71" s="31" t="s">
        <v>184</v>
      </c>
      <c r="H71" s="182" t="s">
        <v>79</v>
      </c>
      <c r="I71" s="74">
        <v>1</v>
      </c>
      <c r="J71" s="74">
        <v>1624.32</v>
      </c>
      <c r="K71" s="142">
        <f t="shared" ref="K71" si="13">J71*I71</f>
        <v>1624.32</v>
      </c>
      <c r="L71"/>
      <c r="M71"/>
      <c r="N71"/>
      <c r="O71"/>
      <c r="P71"/>
      <c r="Q71"/>
      <c r="R71"/>
      <c r="S71"/>
      <c r="T71"/>
      <c r="U71"/>
      <c r="V71"/>
      <c r="W71"/>
      <c r="X71"/>
      <c r="Y71"/>
      <c r="Z71"/>
      <c r="AA71"/>
      <c r="AB71"/>
      <c r="AC71"/>
      <c r="AD71"/>
      <c r="AE71"/>
      <c r="AF71"/>
      <c r="AG71"/>
      <c r="AH71"/>
      <c r="AI71"/>
    </row>
    <row r="72" spans="1:35" s="60" customFormat="1">
      <c r="A72" s="172">
        <v>62</v>
      </c>
      <c r="B72" s="35" t="s">
        <v>214</v>
      </c>
      <c r="C72" s="110" t="s">
        <v>79</v>
      </c>
      <c r="D72" s="74">
        <v>1</v>
      </c>
      <c r="E72" s="169">
        <v>212</v>
      </c>
      <c r="F72" s="148">
        <f>D72*E72</f>
        <v>212</v>
      </c>
      <c r="G72" s="31"/>
      <c r="H72" s="186"/>
      <c r="I72" s="74"/>
      <c r="J72" s="74"/>
      <c r="K72" s="142"/>
      <c r="L72"/>
      <c r="M72"/>
      <c r="N72"/>
      <c r="O72"/>
      <c r="P72"/>
      <c r="Q72"/>
      <c r="R72"/>
      <c r="S72"/>
      <c r="T72"/>
      <c r="U72"/>
      <c r="V72"/>
      <c r="W72"/>
      <c r="X72"/>
      <c r="Y72"/>
      <c r="Z72"/>
      <c r="AA72"/>
      <c r="AB72"/>
      <c r="AC72"/>
      <c r="AD72"/>
      <c r="AE72"/>
      <c r="AF72"/>
      <c r="AG72"/>
      <c r="AH72"/>
      <c r="AI72"/>
    </row>
    <row r="73" spans="1:35" s="60" customFormat="1" ht="26.4" customHeight="1">
      <c r="A73" s="172">
        <v>63</v>
      </c>
      <c r="B73" s="175" t="s">
        <v>195</v>
      </c>
      <c r="C73" s="129" t="s">
        <v>79</v>
      </c>
      <c r="D73" s="144">
        <v>9</v>
      </c>
      <c r="E73" s="130">
        <v>150</v>
      </c>
      <c r="F73" s="144">
        <f t="shared" ref="F73" si="14">E73*D73</f>
        <v>1350</v>
      </c>
      <c r="G73" s="31"/>
      <c r="H73" s="182"/>
      <c r="I73" s="74"/>
      <c r="J73" s="74"/>
      <c r="K73" s="142"/>
      <c r="L73"/>
      <c r="M73"/>
      <c r="N73"/>
      <c r="O73"/>
      <c r="P73"/>
      <c r="Q73"/>
      <c r="R73"/>
      <c r="S73"/>
      <c r="T73"/>
      <c r="U73"/>
      <c r="V73"/>
      <c r="W73"/>
      <c r="X73"/>
      <c r="Y73"/>
      <c r="Z73"/>
      <c r="AA73"/>
      <c r="AB73"/>
      <c r="AC73"/>
      <c r="AD73"/>
      <c r="AE73"/>
      <c r="AF73"/>
      <c r="AG73"/>
      <c r="AH73"/>
      <c r="AI73"/>
    </row>
    <row r="74" spans="1:35" s="60" customFormat="1" ht="26.4" customHeight="1">
      <c r="A74" s="172">
        <v>64</v>
      </c>
      <c r="B74" s="175" t="s">
        <v>197</v>
      </c>
      <c r="C74" s="129" t="s">
        <v>79</v>
      </c>
      <c r="D74" s="144">
        <v>9</v>
      </c>
      <c r="E74" s="130">
        <v>300</v>
      </c>
      <c r="F74" s="144">
        <f t="shared" ref="F74" si="15">E74*D74</f>
        <v>2700</v>
      </c>
      <c r="G74" s="31"/>
      <c r="H74" s="182"/>
      <c r="I74" s="74"/>
      <c r="J74" s="74"/>
      <c r="K74" s="142"/>
      <c r="L74"/>
      <c r="M74"/>
      <c r="N74"/>
      <c r="O74"/>
      <c r="P74"/>
      <c r="Q74"/>
      <c r="R74"/>
      <c r="S74"/>
      <c r="T74"/>
      <c r="U74"/>
      <c r="V74"/>
      <c r="W74"/>
      <c r="X74"/>
      <c r="Y74"/>
      <c r="Z74"/>
      <c r="AA74"/>
      <c r="AB74"/>
      <c r="AC74"/>
      <c r="AD74"/>
      <c r="AE74"/>
      <c r="AF74"/>
      <c r="AG74"/>
      <c r="AH74"/>
      <c r="AI74"/>
    </row>
    <row r="75" spans="1:35" s="60" customFormat="1" ht="26.4" customHeight="1">
      <c r="A75" s="172">
        <v>65</v>
      </c>
      <c r="B75" s="175" t="s">
        <v>220</v>
      </c>
      <c r="C75" s="129" t="s">
        <v>79</v>
      </c>
      <c r="D75" s="144">
        <v>2</v>
      </c>
      <c r="E75" s="130">
        <v>100</v>
      </c>
      <c r="F75" s="144">
        <f t="shared" ref="F75:F76" si="16">E75*D75</f>
        <v>200</v>
      </c>
      <c r="G75" s="31"/>
      <c r="H75" s="182"/>
      <c r="I75" s="74"/>
      <c r="J75" s="74"/>
      <c r="K75" s="142"/>
      <c r="L75"/>
      <c r="M75"/>
      <c r="N75"/>
      <c r="O75"/>
      <c r="P75"/>
      <c r="Q75"/>
      <c r="R75"/>
      <c r="S75"/>
      <c r="T75"/>
      <c r="U75"/>
      <c r="V75"/>
      <c r="W75"/>
      <c r="X75"/>
      <c r="Y75"/>
      <c r="Z75"/>
      <c r="AA75"/>
      <c r="AB75"/>
      <c r="AC75"/>
      <c r="AD75"/>
      <c r="AE75"/>
      <c r="AF75"/>
      <c r="AG75"/>
      <c r="AH75"/>
      <c r="AI75"/>
    </row>
    <row r="76" spans="1:35" s="60" customFormat="1" ht="26.4" customHeight="1">
      <c r="A76" s="172">
        <v>66</v>
      </c>
      <c r="B76" s="175" t="s">
        <v>196</v>
      </c>
      <c r="C76" s="129" t="s">
        <v>79</v>
      </c>
      <c r="D76" s="144">
        <v>5</v>
      </c>
      <c r="E76" s="130">
        <v>300</v>
      </c>
      <c r="F76" s="144">
        <f t="shared" si="16"/>
        <v>1500</v>
      </c>
      <c r="G76" s="31"/>
      <c r="H76" s="182"/>
      <c r="I76" s="74"/>
      <c r="J76" s="74"/>
      <c r="K76" s="142"/>
      <c r="L76"/>
      <c r="M76"/>
      <c r="N76"/>
      <c r="O76"/>
      <c r="P76"/>
      <c r="Q76"/>
      <c r="R76"/>
      <c r="S76"/>
      <c r="T76"/>
      <c r="U76"/>
      <c r="V76"/>
      <c r="W76"/>
      <c r="X76"/>
      <c r="Y76"/>
      <c r="Z76"/>
      <c r="AA76"/>
      <c r="AB76"/>
      <c r="AC76"/>
      <c r="AD76"/>
      <c r="AE76"/>
      <c r="AF76"/>
      <c r="AG76"/>
      <c r="AH76"/>
      <c r="AI76"/>
    </row>
    <row r="77" spans="1:35" s="60" customFormat="1" ht="26.4" customHeight="1">
      <c r="A77" s="172">
        <v>67</v>
      </c>
      <c r="B77" s="175" t="s">
        <v>200</v>
      </c>
      <c r="C77" s="129" t="s">
        <v>79</v>
      </c>
      <c r="D77" s="144">
        <v>2</v>
      </c>
      <c r="E77" s="130">
        <v>150</v>
      </c>
      <c r="F77" s="144">
        <f t="shared" ref="F77" si="17">E77*D77</f>
        <v>300</v>
      </c>
      <c r="G77" s="31"/>
      <c r="H77" s="182"/>
      <c r="I77" s="74"/>
      <c r="J77" s="74"/>
      <c r="K77" s="142"/>
      <c r="L77"/>
      <c r="M77"/>
      <c r="N77"/>
      <c r="O77"/>
      <c r="P77"/>
      <c r="Q77"/>
      <c r="R77"/>
      <c r="S77"/>
      <c r="T77"/>
      <c r="U77"/>
      <c r="V77"/>
      <c r="W77"/>
      <c r="X77"/>
      <c r="Y77"/>
      <c r="Z77"/>
      <c r="AA77"/>
      <c r="AB77"/>
      <c r="AC77"/>
      <c r="AD77"/>
      <c r="AE77"/>
      <c r="AF77"/>
      <c r="AG77"/>
      <c r="AH77"/>
      <c r="AI77"/>
    </row>
    <row r="78" spans="1:35" s="60" customFormat="1" ht="26.4" customHeight="1">
      <c r="A78" s="172">
        <v>68</v>
      </c>
      <c r="B78" s="175" t="s">
        <v>199</v>
      </c>
      <c r="C78" s="129" t="s">
        <v>79</v>
      </c>
      <c r="D78" s="144">
        <v>3</v>
      </c>
      <c r="E78" s="130">
        <v>150</v>
      </c>
      <c r="F78" s="144">
        <f t="shared" ref="F78" si="18">E78*D78</f>
        <v>450</v>
      </c>
      <c r="G78" s="31"/>
      <c r="H78" s="182"/>
      <c r="I78" s="74"/>
      <c r="J78" s="74"/>
      <c r="K78" s="142"/>
      <c r="L78"/>
      <c r="M78"/>
      <c r="N78"/>
      <c r="O78"/>
      <c r="P78"/>
      <c r="Q78"/>
      <c r="R78"/>
      <c r="S78"/>
      <c r="T78"/>
      <c r="U78"/>
      <c r="V78"/>
      <c r="W78"/>
      <c r="X78"/>
      <c r="Y78"/>
      <c r="Z78"/>
      <c r="AA78"/>
      <c r="AB78"/>
      <c r="AC78"/>
      <c r="AD78"/>
      <c r="AE78"/>
      <c r="AF78"/>
      <c r="AG78"/>
      <c r="AH78"/>
      <c r="AI78"/>
    </row>
    <row r="79" spans="1:35" s="60" customFormat="1" ht="26.4" customHeight="1">
      <c r="A79" s="172">
        <v>69</v>
      </c>
      <c r="B79" s="175" t="s">
        <v>221</v>
      </c>
      <c r="C79" s="129" t="s">
        <v>79</v>
      </c>
      <c r="D79" s="144">
        <v>5</v>
      </c>
      <c r="E79" s="130">
        <v>200</v>
      </c>
      <c r="F79" s="144">
        <f t="shared" ref="F79" si="19">E79*D79</f>
        <v>1000</v>
      </c>
      <c r="G79" s="127" t="s">
        <v>180</v>
      </c>
      <c r="H79" s="178" t="s">
        <v>79</v>
      </c>
      <c r="I79" s="179">
        <v>5</v>
      </c>
      <c r="J79" s="40">
        <v>109.7</v>
      </c>
      <c r="K79" s="180">
        <f t="shared" ref="K79" si="20">J79*I79</f>
        <v>548.5</v>
      </c>
      <c r="L79"/>
      <c r="M79"/>
      <c r="N79"/>
      <c r="O79"/>
      <c r="P79"/>
      <c r="Q79"/>
      <c r="R79"/>
      <c r="S79"/>
      <c r="T79"/>
      <c r="U79"/>
      <c r="V79"/>
      <c r="W79"/>
      <c r="X79"/>
      <c r="Y79"/>
      <c r="Z79"/>
      <c r="AA79"/>
      <c r="AB79"/>
      <c r="AC79"/>
      <c r="AD79"/>
      <c r="AE79"/>
      <c r="AF79"/>
      <c r="AG79"/>
      <c r="AH79"/>
      <c r="AI79"/>
    </row>
    <row r="80" spans="1:35" s="60" customFormat="1" ht="26.4" customHeight="1">
      <c r="A80" s="172">
        <v>70</v>
      </c>
      <c r="B80" s="175" t="s">
        <v>222</v>
      </c>
      <c r="C80" s="129" t="s">
        <v>79</v>
      </c>
      <c r="D80" s="144">
        <v>3</v>
      </c>
      <c r="E80" s="130">
        <v>150</v>
      </c>
      <c r="F80" s="144">
        <f t="shared" ref="F80:F82" si="21">E80*D80</f>
        <v>450</v>
      </c>
      <c r="G80" s="187"/>
      <c r="H80" s="188"/>
      <c r="I80" s="188"/>
      <c r="J80" s="188"/>
      <c r="K80" s="189"/>
      <c r="L80"/>
      <c r="M80"/>
      <c r="N80"/>
      <c r="O80"/>
      <c r="P80"/>
      <c r="Q80"/>
      <c r="R80"/>
      <c r="S80"/>
      <c r="T80"/>
      <c r="U80"/>
      <c r="V80"/>
      <c r="W80"/>
      <c r="X80"/>
      <c r="Y80"/>
      <c r="Z80"/>
      <c r="AA80"/>
      <c r="AB80"/>
      <c r="AC80"/>
      <c r="AD80"/>
      <c r="AE80"/>
      <c r="AF80"/>
      <c r="AG80"/>
      <c r="AH80"/>
      <c r="AI80"/>
    </row>
    <row r="81" spans="1:35" s="60" customFormat="1" ht="26.4" customHeight="1">
      <c r="A81" s="172">
        <v>71</v>
      </c>
      <c r="B81" s="175" t="s">
        <v>223</v>
      </c>
      <c r="C81" s="129" t="s">
        <v>79</v>
      </c>
      <c r="D81" s="144">
        <v>1</v>
      </c>
      <c r="E81" s="130">
        <v>500</v>
      </c>
      <c r="F81" s="144">
        <f t="shared" si="21"/>
        <v>500</v>
      </c>
      <c r="G81" s="187" t="s">
        <v>224</v>
      </c>
      <c r="H81" s="188" t="s">
        <v>79</v>
      </c>
      <c r="I81" s="188">
        <v>1</v>
      </c>
      <c r="J81" s="188">
        <v>1000</v>
      </c>
      <c r="K81" s="189">
        <f t="shared" ref="K81" si="22">I81*J81</f>
        <v>1000</v>
      </c>
      <c r="L81"/>
      <c r="M81"/>
      <c r="N81"/>
      <c r="O81"/>
      <c r="P81"/>
      <c r="Q81"/>
      <c r="R81"/>
      <c r="S81"/>
      <c r="T81"/>
      <c r="U81"/>
      <c r="V81"/>
      <c r="W81"/>
      <c r="X81"/>
      <c r="Y81"/>
      <c r="Z81"/>
      <c r="AA81"/>
      <c r="AB81"/>
      <c r="AC81"/>
      <c r="AD81"/>
      <c r="AE81"/>
      <c r="AF81"/>
      <c r="AG81"/>
      <c r="AH81"/>
      <c r="AI81"/>
    </row>
    <row r="82" spans="1:35" s="60" customFormat="1" ht="26.4" customHeight="1">
      <c r="A82" s="172">
        <v>72</v>
      </c>
      <c r="B82" s="175" t="s">
        <v>225</v>
      </c>
      <c r="C82" s="129" t="s">
        <v>79</v>
      </c>
      <c r="D82" s="144">
        <v>1</v>
      </c>
      <c r="E82" s="130">
        <v>200</v>
      </c>
      <c r="F82" s="144">
        <f t="shared" si="21"/>
        <v>200</v>
      </c>
      <c r="G82" s="127" t="s">
        <v>180</v>
      </c>
      <c r="H82" s="178" t="s">
        <v>79</v>
      </c>
      <c r="I82" s="179">
        <v>1</v>
      </c>
      <c r="J82" s="40">
        <v>109.7</v>
      </c>
      <c r="K82" s="180">
        <f t="shared" ref="K82" si="23">J82*I82</f>
        <v>109.7</v>
      </c>
      <c r="L82"/>
      <c r="M82"/>
      <c r="N82"/>
      <c r="O82"/>
      <c r="P82"/>
      <c r="Q82"/>
      <c r="R82"/>
      <c r="S82"/>
      <c r="T82"/>
      <c r="U82"/>
      <c r="V82"/>
      <c r="W82"/>
      <c r="X82"/>
      <c r="Y82"/>
      <c r="Z82"/>
      <c r="AA82"/>
      <c r="AB82"/>
      <c r="AC82"/>
      <c r="AD82"/>
      <c r="AE82"/>
      <c r="AF82"/>
      <c r="AG82"/>
      <c r="AH82"/>
      <c r="AI82"/>
    </row>
    <row r="83" spans="1:35" s="60" customFormat="1" ht="26.4" customHeight="1">
      <c r="A83" s="172">
        <v>73</v>
      </c>
      <c r="B83" s="175" t="s">
        <v>226</v>
      </c>
      <c r="C83" s="129" t="s">
        <v>79</v>
      </c>
      <c r="D83" s="144">
        <v>1</v>
      </c>
      <c r="E83" s="130">
        <v>100</v>
      </c>
      <c r="F83" s="144">
        <f t="shared" ref="F83" si="24">E83*D83</f>
        <v>100</v>
      </c>
      <c r="G83" s="127"/>
      <c r="H83" s="178"/>
      <c r="I83" s="179"/>
      <c r="J83" s="40"/>
      <c r="K83" s="180"/>
      <c r="L83"/>
      <c r="M83"/>
      <c r="N83"/>
      <c r="O83"/>
      <c r="P83"/>
      <c r="Q83"/>
      <c r="R83"/>
      <c r="S83"/>
      <c r="T83"/>
      <c r="U83"/>
      <c r="V83"/>
      <c r="W83"/>
      <c r="X83"/>
      <c r="Y83"/>
      <c r="Z83"/>
      <c r="AA83"/>
      <c r="AB83"/>
      <c r="AC83"/>
      <c r="AD83"/>
      <c r="AE83"/>
      <c r="AF83"/>
      <c r="AG83"/>
      <c r="AH83"/>
      <c r="AI83"/>
    </row>
    <row r="84" spans="1:35" s="60" customFormat="1" ht="26.4" customHeight="1">
      <c r="A84" s="172"/>
      <c r="B84" s="175"/>
      <c r="C84" s="129"/>
      <c r="D84" s="144"/>
      <c r="E84" s="130"/>
      <c r="F84" s="144"/>
      <c r="G84" s="31"/>
      <c r="H84" s="182"/>
      <c r="I84" s="74"/>
      <c r="J84" s="74"/>
      <c r="K84" s="142"/>
      <c r="L84"/>
      <c r="M84"/>
      <c r="N84"/>
      <c r="O84"/>
      <c r="P84"/>
      <c r="Q84"/>
      <c r="R84"/>
      <c r="S84"/>
      <c r="T84"/>
      <c r="U84"/>
      <c r="V84"/>
      <c r="W84"/>
      <c r="X84"/>
      <c r="Y84"/>
      <c r="Z84"/>
      <c r="AA84"/>
      <c r="AB84"/>
      <c r="AC84"/>
      <c r="AD84"/>
      <c r="AE84"/>
      <c r="AF84"/>
      <c r="AG84"/>
      <c r="AH84"/>
      <c r="AI84"/>
    </row>
    <row r="85" spans="1:35" s="61" customFormat="1" ht="27.6">
      <c r="A85" s="172">
        <v>75</v>
      </c>
      <c r="B85" s="187" t="s">
        <v>215</v>
      </c>
      <c r="C85" s="188" t="s">
        <v>79</v>
      </c>
      <c r="D85" s="189">
        <v>2</v>
      </c>
      <c r="E85" s="189">
        <v>244</v>
      </c>
      <c r="F85" s="176">
        <f>D85*E85</f>
        <v>488</v>
      </c>
      <c r="G85" s="187" t="s">
        <v>216</v>
      </c>
      <c r="H85" s="188" t="s">
        <v>79</v>
      </c>
      <c r="I85" s="188">
        <f>D85</f>
        <v>2</v>
      </c>
      <c r="J85" s="190" t="s">
        <v>217</v>
      </c>
      <c r="K85" s="189">
        <v>0</v>
      </c>
      <c r="L85"/>
      <c r="M85"/>
      <c r="N85"/>
      <c r="O85"/>
      <c r="P85"/>
      <c r="Q85"/>
      <c r="R85"/>
      <c r="S85"/>
      <c r="T85"/>
      <c r="U85"/>
      <c r="V85"/>
      <c r="W85"/>
      <c r="X85"/>
      <c r="Y85"/>
      <c r="Z85"/>
      <c r="AA85"/>
      <c r="AB85"/>
      <c r="AC85"/>
      <c r="AD85"/>
      <c r="AE85"/>
      <c r="AF85"/>
      <c r="AG85"/>
      <c r="AH85"/>
      <c r="AI85"/>
    </row>
    <row r="86" spans="1:35" s="61" customFormat="1">
      <c r="A86" s="172">
        <v>76</v>
      </c>
      <c r="B86" s="187"/>
      <c r="C86" s="188"/>
      <c r="D86" s="189"/>
      <c r="E86" s="189"/>
      <c r="F86" s="176"/>
      <c r="G86" s="187" t="s">
        <v>218</v>
      </c>
      <c r="H86" s="188" t="s">
        <v>79</v>
      </c>
      <c r="I86" s="188">
        <v>2</v>
      </c>
      <c r="J86" s="188">
        <v>17.75</v>
      </c>
      <c r="K86" s="189">
        <f t="shared" ref="K86" si="25">I86*J86</f>
        <v>35.5</v>
      </c>
      <c r="L86"/>
      <c r="M86"/>
      <c r="N86"/>
      <c r="O86"/>
      <c r="P86"/>
      <c r="Q86"/>
      <c r="R86"/>
      <c r="S86"/>
      <c r="T86"/>
      <c r="U86"/>
      <c r="V86"/>
      <c r="W86"/>
      <c r="X86"/>
      <c r="Y86"/>
      <c r="Z86"/>
      <c r="AA86"/>
      <c r="AB86"/>
      <c r="AC86"/>
      <c r="AD86"/>
      <c r="AE86"/>
      <c r="AF86"/>
      <c r="AG86"/>
      <c r="AH86"/>
      <c r="AI86"/>
    </row>
    <row r="87" spans="1:35" s="61" customFormat="1">
      <c r="A87" s="170"/>
      <c r="B87" s="187" t="s">
        <v>284</v>
      </c>
      <c r="C87" s="188" t="s">
        <v>79</v>
      </c>
      <c r="D87" s="189">
        <v>1</v>
      </c>
      <c r="E87" s="189">
        <v>144</v>
      </c>
      <c r="F87" s="142">
        <f>D87*E87</f>
        <v>144</v>
      </c>
      <c r="G87" s="187"/>
      <c r="H87" s="188"/>
      <c r="I87" s="188"/>
      <c r="J87" s="188"/>
      <c r="K87" s="189"/>
      <c r="L87"/>
      <c r="M87"/>
      <c r="N87"/>
      <c r="O87"/>
      <c r="P87"/>
      <c r="Q87"/>
      <c r="R87"/>
      <c r="S87"/>
      <c r="T87"/>
      <c r="U87"/>
      <c r="V87"/>
      <c r="W87"/>
      <c r="X87"/>
      <c r="Y87"/>
      <c r="Z87"/>
      <c r="AA87"/>
      <c r="AB87"/>
      <c r="AC87"/>
      <c r="AD87"/>
      <c r="AE87"/>
      <c r="AF87"/>
      <c r="AG87"/>
      <c r="AH87"/>
      <c r="AI87"/>
    </row>
    <row r="88" spans="1:35" s="60" customFormat="1" ht="26.4" customHeight="1">
      <c r="A88" s="172">
        <v>77</v>
      </c>
      <c r="B88" s="175" t="s">
        <v>227</v>
      </c>
      <c r="C88" s="129" t="s">
        <v>79</v>
      </c>
      <c r="D88" s="144">
        <v>1</v>
      </c>
      <c r="E88" s="130">
        <v>100</v>
      </c>
      <c r="F88" s="144">
        <f t="shared" ref="F88" si="26">E88*D88</f>
        <v>100</v>
      </c>
      <c r="G88" s="127"/>
      <c r="H88" s="178"/>
      <c r="I88" s="179"/>
      <c r="J88" s="40"/>
      <c r="K88" s="180"/>
      <c r="L88"/>
      <c r="M88"/>
      <c r="N88"/>
      <c r="O88"/>
      <c r="P88"/>
      <c r="Q88"/>
      <c r="R88"/>
      <c r="S88"/>
      <c r="T88"/>
      <c r="U88"/>
      <c r="V88"/>
      <c r="W88"/>
      <c r="X88"/>
      <c r="Y88"/>
      <c r="Z88"/>
      <c r="AA88"/>
      <c r="AB88"/>
      <c r="AC88"/>
      <c r="AD88"/>
      <c r="AE88"/>
      <c r="AF88"/>
      <c r="AG88"/>
      <c r="AH88"/>
      <c r="AI88"/>
    </row>
    <row r="89" spans="1:35" s="60" customFormat="1" ht="26.4" customHeight="1">
      <c r="A89" s="172">
        <v>78</v>
      </c>
      <c r="B89" s="175" t="s">
        <v>228</v>
      </c>
      <c r="C89" s="129" t="s">
        <v>79</v>
      </c>
      <c r="D89" s="144">
        <v>1</v>
      </c>
      <c r="E89" s="130">
        <v>100</v>
      </c>
      <c r="F89" s="144">
        <f t="shared" ref="F89" si="27">E89*D89</f>
        <v>100</v>
      </c>
      <c r="G89" s="209" t="s">
        <v>262</v>
      </c>
      <c r="H89" s="188" t="s">
        <v>79</v>
      </c>
      <c r="I89" s="188">
        <v>1</v>
      </c>
      <c r="J89" s="188">
        <v>535</v>
      </c>
      <c r="K89" s="189">
        <f t="shared" ref="K89" si="28">I89*J89</f>
        <v>535</v>
      </c>
      <c r="L89"/>
      <c r="M89"/>
      <c r="N89"/>
      <c r="O89"/>
      <c r="P89"/>
      <c r="Q89"/>
      <c r="R89"/>
      <c r="S89"/>
      <c r="T89"/>
      <c r="U89"/>
      <c r="V89"/>
      <c r="W89"/>
      <c r="X89"/>
      <c r="Y89"/>
      <c r="Z89"/>
      <c r="AA89"/>
      <c r="AB89"/>
      <c r="AC89"/>
      <c r="AD89"/>
      <c r="AE89"/>
      <c r="AF89"/>
      <c r="AG89"/>
      <c r="AH89"/>
      <c r="AI89"/>
    </row>
    <row r="90" spans="1:35" s="60" customFormat="1" ht="26.4" customHeight="1">
      <c r="A90" s="172">
        <v>79</v>
      </c>
      <c r="B90" s="175" t="s">
        <v>261</v>
      </c>
      <c r="C90" s="129" t="s">
        <v>183</v>
      </c>
      <c r="D90" s="144">
        <v>1</v>
      </c>
      <c r="E90" s="130">
        <v>500</v>
      </c>
      <c r="F90" s="144">
        <f t="shared" ref="F90" si="29">E90*D90</f>
        <v>500</v>
      </c>
      <c r="G90" s="187" t="s">
        <v>224</v>
      </c>
      <c r="H90" s="188" t="s">
        <v>79</v>
      </c>
      <c r="I90" s="188">
        <v>1</v>
      </c>
      <c r="J90" s="188">
        <v>500</v>
      </c>
      <c r="K90" s="189">
        <f t="shared" ref="K90" si="30">I90*J90</f>
        <v>500</v>
      </c>
      <c r="L90"/>
      <c r="M90"/>
      <c r="N90"/>
      <c r="O90"/>
      <c r="P90"/>
      <c r="Q90"/>
      <c r="R90"/>
      <c r="S90"/>
      <c r="T90"/>
      <c r="U90"/>
      <c r="V90"/>
      <c r="W90"/>
      <c r="X90"/>
      <c r="Y90"/>
      <c r="Z90"/>
      <c r="AA90"/>
      <c r="AB90"/>
      <c r="AC90"/>
      <c r="AD90"/>
      <c r="AE90"/>
      <c r="AF90"/>
      <c r="AG90"/>
      <c r="AH90"/>
      <c r="AI90"/>
    </row>
    <row r="91" spans="1:35" s="60" customFormat="1" ht="26.4" customHeight="1">
      <c r="A91" s="172">
        <v>80</v>
      </c>
      <c r="B91" s="175"/>
      <c r="C91" s="129"/>
      <c r="D91" s="144"/>
      <c r="E91" s="130"/>
      <c r="F91" s="144"/>
      <c r="G91" s="127"/>
      <c r="H91" s="178"/>
      <c r="I91" s="179"/>
      <c r="J91" s="40"/>
      <c r="K91" s="180"/>
      <c r="L91"/>
      <c r="M91"/>
      <c r="N91"/>
      <c r="O91"/>
      <c r="P91"/>
      <c r="Q91"/>
      <c r="R91"/>
      <c r="S91"/>
      <c r="T91"/>
      <c r="U91"/>
      <c r="V91"/>
      <c r="W91"/>
      <c r="X91"/>
      <c r="Y91"/>
      <c r="Z91"/>
      <c r="AA91"/>
      <c r="AB91"/>
      <c r="AC91"/>
      <c r="AD91"/>
      <c r="AE91"/>
      <c r="AF91"/>
      <c r="AG91"/>
      <c r="AH91"/>
      <c r="AI91"/>
    </row>
    <row r="92" spans="1:35" s="60" customFormat="1" ht="27.6">
      <c r="A92" s="172">
        <v>81</v>
      </c>
      <c r="B92" s="177" t="s">
        <v>176</v>
      </c>
      <c r="C92" s="49" t="s">
        <v>79</v>
      </c>
      <c r="D92" s="168">
        <v>5</v>
      </c>
      <c r="E92" s="150">
        <v>700</v>
      </c>
      <c r="F92" s="148">
        <f t="shared" ref="F92" si="31">D92*E92</f>
        <v>3500</v>
      </c>
      <c r="G92" s="127" t="s">
        <v>177</v>
      </c>
      <c r="H92" s="178" t="s">
        <v>79</v>
      </c>
      <c r="I92" s="179">
        <v>66</v>
      </c>
      <c r="J92" s="40">
        <v>95</v>
      </c>
      <c r="K92" s="180">
        <f t="shared" ref="K92:K94" si="32">J92*I92</f>
        <v>6270</v>
      </c>
      <c r="L92" s="181"/>
      <c r="M92"/>
      <c r="N92"/>
      <c r="O92"/>
      <c r="P92"/>
      <c r="Q92"/>
      <c r="R92"/>
      <c r="S92"/>
      <c r="T92"/>
      <c r="U92"/>
      <c r="V92"/>
      <c r="W92"/>
      <c r="X92"/>
      <c r="Y92"/>
      <c r="Z92"/>
      <c r="AA92"/>
      <c r="AB92"/>
      <c r="AC92"/>
      <c r="AD92"/>
      <c r="AE92"/>
      <c r="AF92"/>
      <c r="AG92"/>
      <c r="AH92"/>
      <c r="AI92"/>
    </row>
    <row r="93" spans="1:35" s="60" customFormat="1" ht="27.6">
      <c r="A93" s="172">
        <v>82</v>
      </c>
      <c r="B93" s="177"/>
      <c r="C93" s="49"/>
      <c r="D93" s="157"/>
      <c r="E93" s="157"/>
      <c r="F93" s="148"/>
      <c r="G93" s="127" t="s">
        <v>178</v>
      </c>
      <c r="H93" s="178" t="s">
        <v>79</v>
      </c>
      <c r="I93" s="179">
        <v>18</v>
      </c>
      <c r="J93" s="40">
        <v>209.7</v>
      </c>
      <c r="K93" s="180">
        <f t="shared" si="32"/>
        <v>3774.6</v>
      </c>
      <c r="L93" s="181"/>
      <c r="M93"/>
      <c r="N93"/>
      <c r="O93"/>
      <c r="P93"/>
      <c r="Q93"/>
      <c r="R93"/>
      <c r="S93"/>
      <c r="T93"/>
      <c r="U93"/>
      <c r="V93"/>
      <c r="W93"/>
      <c r="X93"/>
      <c r="Y93"/>
      <c r="Z93"/>
      <c r="AA93"/>
      <c r="AB93"/>
      <c r="AC93"/>
      <c r="AD93"/>
      <c r="AE93"/>
      <c r="AF93"/>
      <c r="AG93"/>
      <c r="AH93"/>
      <c r="AI93"/>
    </row>
    <row r="94" spans="1:35" s="60" customFormat="1" ht="27.6">
      <c r="A94" s="172">
        <v>83</v>
      </c>
      <c r="B94" s="177"/>
      <c r="C94" s="49"/>
      <c r="D94" s="157"/>
      <c r="E94" s="157"/>
      <c r="F94" s="148"/>
      <c r="G94" s="127" t="s">
        <v>181</v>
      </c>
      <c r="H94" s="178" t="s">
        <v>179</v>
      </c>
      <c r="I94" s="179">
        <v>11.59</v>
      </c>
      <c r="J94" s="40">
        <v>384</v>
      </c>
      <c r="K94" s="180">
        <f t="shared" si="32"/>
        <v>4450.5599999999995</v>
      </c>
      <c r="L94" s="181"/>
      <c r="M94"/>
      <c r="N94"/>
      <c r="O94"/>
      <c r="P94"/>
      <c r="Q94"/>
      <c r="R94"/>
      <c r="S94"/>
      <c r="T94"/>
      <c r="U94"/>
      <c r="V94"/>
      <c r="W94"/>
      <c r="X94"/>
      <c r="Y94"/>
      <c r="Z94"/>
      <c r="AA94"/>
      <c r="AB94"/>
      <c r="AC94"/>
      <c r="AD94"/>
      <c r="AE94"/>
      <c r="AF94"/>
      <c r="AG94"/>
      <c r="AH94"/>
      <c r="AI94"/>
    </row>
    <row r="95" spans="1:35" s="61" customFormat="1">
      <c r="A95" s="172">
        <v>84</v>
      </c>
      <c r="B95" s="177"/>
      <c r="C95" s="49"/>
      <c r="D95" s="157"/>
      <c r="E95" s="157"/>
      <c r="F95" s="148"/>
      <c r="G95" s="127" t="s">
        <v>180</v>
      </c>
      <c r="H95" s="178" t="s">
        <v>79</v>
      </c>
      <c r="I95" s="179">
        <v>8</v>
      </c>
      <c r="J95" s="40">
        <v>109.7</v>
      </c>
      <c r="K95" s="180">
        <f t="shared" ref="K95" si="33">J95*I95</f>
        <v>877.6</v>
      </c>
      <c r="L95"/>
      <c r="M95"/>
      <c r="N95"/>
      <c r="O95"/>
      <c r="P95"/>
      <c r="Q95"/>
      <c r="R95"/>
      <c r="S95"/>
      <c r="T95"/>
      <c r="U95"/>
      <c r="V95"/>
      <c r="W95"/>
      <c r="X95"/>
      <c r="Y95"/>
      <c r="Z95"/>
      <c r="AA95"/>
      <c r="AB95"/>
      <c r="AC95"/>
      <c r="AD95"/>
      <c r="AE95"/>
      <c r="AF95"/>
      <c r="AG95"/>
      <c r="AH95"/>
      <c r="AI95"/>
    </row>
    <row r="96" spans="1:35" s="60" customFormat="1" ht="69">
      <c r="A96" s="172">
        <v>85</v>
      </c>
      <c r="B96" s="46" t="s">
        <v>280</v>
      </c>
      <c r="C96" s="49" t="s">
        <v>268</v>
      </c>
      <c r="D96" s="157">
        <v>28</v>
      </c>
      <c r="E96" s="157">
        <v>250</v>
      </c>
      <c r="F96" s="148">
        <f t="shared" ref="F96" si="34">D96*E96</f>
        <v>7000</v>
      </c>
      <c r="G96" s="127"/>
      <c r="H96" s="178"/>
      <c r="I96" s="179"/>
      <c r="J96" s="40"/>
      <c r="K96" s="180"/>
      <c r="L96" s="181"/>
      <c r="M96"/>
      <c r="N96"/>
      <c r="O96"/>
      <c r="P96"/>
      <c r="Q96"/>
      <c r="R96"/>
      <c r="S96"/>
      <c r="T96"/>
      <c r="U96"/>
      <c r="V96"/>
      <c r="W96"/>
      <c r="X96"/>
      <c r="Y96"/>
      <c r="Z96"/>
      <c r="AA96"/>
      <c r="AB96"/>
      <c r="AC96"/>
      <c r="AD96"/>
      <c r="AE96"/>
      <c r="AF96"/>
      <c r="AG96"/>
      <c r="AH96"/>
      <c r="AI96"/>
    </row>
    <row r="97" spans="1:35" s="61" customFormat="1">
      <c r="A97" s="172">
        <v>86</v>
      </c>
      <c r="B97" s="177"/>
      <c r="C97" s="49"/>
      <c r="D97" s="157"/>
      <c r="E97" s="157"/>
      <c r="F97" s="148"/>
      <c r="G97" s="127"/>
      <c r="H97" s="178"/>
      <c r="I97" s="179"/>
      <c r="J97" s="40"/>
      <c r="K97" s="180"/>
      <c r="L97"/>
      <c r="M97"/>
      <c r="N97"/>
      <c r="O97"/>
      <c r="P97"/>
      <c r="Q97"/>
      <c r="R97"/>
      <c r="S97"/>
      <c r="T97"/>
      <c r="U97"/>
      <c r="V97"/>
      <c r="W97"/>
      <c r="X97"/>
      <c r="Y97"/>
      <c r="Z97"/>
      <c r="AA97"/>
      <c r="AB97"/>
      <c r="AC97"/>
      <c r="AD97"/>
      <c r="AE97"/>
      <c r="AF97"/>
      <c r="AG97"/>
      <c r="AH97"/>
      <c r="AI97"/>
    </row>
    <row r="98" spans="1:35" ht="40.799999999999997" customHeight="1">
      <c r="A98" s="172">
        <v>87</v>
      </c>
      <c r="B98" s="21" t="s">
        <v>89</v>
      </c>
      <c r="C98" s="86"/>
      <c r="D98" s="86"/>
      <c r="E98" s="38"/>
      <c r="F98" s="95">
        <f>SUM(F28:F97)</f>
        <v>57618.080000000002</v>
      </c>
      <c r="G98" s="21" t="s">
        <v>90</v>
      </c>
      <c r="H98" s="102"/>
      <c r="I98" s="22"/>
      <c r="J98" s="103"/>
      <c r="K98" s="104">
        <f>SUM(K28:K97)</f>
        <v>77881.229600000006</v>
      </c>
      <c r="L98"/>
      <c r="M98"/>
      <c r="N98"/>
      <c r="O98"/>
      <c r="P98"/>
      <c r="Q98"/>
      <c r="R98"/>
      <c r="S98"/>
      <c r="T98"/>
      <c r="U98"/>
      <c r="V98"/>
      <c r="W98"/>
      <c r="X98"/>
      <c r="Y98"/>
      <c r="Z98"/>
      <c r="AA98"/>
      <c r="AB98"/>
      <c r="AC98"/>
      <c r="AD98"/>
      <c r="AE98"/>
      <c r="AF98"/>
      <c r="AG98"/>
      <c r="AH98"/>
      <c r="AI98"/>
    </row>
    <row r="99" spans="1:35" ht="16.8" customHeight="1">
      <c r="A99" s="172">
        <v>88</v>
      </c>
      <c r="B99" s="57" t="s">
        <v>82</v>
      </c>
      <c r="C99" s="57"/>
      <c r="D99" s="57"/>
      <c r="E99" s="57"/>
      <c r="F99" s="212"/>
      <c r="G99" s="57"/>
      <c r="H99" s="57"/>
      <c r="I99" s="57"/>
      <c r="J99" s="57"/>
      <c r="K99" s="57"/>
      <c r="L99"/>
      <c r="M99"/>
      <c r="N99"/>
      <c r="O99"/>
      <c r="P99"/>
      <c r="Q99"/>
      <c r="R99"/>
      <c r="S99"/>
      <c r="T99"/>
      <c r="U99"/>
      <c r="V99"/>
      <c r="W99"/>
      <c r="X99"/>
      <c r="Y99"/>
      <c r="Z99"/>
      <c r="AA99"/>
      <c r="AB99"/>
      <c r="AC99"/>
      <c r="AD99"/>
      <c r="AE99"/>
      <c r="AF99"/>
      <c r="AG99"/>
      <c r="AH99"/>
      <c r="AI99"/>
    </row>
    <row r="100" spans="1:35">
      <c r="A100" s="172">
        <v>89</v>
      </c>
      <c r="B100" s="77" t="s">
        <v>136</v>
      </c>
      <c r="C100" s="82" t="s">
        <v>87</v>
      </c>
      <c r="D100" s="148">
        <v>530</v>
      </c>
      <c r="E100" s="41">
        <v>31</v>
      </c>
      <c r="F100" s="150">
        <f>D100*E100</f>
        <v>16430</v>
      </c>
      <c r="G100" s="77" t="s">
        <v>137</v>
      </c>
      <c r="H100" s="49" t="s">
        <v>131</v>
      </c>
      <c r="I100" s="45">
        <v>280</v>
      </c>
      <c r="J100" s="41">
        <v>35</v>
      </c>
      <c r="K100" s="75">
        <f t="shared" ref="K100:K106" si="35">J100*I100</f>
        <v>9800</v>
      </c>
      <c r="L100"/>
      <c r="M100"/>
      <c r="N100"/>
      <c r="O100"/>
      <c r="P100"/>
      <c r="Q100"/>
      <c r="R100"/>
      <c r="S100"/>
      <c r="T100"/>
      <c r="U100"/>
      <c r="V100"/>
      <c r="W100"/>
      <c r="X100"/>
      <c r="Y100"/>
      <c r="Z100"/>
      <c r="AA100"/>
      <c r="AB100"/>
      <c r="AC100"/>
      <c r="AD100"/>
      <c r="AE100"/>
      <c r="AF100"/>
      <c r="AG100"/>
      <c r="AH100"/>
      <c r="AI100"/>
    </row>
    <row r="101" spans="1:35">
      <c r="A101" s="172">
        <v>90</v>
      </c>
      <c r="B101" s="167"/>
      <c r="C101" s="167"/>
      <c r="D101" s="167"/>
      <c r="E101" s="167"/>
      <c r="F101" s="213"/>
      <c r="G101" s="77" t="s">
        <v>139</v>
      </c>
      <c r="H101" s="49" t="s">
        <v>131</v>
      </c>
      <c r="I101" s="45">
        <v>250</v>
      </c>
      <c r="J101" s="41">
        <v>55</v>
      </c>
      <c r="K101" s="75">
        <f t="shared" si="35"/>
        <v>13750</v>
      </c>
      <c r="L101"/>
      <c r="M101"/>
      <c r="N101"/>
      <c r="O101"/>
      <c r="P101"/>
      <c r="Q101"/>
      <c r="R101"/>
      <c r="S101"/>
      <c r="T101"/>
      <c r="U101"/>
      <c r="V101"/>
      <c r="W101"/>
      <c r="X101"/>
      <c r="Y101"/>
      <c r="Z101"/>
      <c r="AA101"/>
      <c r="AB101"/>
      <c r="AC101"/>
      <c r="AD101"/>
      <c r="AE101"/>
      <c r="AF101"/>
      <c r="AG101"/>
      <c r="AH101"/>
      <c r="AI101"/>
    </row>
    <row r="102" spans="1:35">
      <c r="A102" s="172"/>
      <c r="B102" s="167"/>
      <c r="C102" s="167"/>
      <c r="D102" s="167"/>
      <c r="E102" s="167"/>
      <c r="F102" s="213"/>
      <c r="G102" s="170" t="s">
        <v>278</v>
      </c>
      <c r="H102" s="217" t="s">
        <v>131</v>
      </c>
      <c r="I102" s="218">
        <v>25</v>
      </c>
      <c r="J102" s="219">
        <v>10</v>
      </c>
      <c r="K102" s="169">
        <f t="shared" si="35"/>
        <v>250</v>
      </c>
      <c r="L102"/>
      <c r="M102"/>
      <c r="N102"/>
      <c r="O102"/>
      <c r="P102"/>
      <c r="Q102"/>
      <c r="R102"/>
      <c r="S102"/>
      <c r="T102"/>
      <c r="U102"/>
      <c r="V102"/>
      <c r="W102"/>
      <c r="X102"/>
      <c r="Y102"/>
      <c r="Z102"/>
      <c r="AA102"/>
      <c r="AB102"/>
      <c r="AC102"/>
      <c r="AD102"/>
      <c r="AE102"/>
      <c r="AF102"/>
      <c r="AG102"/>
      <c r="AH102"/>
      <c r="AI102"/>
    </row>
    <row r="103" spans="1:35">
      <c r="A103" s="172">
        <v>91</v>
      </c>
      <c r="B103" s="44"/>
      <c r="C103" s="49"/>
      <c r="D103" s="150"/>
      <c r="E103" s="41"/>
      <c r="F103" s="150"/>
      <c r="G103" s="173" t="s">
        <v>121</v>
      </c>
      <c r="H103" s="116" t="s">
        <v>79</v>
      </c>
      <c r="I103" s="114">
        <v>1</v>
      </c>
      <c r="J103" s="115">
        <v>20</v>
      </c>
      <c r="K103" s="75">
        <f t="shared" si="35"/>
        <v>20</v>
      </c>
      <c r="L103"/>
      <c r="M103"/>
      <c r="N103"/>
      <c r="O103"/>
      <c r="P103"/>
      <c r="Q103"/>
      <c r="R103"/>
      <c r="S103"/>
      <c r="T103"/>
      <c r="U103"/>
      <c r="V103"/>
      <c r="W103"/>
      <c r="X103"/>
      <c r="Y103"/>
      <c r="Z103"/>
      <c r="AA103"/>
      <c r="AB103"/>
      <c r="AC103"/>
      <c r="AD103"/>
      <c r="AE103"/>
      <c r="AF103"/>
      <c r="AG103"/>
      <c r="AH103"/>
      <c r="AI103"/>
    </row>
    <row r="104" spans="1:35">
      <c r="A104" s="172">
        <v>92</v>
      </c>
      <c r="B104" s="44"/>
      <c r="C104" s="49"/>
      <c r="D104" s="150"/>
      <c r="E104" s="41"/>
      <c r="F104" s="150"/>
      <c r="G104" s="127" t="s">
        <v>151</v>
      </c>
      <c r="H104" s="119" t="s">
        <v>79</v>
      </c>
      <c r="I104" s="73">
        <v>48</v>
      </c>
      <c r="J104" s="125">
        <v>25</v>
      </c>
      <c r="K104" s="75">
        <f t="shared" ref="K104:K105" si="36">I104*J104</f>
        <v>1200</v>
      </c>
      <c r="L104"/>
      <c r="M104"/>
      <c r="N104"/>
      <c r="O104"/>
      <c r="P104"/>
      <c r="Q104"/>
      <c r="R104"/>
      <c r="S104"/>
      <c r="T104"/>
      <c r="U104"/>
      <c r="V104"/>
      <c r="W104"/>
      <c r="X104"/>
      <c r="Y104"/>
      <c r="Z104"/>
      <c r="AA104"/>
      <c r="AB104"/>
      <c r="AC104"/>
      <c r="AD104"/>
      <c r="AE104"/>
      <c r="AF104"/>
      <c r="AG104"/>
      <c r="AH104"/>
      <c r="AI104"/>
    </row>
    <row r="105" spans="1:35">
      <c r="A105" s="172">
        <v>93</v>
      </c>
      <c r="B105" s="44"/>
      <c r="C105" s="49"/>
      <c r="D105" s="150"/>
      <c r="E105" s="41"/>
      <c r="F105" s="150"/>
      <c r="G105" s="127" t="s">
        <v>152</v>
      </c>
      <c r="H105" s="119" t="s">
        <v>79</v>
      </c>
      <c r="I105" s="73">
        <v>34</v>
      </c>
      <c r="J105" s="125">
        <v>23.34</v>
      </c>
      <c r="K105" s="75">
        <f t="shared" si="36"/>
        <v>793.56</v>
      </c>
      <c r="L105"/>
      <c r="M105"/>
      <c r="N105"/>
      <c r="O105"/>
      <c r="P105"/>
      <c r="Q105"/>
      <c r="R105"/>
      <c r="S105"/>
      <c r="T105"/>
      <c r="U105"/>
      <c r="V105"/>
      <c r="W105"/>
      <c r="X105"/>
      <c r="Y105"/>
      <c r="Z105"/>
      <c r="AA105"/>
      <c r="AB105"/>
      <c r="AC105"/>
      <c r="AD105"/>
      <c r="AE105"/>
      <c r="AF105"/>
      <c r="AG105"/>
      <c r="AH105"/>
      <c r="AI105"/>
    </row>
    <row r="106" spans="1:35" s="60" customFormat="1">
      <c r="A106" s="172">
        <v>94</v>
      </c>
      <c r="B106" s="77" t="s">
        <v>95</v>
      </c>
      <c r="C106" s="49" t="s">
        <v>87</v>
      </c>
      <c r="D106" s="148">
        <v>500</v>
      </c>
      <c r="E106" s="41">
        <v>25</v>
      </c>
      <c r="F106" s="150">
        <f>D106*E106</f>
        <v>12500</v>
      </c>
      <c r="G106" s="76" t="s">
        <v>229</v>
      </c>
      <c r="H106" s="113" t="s">
        <v>79</v>
      </c>
      <c r="I106" s="41">
        <v>10</v>
      </c>
      <c r="J106" s="41">
        <v>347.5</v>
      </c>
      <c r="K106" s="75">
        <f t="shared" si="35"/>
        <v>3475</v>
      </c>
      <c r="L106"/>
      <c r="M106"/>
      <c r="N106"/>
      <c r="O106"/>
      <c r="P106"/>
      <c r="Q106"/>
      <c r="R106"/>
      <c r="S106"/>
      <c r="T106"/>
      <c r="U106"/>
      <c r="V106"/>
      <c r="W106"/>
      <c r="X106"/>
      <c r="Y106"/>
      <c r="Z106"/>
      <c r="AA106"/>
      <c r="AB106"/>
      <c r="AC106"/>
      <c r="AD106"/>
      <c r="AE106"/>
      <c r="AF106"/>
      <c r="AG106"/>
      <c r="AH106"/>
      <c r="AI106"/>
    </row>
    <row r="107" spans="1:35" s="60" customFormat="1">
      <c r="A107" s="172">
        <v>95</v>
      </c>
      <c r="B107" s="81"/>
      <c r="C107" s="81"/>
      <c r="D107" s="81"/>
      <c r="E107" s="81"/>
      <c r="F107" s="213"/>
      <c r="G107" s="76" t="s">
        <v>133</v>
      </c>
      <c r="H107" s="83" t="s">
        <v>88</v>
      </c>
      <c r="I107" s="45">
        <v>1</v>
      </c>
      <c r="J107" s="41">
        <v>92.5</v>
      </c>
      <c r="K107" s="75">
        <f t="shared" ref="K107" si="37">J107*I107</f>
        <v>92.5</v>
      </c>
      <c r="L107"/>
      <c r="M107"/>
      <c r="N107"/>
      <c r="O107"/>
      <c r="P107"/>
      <c r="Q107"/>
      <c r="R107"/>
      <c r="S107"/>
      <c r="T107"/>
      <c r="U107"/>
      <c r="V107"/>
      <c r="W107"/>
      <c r="X107"/>
      <c r="Y107"/>
      <c r="Z107"/>
      <c r="AA107"/>
      <c r="AB107"/>
      <c r="AC107"/>
      <c r="AD107"/>
      <c r="AE107"/>
      <c r="AF107"/>
      <c r="AG107"/>
      <c r="AH107"/>
      <c r="AI107"/>
    </row>
    <row r="108" spans="1:35" s="60" customFormat="1" ht="27.6">
      <c r="A108" s="172">
        <v>96</v>
      </c>
      <c r="B108" s="170" t="s">
        <v>230</v>
      </c>
      <c r="C108" s="171" t="s">
        <v>87</v>
      </c>
      <c r="D108" s="169">
        <v>25</v>
      </c>
      <c r="E108" s="169">
        <v>26</v>
      </c>
      <c r="F108" s="150">
        <f>D108*E108</f>
        <v>650</v>
      </c>
      <c r="G108" s="170" t="s">
        <v>122</v>
      </c>
      <c r="H108" s="171" t="s">
        <v>87</v>
      </c>
      <c r="I108" s="169">
        <v>25</v>
      </c>
      <c r="J108" s="169">
        <v>31.16</v>
      </c>
      <c r="K108" s="169">
        <f>J108*I108</f>
        <v>779</v>
      </c>
      <c r="L108"/>
      <c r="M108"/>
      <c r="N108"/>
      <c r="O108"/>
      <c r="P108"/>
      <c r="Q108"/>
      <c r="R108"/>
      <c r="S108"/>
      <c r="T108"/>
      <c r="U108"/>
      <c r="V108"/>
      <c r="W108"/>
      <c r="X108"/>
      <c r="Y108"/>
      <c r="Z108"/>
      <c r="AA108"/>
      <c r="AB108"/>
      <c r="AC108"/>
      <c r="AD108"/>
      <c r="AE108"/>
      <c r="AF108"/>
      <c r="AG108"/>
      <c r="AH108"/>
      <c r="AI108"/>
    </row>
    <row r="109" spans="1:35" s="60" customFormat="1" ht="43.2" customHeight="1">
      <c r="A109" s="172">
        <v>97</v>
      </c>
      <c r="B109" s="170" t="s">
        <v>285</v>
      </c>
      <c r="C109" s="171" t="s">
        <v>79</v>
      </c>
      <c r="D109" s="169">
        <v>1</v>
      </c>
      <c r="E109" s="169">
        <v>3629</v>
      </c>
      <c r="F109" s="150">
        <f>D109*E109</f>
        <v>3629</v>
      </c>
      <c r="G109" s="192" t="s">
        <v>231</v>
      </c>
      <c r="H109" s="193" t="s">
        <v>79</v>
      </c>
      <c r="I109" s="193">
        <v>1</v>
      </c>
      <c r="J109" s="194">
        <v>0</v>
      </c>
      <c r="K109" s="193">
        <f t="shared" ref="K109:K112" si="38">I109*J109</f>
        <v>0</v>
      </c>
      <c r="L109"/>
      <c r="M109"/>
      <c r="N109"/>
      <c r="O109"/>
      <c r="P109"/>
      <c r="Q109"/>
      <c r="R109"/>
      <c r="S109"/>
      <c r="T109"/>
      <c r="U109"/>
      <c r="V109"/>
      <c r="W109"/>
      <c r="X109"/>
      <c r="Y109"/>
      <c r="Z109"/>
      <c r="AA109"/>
      <c r="AB109"/>
      <c r="AC109"/>
      <c r="AD109"/>
      <c r="AE109"/>
      <c r="AF109"/>
      <c r="AG109"/>
      <c r="AH109"/>
      <c r="AI109"/>
    </row>
    <row r="110" spans="1:35" s="60" customFormat="1">
      <c r="A110" s="172">
        <v>98</v>
      </c>
      <c r="B110" s="170"/>
      <c r="C110" s="171"/>
      <c r="D110" s="169"/>
      <c r="E110" s="169"/>
      <c r="F110" s="150"/>
      <c r="G110" s="192" t="s">
        <v>232</v>
      </c>
      <c r="H110" s="193" t="s">
        <v>79</v>
      </c>
      <c r="I110" s="193">
        <v>2</v>
      </c>
      <c r="J110" s="194">
        <v>0</v>
      </c>
      <c r="K110" s="193">
        <f t="shared" si="38"/>
        <v>0</v>
      </c>
      <c r="L110"/>
      <c r="M110"/>
      <c r="N110"/>
      <c r="O110"/>
      <c r="P110"/>
      <c r="Q110"/>
      <c r="R110"/>
      <c r="S110"/>
      <c r="T110"/>
      <c r="U110"/>
      <c r="V110"/>
      <c r="W110"/>
      <c r="X110"/>
      <c r="Y110"/>
      <c r="Z110"/>
      <c r="AA110"/>
      <c r="AB110"/>
      <c r="AC110"/>
      <c r="AD110"/>
      <c r="AE110"/>
      <c r="AF110"/>
      <c r="AG110"/>
      <c r="AH110"/>
      <c r="AI110"/>
    </row>
    <row r="111" spans="1:35" s="60" customFormat="1" ht="27.6">
      <c r="A111" s="172">
        <v>99</v>
      </c>
      <c r="B111" s="170"/>
      <c r="C111" s="171"/>
      <c r="D111" s="169"/>
      <c r="E111" s="169"/>
      <c r="F111" s="150"/>
      <c r="G111" s="192" t="s">
        <v>233</v>
      </c>
      <c r="H111" s="193" t="s">
        <v>79</v>
      </c>
      <c r="I111" s="193">
        <v>7</v>
      </c>
      <c r="J111" s="194">
        <v>0</v>
      </c>
      <c r="K111" s="193">
        <f t="shared" si="38"/>
        <v>0</v>
      </c>
      <c r="L111"/>
      <c r="M111"/>
      <c r="N111"/>
      <c r="O111"/>
      <c r="P111"/>
      <c r="Q111"/>
      <c r="R111"/>
      <c r="S111"/>
      <c r="T111"/>
      <c r="U111"/>
      <c r="V111"/>
      <c r="W111"/>
      <c r="X111"/>
      <c r="Y111"/>
      <c r="Z111"/>
      <c r="AA111"/>
      <c r="AB111"/>
      <c r="AC111"/>
      <c r="AD111"/>
      <c r="AE111"/>
      <c r="AF111"/>
      <c r="AG111"/>
      <c r="AH111"/>
      <c r="AI111"/>
    </row>
    <row r="112" spans="1:35" s="60" customFormat="1" ht="27.6">
      <c r="A112" s="172">
        <v>100</v>
      </c>
      <c r="B112" s="170"/>
      <c r="C112" s="171"/>
      <c r="D112" s="169"/>
      <c r="E112" s="169"/>
      <c r="F112" s="150"/>
      <c r="G112" s="192" t="s">
        <v>234</v>
      </c>
      <c r="H112" s="193" t="s">
        <v>79</v>
      </c>
      <c r="I112" s="193">
        <v>4</v>
      </c>
      <c r="J112" s="194">
        <v>0</v>
      </c>
      <c r="K112" s="193">
        <f t="shared" si="38"/>
        <v>0</v>
      </c>
      <c r="L112"/>
      <c r="M112"/>
      <c r="N112"/>
      <c r="O112"/>
      <c r="P112"/>
      <c r="Q112"/>
      <c r="R112"/>
      <c r="S112"/>
      <c r="T112"/>
      <c r="U112"/>
      <c r="V112"/>
      <c r="W112"/>
      <c r="X112"/>
      <c r="Y112"/>
      <c r="Z112"/>
      <c r="AA112"/>
      <c r="AB112"/>
      <c r="AC112"/>
      <c r="AD112"/>
      <c r="AE112"/>
      <c r="AF112"/>
      <c r="AG112"/>
      <c r="AH112"/>
      <c r="AI112"/>
    </row>
    <row r="113" spans="1:35" s="60" customFormat="1">
      <c r="A113" s="172">
        <v>101</v>
      </c>
      <c r="B113" s="81"/>
      <c r="C113" s="81"/>
      <c r="D113" s="81"/>
      <c r="E113" s="81"/>
      <c r="F113" s="150"/>
      <c r="G113" s="76" t="s">
        <v>235</v>
      </c>
      <c r="H113" s="112" t="s">
        <v>79</v>
      </c>
      <c r="I113" s="169">
        <v>2</v>
      </c>
      <c r="J113" s="169">
        <v>0</v>
      </c>
      <c r="K113" s="169">
        <f>I113*J113</f>
        <v>0</v>
      </c>
      <c r="L113"/>
      <c r="M113"/>
      <c r="N113"/>
      <c r="O113"/>
      <c r="P113"/>
      <c r="Q113"/>
      <c r="R113"/>
      <c r="S113"/>
      <c r="T113"/>
      <c r="U113"/>
      <c r="V113"/>
      <c r="W113"/>
      <c r="X113"/>
      <c r="Y113"/>
      <c r="Z113"/>
      <c r="AA113"/>
      <c r="AB113"/>
      <c r="AC113"/>
      <c r="AD113"/>
      <c r="AE113"/>
      <c r="AF113"/>
      <c r="AG113"/>
      <c r="AH113"/>
      <c r="AI113"/>
    </row>
    <row r="114" spans="1:35" s="60" customFormat="1" ht="27.6">
      <c r="A114" s="172">
        <v>102</v>
      </c>
      <c r="B114" s="170" t="s">
        <v>236</v>
      </c>
      <c r="C114" s="171" t="s">
        <v>79</v>
      </c>
      <c r="D114" s="169">
        <v>8</v>
      </c>
      <c r="E114" s="169">
        <v>233</v>
      </c>
      <c r="F114" s="150">
        <f>D114*E114</f>
        <v>1864</v>
      </c>
      <c r="G114" s="76" t="s">
        <v>172</v>
      </c>
      <c r="H114" s="83" t="s">
        <v>79</v>
      </c>
      <c r="I114" s="169">
        <v>8</v>
      </c>
      <c r="J114" s="169">
        <v>0</v>
      </c>
      <c r="K114" s="169">
        <f>J114*I114</f>
        <v>0</v>
      </c>
      <c r="L114"/>
      <c r="M114"/>
      <c r="N114"/>
      <c r="O114"/>
      <c r="P114"/>
      <c r="Q114"/>
      <c r="R114"/>
      <c r="S114"/>
      <c r="T114"/>
      <c r="U114"/>
      <c r="V114"/>
      <c r="W114"/>
      <c r="X114"/>
      <c r="Y114"/>
      <c r="Z114"/>
      <c r="AA114"/>
      <c r="AB114"/>
      <c r="AC114"/>
      <c r="AD114"/>
      <c r="AE114"/>
      <c r="AF114"/>
      <c r="AG114"/>
      <c r="AH114"/>
      <c r="AI114"/>
    </row>
    <row r="115" spans="1:35">
      <c r="A115" s="172">
        <v>103</v>
      </c>
      <c r="B115" s="77" t="s">
        <v>96</v>
      </c>
      <c r="C115" s="82" t="s">
        <v>79</v>
      </c>
      <c r="D115" s="148">
        <v>35</v>
      </c>
      <c r="E115" s="75">
        <v>125</v>
      </c>
      <c r="F115" s="150">
        <f>D115*E115</f>
        <v>4375</v>
      </c>
      <c r="G115" s="123" t="s">
        <v>148</v>
      </c>
      <c r="H115" s="25" t="s">
        <v>79</v>
      </c>
      <c r="I115" s="124">
        <v>0</v>
      </c>
      <c r="J115" s="125">
        <v>0</v>
      </c>
      <c r="K115" s="75">
        <f t="shared" ref="K115" si="39">J115*I115</f>
        <v>0</v>
      </c>
      <c r="L115"/>
      <c r="M115"/>
      <c r="N115"/>
      <c r="O115"/>
      <c r="P115"/>
      <c r="Q115"/>
      <c r="R115"/>
      <c r="S115"/>
      <c r="T115"/>
      <c r="U115"/>
      <c r="V115"/>
      <c r="W115"/>
      <c r="X115"/>
      <c r="Y115"/>
      <c r="Z115"/>
      <c r="AA115"/>
      <c r="AB115"/>
      <c r="AC115"/>
      <c r="AD115"/>
      <c r="AE115"/>
      <c r="AF115"/>
      <c r="AG115"/>
      <c r="AH115"/>
      <c r="AI115"/>
    </row>
    <row r="116" spans="1:35" ht="28.95" customHeight="1">
      <c r="A116" s="172">
        <v>104</v>
      </c>
      <c r="B116" s="77" t="s">
        <v>97</v>
      </c>
      <c r="C116" s="82" t="s">
        <v>79</v>
      </c>
      <c r="D116" s="148">
        <v>22</v>
      </c>
      <c r="E116" s="75">
        <v>138</v>
      </c>
      <c r="F116" s="150">
        <f>D116*E116</f>
        <v>3036</v>
      </c>
      <c r="G116" s="32" t="s">
        <v>149</v>
      </c>
      <c r="H116" s="82" t="s">
        <v>79</v>
      </c>
      <c r="I116" s="75">
        <v>0</v>
      </c>
      <c r="J116" s="75">
        <v>0</v>
      </c>
      <c r="K116" s="75">
        <f t="shared" ref="K116:K125" si="40">J116*I116</f>
        <v>0</v>
      </c>
      <c r="L116"/>
      <c r="M116"/>
      <c r="N116"/>
      <c r="O116"/>
      <c r="P116"/>
      <c r="Q116"/>
      <c r="R116"/>
      <c r="S116"/>
      <c r="T116"/>
      <c r="U116"/>
      <c r="V116"/>
      <c r="W116"/>
      <c r="X116"/>
      <c r="Y116"/>
      <c r="Z116"/>
      <c r="AA116"/>
      <c r="AB116"/>
      <c r="AC116"/>
      <c r="AD116"/>
      <c r="AE116"/>
      <c r="AF116"/>
      <c r="AG116"/>
      <c r="AH116"/>
      <c r="AI116"/>
    </row>
    <row r="117" spans="1:35" ht="15.75" customHeight="1">
      <c r="A117" s="172">
        <v>105</v>
      </c>
      <c r="B117" s="77"/>
      <c r="C117" s="82"/>
      <c r="D117" s="148"/>
      <c r="E117" s="75"/>
      <c r="F117" s="150"/>
      <c r="G117" s="81" t="s">
        <v>119</v>
      </c>
      <c r="H117" s="82" t="s">
        <v>79</v>
      </c>
      <c r="I117" s="75">
        <v>20</v>
      </c>
      <c r="J117" s="75">
        <v>4.17</v>
      </c>
      <c r="K117" s="75">
        <f t="shared" si="40"/>
        <v>83.4</v>
      </c>
      <c r="L117"/>
      <c r="M117"/>
      <c r="N117"/>
      <c r="O117"/>
      <c r="P117"/>
      <c r="Q117"/>
      <c r="R117"/>
      <c r="S117"/>
      <c r="T117"/>
      <c r="U117"/>
      <c r="V117"/>
      <c r="W117"/>
      <c r="X117"/>
      <c r="Y117"/>
      <c r="Z117"/>
      <c r="AA117"/>
      <c r="AB117"/>
      <c r="AC117"/>
      <c r="AD117"/>
      <c r="AE117"/>
      <c r="AF117"/>
      <c r="AG117"/>
      <c r="AH117"/>
      <c r="AI117"/>
    </row>
    <row r="118" spans="1:35" ht="15.75" customHeight="1">
      <c r="A118" s="172">
        <v>106</v>
      </c>
      <c r="B118" s="77"/>
      <c r="C118" s="82"/>
      <c r="D118" s="148"/>
      <c r="E118" s="75"/>
      <c r="F118" s="150"/>
      <c r="G118" s="81" t="s">
        <v>169</v>
      </c>
      <c r="H118" s="82" t="s">
        <v>79</v>
      </c>
      <c r="I118" s="75">
        <v>0</v>
      </c>
      <c r="J118" s="75">
        <v>0</v>
      </c>
      <c r="K118" s="75">
        <f t="shared" si="40"/>
        <v>0</v>
      </c>
      <c r="L118"/>
      <c r="M118"/>
      <c r="N118"/>
      <c r="O118"/>
      <c r="P118"/>
      <c r="Q118"/>
      <c r="R118"/>
      <c r="S118"/>
      <c r="T118"/>
      <c r="U118"/>
      <c r="V118"/>
      <c r="W118"/>
      <c r="X118"/>
      <c r="Y118"/>
      <c r="Z118"/>
      <c r="AA118"/>
      <c r="AB118"/>
      <c r="AC118"/>
      <c r="AD118"/>
      <c r="AE118"/>
      <c r="AF118"/>
      <c r="AG118"/>
      <c r="AH118"/>
      <c r="AI118"/>
    </row>
    <row r="119" spans="1:35" ht="27.6" customHeight="1">
      <c r="A119" s="172">
        <v>107</v>
      </c>
      <c r="B119" s="170" t="s">
        <v>237</v>
      </c>
      <c r="C119" s="171" t="s">
        <v>79</v>
      </c>
      <c r="D119" s="169">
        <v>8</v>
      </c>
      <c r="E119" s="169">
        <v>138</v>
      </c>
      <c r="F119" s="150">
        <f>D119*E119</f>
        <v>1104</v>
      </c>
      <c r="G119" s="170" t="s">
        <v>238</v>
      </c>
      <c r="H119" s="171" t="s">
        <v>79</v>
      </c>
      <c r="I119" s="169">
        <v>7</v>
      </c>
      <c r="J119" s="169">
        <v>0</v>
      </c>
      <c r="K119" s="169">
        <f t="shared" si="40"/>
        <v>0</v>
      </c>
      <c r="L119"/>
      <c r="M119"/>
      <c r="N119"/>
      <c r="O119"/>
      <c r="P119"/>
      <c r="Q119"/>
      <c r="R119"/>
      <c r="S119"/>
      <c r="T119"/>
      <c r="U119"/>
      <c r="V119"/>
      <c r="W119"/>
      <c r="X119"/>
      <c r="Y119"/>
      <c r="Z119"/>
      <c r="AA119"/>
      <c r="AB119"/>
      <c r="AC119"/>
      <c r="AD119"/>
      <c r="AE119"/>
      <c r="AF119"/>
      <c r="AG119"/>
      <c r="AH119"/>
      <c r="AI119"/>
    </row>
    <row r="120" spans="1:35" ht="28.95" customHeight="1">
      <c r="A120" s="172">
        <v>108</v>
      </c>
      <c r="B120" s="170"/>
      <c r="C120" s="171"/>
      <c r="D120" s="169"/>
      <c r="E120" s="169"/>
      <c r="F120" s="150"/>
      <c r="G120" s="170" t="s">
        <v>239</v>
      </c>
      <c r="H120" s="171" t="s">
        <v>79</v>
      </c>
      <c r="I120" s="169">
        <v>1</v>
      </c>
      <c r="J120" s="169">
        <v>0</v>
      </c>
      <c r="K120" s="169">
        <f t="shared" si="40"/>
        <v>0</v>
      </c>
      <c r="L120"/>
      <c r="M120"/>
      <c r="N120"/>
      <c r="O120"/>
      <c r="P120"/>
      <c r="Q120"/>
      <c r="R120"/>
      <c r="S120"/>
      <c r="T120"/>
      <c r="U120"/>
      <c r="V120"/>
      <c r="W120"/>
      <c r="X120"/>
      <c r="Y120"/>
      <c r="Z120"/>
      <c r="AA120"/>
      <c r="AB120"/>
      <c r="AC120"/>
      <c r="AD120"/>
      <c r="AE120"/>
      <c r="AF120"/>
      <c r="AG120"/>
      <c r="AH120"/>
      <c r="AI120"/>
    </row>
    <row r="121" spans="1:35">
      <c r="A121" s="172">
        <v>109</v>
      </c>
      <c r="B121" s="170"/>
      <c r="C121" s="171"/>
      <c r="D121" s="169"/>
      <c r="E121" s="169"/>
      <c r="F121" s="150"/>
      <c r="G121" s="32" t="s">
        <v>119</v>
      </c>
      <c r="H121" s="171" t="s">
        <v>79</v>
      </c>
      <c r="I121" s="169">
        <f>D119</f>
        <v>8</v>
      </c>
      <c r="J121" s="169">
        <v>4.17</v>
      </c>
      <c r="K121" s="169">
        <f t="shared" si="40"/>
        <v>33.36</v>
      </c>
      <c r="L121"/>
      <c r="M121"/>
      <c r="N121"/>
      <c r="O121"/>
      <c r="P121"/>
      <c r="Q121"/>
      <c r="R121"/>
      <c r="S121"/>
      <c r="T121"/>
      <c r="U121"/>
      <c r="V121"/>
      <c r="W121"/>
      <c r="X121"/>
      <c r="Y121"/>
      <c r="Z121"/>
      <c r="AA121"/>
      <c r="AB121"/>
      <c r="AC121"/>
      <c r="AD121"/>
      <c r="AE121"/>
      <c r="AF121"/>
      <c r="AG121"/>
      <c r="AH121"/>
      <c r="AI121"/>
    </row>
    <row r="122" spans="1:35">
      <c r="A122" s="172">
        <v>110</v>
      </c>
      <c r="B122" s="195"/>
      <c r="C122" s="196"/>
      <c r="D122" s="169"/>
      <c r="E122" s="169"/>
      <c r="F122" s="150"/>
      <c r="G122" s="35" t="s">
        <v>240</v>
      </c>
      <c r="H122" s="171" t="s">
        <v>79</v>
      </c>
      <c r="I122" s="169">
        <v>0</v>
      </c>
      <c r="J122" s="197">
        <v>0</v>
      </c>
      <c r="K122" s="169">
        <f t="shared" si="40"/>
        <v>0</v>
      </c>
      <c r="L122"/>
      <c r="M122"/>
      <c r="N122"/>
      <c r="O122"/>
      <c r="P122"/>
      <c r="Q122"/>
      <c r="R122"/>
      <c r="S122"/>
      <c r="T122"/>
      <c r="U122"/>
      <c r="V122"/>
      <c r="W122"/>
      <c r="X122"/>
      <c r="Y122"/>
      <c r="Z122"/>
      <c r="AA122"/>
      <c r="AB122"/>
      <c r="AC122"/>
      <c r="AD122"/>
      <c r="AE122"/>
      <c r="AF122"/>
      <c r="AG122"/>
      <c r="AH122"/>
      <c r="AI122"/>
    </row>
    <row r="123" spans="1:35">
      <c r="A123" s="172">
        <v>111</v>
      </c>
      <c r="B123" s="195" t="s">
        <v>243</v>
      </c>
      <c r="C123" s="198" t="s">
        <v>79</v>
      </c>
      <c r="D123" s="169">
        <v>4</v>
      </c>
      <c r="E123" s="169">
        <v>315</v>
      </c>
      <c r="F123" s="150">
        <f>D123*E123</f>
        <v>1260</v>
      </c>
      <c r="G123" s="61" t="s">
        <v>244</v>
      </c>
      <c r="H123" s="171" t="s">
        <v>79</v>
      </c>
      <c r="I123" s="169">
        <f>D123</f>
        <v>4</v>
      </c>
      <c r="J123" s="169">
        <v>0</v>
      </c>
      <c r="K123" s="169">
        <f t="shared" si="40"/>
        <v>0</v>
      </c>
      <c r="L123"/>
      <c r="M123"/>
      <c r="N123"/>
      <c r="O123"/>
      <c r="P123"/>
      <c r="Q123"/>
      <c r="R123"/>
      <c r="S123"/>
      <c r="T123"/>
      <c r="U123"/>
      <c r="V123"/>
      <c r="W123"/>
      <c r="X123"/>
      <c r="Y123"/>
      <c r="Z123"/>
      <c r="AA123"/>
      <c r="AB123"/>
      <c r="AC123"/>
      <c r="AD123"/>
      <c r="AE123"/>
      <c r="AF123"/>
      <c r="AG123"/>
      <c r="AH123"/>
      <c r="AI123"/>
    </row>
    <row r="124" spans="1:35">
      <c r="A124" s="172">
        <v>112</v>
      </c>
      <c r="B124" s="195"/>
      <c r="C124" s="198"/>
      <c r="D124" s="169"/>
      <c r="E124" s="169"/>
      <c r="F124" s="150"/>
      <c r="G124" s="76" t="s">
        <v>145</v>
      </c>
      <c r="H124" s="79" t="s">
        <v>87</v>
      </c>
      <c r="I124" s="169">
        <v>40</v>
      </c>
      <c r="J124" s="168">
        <v>5.09</v>
      </c>
      <c r="K124" s="105">
        <f t="shared" si="40"/>
        <v>203.6</v>
      </c>
      <c r="L124"/>
      <c r="M124"/>
      <c r="N124"/>
      <c r="O124"/>
      <c r="P124"/>
      <c r="Q124"/>
      <c r="R124"/>
      <c r="S124"/>
      <c r="T124"/>
      <c r="U124"/>
      <c r="V124"/>
      <c r="W124"/>
      <c r="X124"/>
      <c r="Y124"/>
      <c r="Z124"/>
      <c r="AA124"/>
      <c r="AB124"/>
      <c r="AC124"/>
      <c r="AD124"/>
      <c r="AE124"/>
      <c r="AF124"/>
      <c r="AG124"/>
      <c r="AH124"/>
      <c r="AI124"/>
    </row>
    <row r="125" spans="1:35">
      <c r="A125" s="172">
        <v>113</v>
      </c>
      <c r="B125" s="195"/>
      <c r="C125" s="198"/>
      <c r="D125" s="169"/>
      <c r="E125" s="169"/>
      <c r="F125" s="150"/>
      <c r="G125" s="76" t="s">
        <v>203</v>
      </c>
      <c r="H125" s="79" t="s">
        <v>79</v>
      </c>
      <c r="I125" s="169">
        <v>12</v>
      </c>
      <c r="J125" s="168">
        <v>6.09</v>
      </c>
      <c r="K125" s="105">
        <f t="shared" si="40"/>
        <v>73.08</v>
      </c>
      <c r="L125"/>
      <c r="M125"/>
      <c r="N125"/>
      <c r="O125"/>
      <c r="P125"/>
      <c r="Q125"/>
      <c r="R125"/>
      <c r="S125"/>
      <c r="T125"/>
      <c r="U125"/>
      <c r="V125"/>
      <c r="W125"/>
      <c r="X125"/>
      <c r="Y125"/>
      <c r="Z125"/>
      <c r="AA125"/>
      <c r="AB125"/>
      <c r="AC125"/>
      <c r="AD125"/>
      <c r="AE125"/>
      <c r="AF125"/>
      <c r="AG125"/>
      <c r="AH125"/>
      <c r="AI125"/>
    </row>
    <row r="126" spans="1:35" ht="27.6">
      <c r="A126" s="172">
        <v>114</v>
      </c>
      <c r="B126" s="195" t="s">
        <v>245</v>
      </c>
      <c r="C126" s="198" t="s">
        <v>79</v>
      </c>
      <c r="D126" s="169">
        <v>32</v>
      </c>
      <c r="E126" s="169">
        <v>189</v>
      </c>
      <c r="F126" s="150">
        <f>D126*E126</f>
        <v>6048</v>
      </c>
      <c r="G126" s="199" t="s">
        <v>246</v>
      </c>
      <c r="H126" s="198" t="s">
        <v>79</v>
      </c>
      <c r="I126" s="200">
        <v>32</v>
      </c>
      <c r="J126" s="201">
        <v>0</v>
      </c>
      <c r="K126" s="105">
        <f t="shared" ref="K126:K127" si="41">J126*I126</f>
        <v>0</v>
      </c>
      <c r="L126"/>
      <c r="M126"/>
      <c r="N126"/>
      <c r="O126"/>
      <c r="P126"/>
      <c r="Q126"/>
      <c r="R126"/>
      <c r="S126"/>
      <c r="T126"/>
      <c r="U126"/>
      <c r="V126"/>
      <c r="W126"/>
      <c r="X126"/>
      <c r="Y126"/>
      <c r="Z126"/>
      <c r="AA126"/>
      <c r="AB126"/>
      <c r="AC126"/>
      <c r="AD126"/>
      <c r="AE126"/>
      <c r="AF126"/>
      <c r="AG126"/>
      <c r="AH126"/>
      <c r="AI126"/>
    </row>
    <row r="127" spans="1:35" ht="27.6" customHeight="1">
      <c r="A127" s="172">
        <v>115</v>
      </c>
      <c r="B127" s="195"/>
      <c r="C127" s="198"/>
      <c r="D127" s="169"/>
      <c r="E127" s="169"/>
      <c r="F127" s="150"/>
      <c r="G127" s="199" t="s">
        <v>224</v>
      </c>
      <c r="H127" s="198" t="s">
        <v>79</v>
      </c>
      <c r="I127" s="200">
        <v>1</v>
      </c>
      <c r="J127" s="201">
        <v>500</v>
      </c>
      <c r="K127" s="105">
        <f t="shared" si="41"/>
        <v>500</v>
      </c>
      <c r="L127"/>
      <c r="M127"/>
      <c r="N127"/>
      <c r="O127"/>
      <c r="P127"/>
      <c r="Q127"/>
      <c r="R127"/>
      <c r="S127"/>
      <c r="T127"/>
      <c r="U127"/>
      <c r="V127"/>
      <c r="W127"/>
      <c r="X127"/>
      <c r="Y127"/>
      <c r="Z127"/>
      <c r="AA127"/>
      <c r="AB127"/>
      <c r="AC127"/>
      <c r="AD127"/>
      <c r="AE127"/>
      <c r="AF127"/>
      <c r="AG127"/>
      <c r="AH127"/>
      <c r="AI127"/>
    </row>
    <row r="128" spans="1:35" s="60" customFormat="1" ht="27.6">
      <c r="A128" s="172">
        <v>116</v>
      </c>
      <c r="B128" s="109" t="s">
        <v>247</v>
      </c>
      <c r="C128" s="202" t="s">
        <v>79</v>
      </c>
      <c r="D128" s="203">
        <v>2</v>
      </c>
      <c r="E128" s="169">
        <v>159</v>
      </c>
      <c r="F128" s="150">
        <f>D128*E128</f>
        <v>318</v>
      </c>
      <c r="G128" s="170" t="s">
        <v>248</v>
      </c>
      <c r="H128" s="171" t="s">
        <v>79</v>
      </c>
      <c r="I128" s="169">
        <v>2</v>
      </c>
      <c r="J128" s="73" t="s">
        <v>249</v>
      </c>
      <c r="K128" s="169">
        <v>0</v>
      </c>
      <c r="L128"/>
      <c r="M128"/>
      <c r="N128"/>
      <c r="O128"/>
      <c r="P128"/>
      <c r="Q128"/>
      <c r="R128"/>
      <c r="S128"/>
      <c r="T128"/>
      <c r="U128"/>
      <c r="V128"/>
      <c r="W128"/>
      <c r="X128"/>
      <c r="Y128"/>
      <c r="Z128"/>
      <c r="AA128"/>
      <c r="AB128"/>
      <c r="AC128"/>
      <c r="AD128"/>
      <c r="AE128"/>
      <c r="AF128"/>
      <c r="AG128"/>
      <c r="AH128"/>
      <c r="AI128"/>
    </row>
    <row r="129" spans="1:35" s="60" customFormat="1" ht="27.6">
      <c r="A129" s="172">
        <v>117</v>
      </c>
      <c r="B129" s="109" t="s">
        <v>250</v>
      </c>
      <c r="C129" s="202" t="s">
        <v>79</v>
      </c>
      <c r="D129" s="203">
        <v>1</v>
      </c>
      <c r="E129" s="169">
        <v>225</v>
      </c>
      <c r="F129" s="150">
        <f>D129*E129</f>
        <v>225</v>
      </c>
      <c r="G129" s="170" t="s">
        <v>251</v>
      </c>
      <c r="H129" s="171" t="s">
        <v>79</v>
      </c>
      <c r="I129" s="169">
        <v>1</v>
      </c>
      <c r="J129" s="73" t="s">
        <v>249</v>
      </c>
      <c r="K129" s="169">
        <v>0</v>
      </c>
      <c r="L129"/>
      <c r="M129"/>
      <c r="N129"/>
      <c r="O129"/>
      <c r="P129"/>
      <c r="Q129"/>
      <c r="R129"/>
      <c r="S129"/>
      <c r="T129"/>
      <c r="U129"/>
      <c r="V129"/>
      <c r="W129"/>
      <c r="X129"/>
      <c r="Y129"/>
      <c r="Z129"/>
      <c r="AA129"/>
      <c r="AB129"/>
      <c r="AC129"/>
      <c r="AD129"/>
      <c r="AE129"/>
      <c r="AF129"/>
      <c r="AG129"/>
      <c r="AH129"/>
      <c r="AI129"/>
    </row>
    <row r="130" spans="1:35" s="60" customFormat="1">
      <c r="A130" s="172">
        <v>118</v>
      </c>
      <c r="B130" s="109"/>
      <c r="C130" s="202"/>
      <c r="D130" s="203"/>
      <c r="E130" s="169"/>
      <c r="F130" s="150"/>
      <c r="G130" s="199" t="s">
        <v>224</v>
      </c>
      <c r="H130" s="198" t="s">
        <v>79</v>
      </c>
      <c r="I130" s="200">
        <v>1</v>
      </c>
      <c r="J130" s="201">
        <v>500</v>
      </c>
      <c r="K130" s="105">
        <f t="shared" ref="K130" si="42">J130*I130</f>
        <v>500</v>
      </c>
      <c r="L130"/>
      <c r="M130"/>
      <c r="N130"/>
      <c r="O130"/>
      <c r="P130"/>
      <c r="Q130"/>
      <c r="R130"/>
      <c r="S130"/>
      <c r="T130"/>
      <c r="U130"/>
      <c r="V130"/>
      <c r="W130"/>
      <c r="X130"/>
      <c r="Y130"/>
      <c r="Z130"/>
      <c r="AA130"/>
      <c r="AB130"/>
      <c r="AC130"/>
      <c r="AD130"/>
      <c r="AE130"/>
      <c r="AF130"/>
      <c r="AG130"/>
      <c r="AH130"/>
      <c r="AI130"/>
    </row>
    <row r="131" spans="1:35">
      <c r="A131" s="172">
        <v>119</v>
      </c>
      <c r="B131" s="170"/>
      <c r="C131" s="171"/>
      <c r="D131" s="169"/>
      <c r="E131" s="169"/>
      <c r="F131" s="150"/>
      <c r="G131" s="76" t="s">
        <v>242</v>
      </c>
      <c r="H131" s="83" t="s">
        <v>79</v>
      </c>
      <c r="I131" s="169">
        <v>6</v>
      </c>
      <c r="J131" s="168">
        <v>324.17</v>
      </c>
      <c r="K131" s="105">
        <f t="shared" ref="K131" si="43">J131*I131</f>
        <v>1945.02</v>
      </c>
      <c r="L131"/>
      <c r="M131"/>
      <c r="N131"/>
      <c r="O131"/>
      <c r="P131"/>
      <c r="Q131"/>
      <c r="R131"/>
      <c r="S131"/>
      <c r="T131"/>
      <c r="U131"/>
      <c r="V131"/>
      <c r="W131"/>
      <c r="X131"/>
      <c r="Y131"/>
      <c r="Z131"/>
      <c r="AA131"/>
      <c r="AB131"/>
      <c r="AC131"/>
      <c r="AD131"/>
      <c r="AE131"/>
      <c r="AF131"/>
      <c r="AG131"/>
      <c r="AH131"/>
      <c r="AI131"/>
    </row>
    <row r="132" spans="1:35" s="39" customFormat="1">
      <c r="A132" s="172">
        <v>120</v>
      </c>
      <c r="B132" s="77" t="s">
        <v>241</v>
      </c>
      <c r="C132" s="82" t="s">
        <v>87</v>
      </c>
      <c r="D132" s="148">
        <v>35</v>
      </c>
      <c r="E132" s="41">
        <v>126</v>
      </c>
      <c r="F132" s="150">
        <f>D132*E132</f>
        <v>4410</v>
      </c>
      <c r="G132" s="76" t="s">
        <v>132</v>
      </c>
      <c r="H132" s="83" t="s">
        <v>79</v>
      </c>
      <c r="I132" s="75">
        <v>0</v>
      </c>
      <c r="J132" s="41">
        <v>167.5</v>
      </c>
      <c r="K132" s="105">
        <f t="shared" ref="K132:K133" si="44">J132*I132</f>
        <v>0</v>
      </c>
      <c r="L132"/>
      <c r="M132"/>
      <c r="N132"/>
      <c r="O132"/>
      <c r="P132"/>
      <c r="Q132"/>
      <c r="R132"/>
      <c r="S132"/>
      <c r="T132"/>
      <c r="U132"/>
      <c r="V132"/>
      <c r="W132"/>
      <c r="X132"/>
      <c r="Y132"/>
      <c r="Z132"/>
      <c r="AA132"/>
      <c r="AB132"/>
      <c r="AC132"/>
      <c r="AD132"/>
      <c r="AE132"/>
      <c r="AF132"/>
      <c r="AG132"/>
      <c r="AH132"/>
      <c r="AI132"/>
    </row>
    <row r="133" spans="1:35" s="39" customFormat="1">
      <c r="A133" s="172">
        <v>121</v>
      </c>
      <c r="B133" s="77"/>
      <c r="C133" s="82"/>
      <c r="D133" s="148"/>
      <c r="E133" s="41"/>
      <c r="F133" s="150"/>
      <c r="G133" s="76" t="s">
        <v>140</v>
      </c>
      <c r="H133" s="79" t="s">
        <v>79</v>
      </c>
      <c r="I133" s="75">
        <v>4</v>
      </c>
      <c r="J133" s="41">
        <v>50</v>
      </c>
      <c r="K133" s="75">
        <f t="shared" si="44"/>
        <v>200</v>
      </c>
      <c r="L133"/>
      <c r="M133"/>
      <c r="N133"/>
      <c r="O133"/>
      <c r="P133"/>
      <c r="Q133"/>
      <c r="R133"/>
      <c r="S133"/>
      <c r="T133"/>
      <c r="U133"/>
      <c r="V133"/>
      <c r="W133"/>
      <c r="X133"/>
      <c r="Y133"/>
      <c r="Z133"/>
      <c r="AA133"/>
      <c r="AB133"/>
      <c r="AC133"/>
      <c r="AD133"/>
      <c r="AE133"/>
      <c r="AF133"/>
      <c r="AG133"/>
      <c r="AH133"/>
      <c r="AI133"/>
    </row>
    <row r="134" spans="1:35" s="78" customFormat="1">
      <c r="A134" s="172">
        <v>122</v>
      </c>
      <c r="B134" s="77"/>
      <c r="C134" s="84"/>
      <c r="D134" s="151"/>
      <c r="E134" s="42"/>
      <c r="F134" s="150"/>
      <c r="G134" s="76" t="s">
        <v>145</v>
      </c>
      <c r="H134" s="79" t="s">
        <v>87</v>
      </c>
      <c r="I134" s="75">
        <v>100</v>
      </c>
      <c r="J134" s="41">
        <v>5.09</v>
      </c>
      <c r="K134" s="105">
        <f t="shared" ref="K134:K135" si="45">J134*I134</f>
        <v>509</v>
      </c>
      <c r="L134"/>
      <c r="M134"/>
      <c r="N134"/>
      <c r="O134"/>
      <c r="P134"/>
      <c r="Q134"/>
      <c r="R134"/>
      <c r="S134"/>
      <c r="T134"/>
      <c r="U134"/>
      <c r="V134"/>
      <c r="W134"/>
      <c r="X134"/>
      <c r="Y134"/>
      <c r="Z134"/>
      <c r="AA134"/>
      <c r="AB134"/>
      <c r="AC134"/>
      <c r="AD134"/>
      <c r="AE134"/>
      <c r="AF134"/>
      <c r="AG134"/>
      <c r="AH134"/>
      <c r="AI134"/>
    </row>
    <row r="135" spans="1:35">
      <c r="A135" s="172">
        <v>123</v>
      </c>
      <c r="B135" s="170"/>
      <c r="C135" s="171"/>
      <c r="D135" s="169"/>
      <c r="E135" s="168"/>
      <c r="F135" s="150"/>
      <c r="G135" s="199" t="s">
        <v>224</v>
      </c>
      <c r="H135" s="198" t="s">
        <v>79</v>
      </c>
      <c r="I135" s="200">
        <v>1</v>
      </c>
      <c r="J135" s="201">
        <v>1000</v>
      </c>
      <c r="K135" s="105">
        <f t="shared" si="45"/>
        <v>1000</v>
      </c>
      <c r="L135"/>
      <c r="M135"/>
      <c r="N135"/>
      <c r="O135"/>
      <c r="P135"/>
      <c r="Q135"/>
      <c r="R135"/>
      <c r="S135"/>
      <c r="T135"/>
      <c r="U135"/>
      <c r="V135"/>
      <c r="W135"/>
      <c r="X135"/>
      <c r="Y135"/>
      <c r="Z135"/>
      <c r="AA135"/>
      <c r="AB135"/>
      <c r="AC135"/>
      <c r="AD135"/>
      <c r="AE135"/>
      <c r="AF135"/>
      <c r="AG135"/>
      <c r="AH135"/>
      <c r="AI135"/>
    </row>
    <row r="136" spans="1:35" s="60" customFormat="1">
      <c r="A136" s="172">
        <v>124</v>
      </c>
      <c r="B136" s="109" t="s">
        <v>252</v>
      </c>
      <c r="C136" s="202" t="s">
        <v>79</v>
      </c>
      <c r="D136" s="203">
        <v>1</v>
      </c>
      <c r="E136" s="169">
        <v>250</v>
      </c>
      <c r="F136" s="150">
        <f>D136*E136</f>
        <v>250</v>
      </c>
      <c r="G136" s="199" t="s">
        <v>224</v>
      </c>
      <c r="H136" s="198" t="s">
        <v>79</v>
      </c>
      <c r="I136" s="200">
        <v>1</v>
      </c>
      <c r="J136" s="201">
        <v>200</v>
      </c>
      <c r="K136" s="105">
        <f t="shared" ref="K136" si="46">J136*I136</f>
        <v>200</v>
      </c>
      <c r="L136"/>
      <c r="M136"/>
      <c r="N136"/>
      <c r="O136"/>
      <c r="P136"/>
      <c r="Q136"/>
      <c r="R136"/>
      <c r="S136"/>
      <c r="T136"/>
      <c r="U136"/>
      <c r="V136"/>
      <c r="W136"/>
      <c r="X136"/>
      <c r="Y136"/>
      <c r="Z136"/>
      <c r="AA136"/>
      <c r="AB136"/>
      <c r="AC136"/>
      <c r="AD136"/>
      <c r="AE136"/>
      <c r="AF136"/>
      <c r="AG136"/>
      <c r="AH136"/>
      <c r="AI136"/>
    </row>
    <row r="137" spans="1:35" s="78" customFormat="1">
      <c r="A137" s="172">
        <v>125</v>
      </c>
      <c r="B137" s="170" t="s">
        <v>260</v>
      </c>
      <c r="C137" s="84" t="s">
        <v>79</v>
      </c>
      <c r="D137" s="203">
        <v>2</v>
      </c>
      <c r="E137" s="169">
        <v>233</v>
      </c>
      <c r="F137" s="150">
        <f>D137*E137</f>
        <v>466</v>
      </c>
      <c r="G137" s="76"/>
      <c r="H137" s="79"/>
      <c r="I137" s="169"/>
      <c r="J137" s="168"/>
      <c r="K137" s="105"/>
      <c r="L137"/>
      <c r="M137"/>
      <c r="N137"/>
      <c r="O137"/>
      <c r="P137"/>
      <c r="Q137"/>
      <c r="R137"/>
      <c r="S137"/>
      <c r="T137"/>
      <c r="U137"/>
      <c r="V137"/>
      <c r="W137"/>
      <c r="X137"/>
      <c r="Y137"/>
      <c r="Z137"/>
      <c r="AA137"/>
      <c r="AB137"/>
      <c r="AC137"/>
      <c r="AD137"/>
      <c r="AE137"/>
      <c r="AF137"/>
      <c r="AG137"/>
      <c r="AH137"/>
      <c r="AI137"/>
    </row>
    <row r="138" spans="1:35" s="78" customFormat="1">
      <c r="A138" s="172">
        <v>126</v>
      </c>
      <c r="B138" s="170" t="s">
        <v>124</v>
      </c>
      <c r="C138" s="171" t="s">
        <v>79</v>
      </c>
      <c r="D138" s="169">
        <v>52</v>
      </c>
      <c r="E138" s="168">
        <v>158</v>
      </c>
      <c r="F138" s="150">
        <f>D138*E138</f>
        <v>8216</v>
      </c>
      <c r="G138" s="35" t="s">
        <v>175</v>
      </c>
      <c r="H138" s="83" t="s">
        <v>79</v>
      </c>
      <c r="I138" s="169">
        <v>3</v>
      </c>
      <c r="J138" s="168">
        <v>664.3</v>
      </c>
      <c r="K138" s="169">
        <f t="shared" ref="K138" si="47">J138*I138</f>
        <v>1992.8999999999999</v>
      </c>
      <c r="L138"/>
      <c r="M138"/>
      <c r="N138"/>
      <c r="O138"/>
      <c r="P138"/>
      <c r="Q138"/>
      <c r="R138"/>
      <c r="S138"/>
      <c r="T138"/>
      <c r="U138"/>
      <c r="V138"/>
      <c r="W138"/>
      <c r="X138"/>
      <c r="Y138"/>
      <c r="Z138"/>
      <c r="AA138"/>
      <c r="AB138"/>
      <c r="AC138"/>
      <c r="AD138"/>
      <c r="AE138"/>
      <c r="AF138"/>
      <c r="AG138"/>
      <c r="AH138"/>
      <c r="AI138"/>
    </row>
    <row r="139" spans="1:35" s="78" customFormat="1" ht="27.6">
      <c r="A139" s="172">
        <v>127</v>
      </c>
      <c r="B139" s="170" t="s">
        <v>263</v>
      </c>
      <c r="C139" s="171" t="s">
        <v>264</v>
      </c>
      <c r="D139" s="171">
        <v>1</v>
      </c>
      <c r="E139" s="171">
        <v>1000</v>
      </c>
      <c r="F139" s="183">
        <f>D139*E139</f>
        <v>1000</v>
      </c>
      <c r="G139" s="76"/>
      <c r="H139" s="79"/>
      <c r="I139" s="169"/>
      <c r="J139" s="168"/>
      <c r="K139" s="105"/>
      <c r="L139"/>
      <c r="M139"/>
      <c r="N139"/>
      <c r="O139"/>
      <c r="P139"/>
      <c r="Q139"/>
      <c r="R139"/>
      <c r="S139"/>
      <c r="T139"/>
      <c r="U139"/>
      <c r="V139"/>
      <c r="W139"/>
      <c r="X139"/>
      <c r="Y139"/>
      <c r="Z139"/>
      <c r="AA139"/>
      <c r="AB139"/>
      <c r="AC139"/>
      <c r="AD139"/>
      <c r="AE139"/>
      <c r="AF139"/>
      <c r="AG139"/>
      <c r="AH139"/>
      <c r="AI139"/>
    </row>
    <row r="140" spans="1:35" s="78" customFormat="1">
      <c r="A140" s="172">
        <v>128</v>
      </c>
      <c r="B140" s="170"/>
      <c r="C140" s="171"/>
      <c r="D140" s="169"/>
      <c r="E140" s="168"/>
      <c r="F140" s="150"/>
      <c r="G140" s="35"/>
      <c r="H140" s="83"/>
      <c r="I140" s="169"/>
      <c r="J140" s="168"/>
      <c r="K140" s="169"/>
      <c r="L140"/>
      <c r="M140"/>
      <c r="N140"/>
      <c r="O140"/>
      <c r="P140"/>
      <c r="Q140"/>
      <c r="R140"/>
      <c r="S140"/>
      <c r="T140"/>
      <c r="U140"/>
      <c r="V140"/>
      <c r="W140"/>
      <c r="X140"/>
      <c r="Y140"/>
      <c r="Z140"/>
      <c r="AA140"/>
      <c r="AB140"/>
      <c r="AC140"/>
      <c r="AD140"/>
      <c r="AE140"/>
      <c r="AF140"/>
      <c r="AG140"/>
      <c r="AH140"/>
      <c r="AI140"/>
    </row>
    <row r="141" spans="1:35" s="60" customFormat="1" ht="27.6">
      <c r="A141" s="172">
        <v>129</v>
      </c>
      <c r="B141" s="63" t="s">
        <v>91</v>
      </c>
      <c r="C141" s="93"/>
      <c r="D141" s="86"/>
      <c r="E141" s="94"/>
      <c r="F141" s="216">
        <f>SUM(F100:F140)</f>
        <v>65781</v>
      </c>
      <c r="G141" s="64" t="s">
        <v>92</v>
      </c>
      <c r="H141" s="93"/>
      <c r="I141" s="93"/>
      <c r="J141" s="93"/>
      <c r="K141" s="95">
        <f>SUM(K100:K140)</f>
        <v>37400.420000000006</v>
      </c>
      <c r="L141"/>
      <c r="M141"/>
      <c r="N141"/>
      <c r="O141"/>
      <c r="P141"/>
      <c r="Q141"/>
      <c r="R141"/>
      <c r="S141"/>
      <c r="T141"/>
      <c r="U141"/>
      <c r="V141"/>
      <c r="W141"/>
      <c r="X141"/>
      <c r="Y141"/>
      <c r="Z141"/>
      <c r="AA141"/>
      <c r="AB141"/>
      <c r="AC141"/>
      <c r="AD141"/>
      <c r="AE141"/>
      <c r="AF141"/>
      <c r="AG141"/>
      <c r="AH141"/>
      <c r="AI141"/>
    </row>
    <row r="142" spans="1:35" s="60" customFormat="1">
      <c r="A142" s="172">
        <v>130</v>
      </c>
      <c r="B142" s="65" t="s">
        <v>83</v>
      </c>
      <c r="C142" s="96"/>
      <c r="D142" s="152"/>
      <c r="E142" s="97"/>
      <c r="F142" s="214"/>
      <c r="G142" s="66"/>
      <c r="H142" s="96"/>
      <c r="I142" s="96"/>
      <c r="J142" s="96"/>
      <c r="K142" s="106"/>
      <c r="L142"/>
      <c r="M142"/>
      <c r="N142"/>
      <c r="O142"/>
      <c r="P142"/>
      <c r="Q142"/>
      <c r="R142"/>
      <c r="S142"/>
      <c r="T142"/>
      <c r="U142"/>
      <c r="V142"/>
      <c r="W142"/>
      <c r="X142"/>
      <c r="Y142"/>
      <c r="Z142"/>
      <c r="AA142"/>
      <c r="AB142"/>
      <c r="AC142"/>
      <c r="AD142"/>
      <c r="AE142"/>
      <c r="AF142"/>
      <c r="AG142"/>
      <c r="AH142"/>
      <c r="AI142"/>
    </row>
    <row r="143" spans="1:35" s="60" customFormat="1" ht="27.6">
      <c r="A143" s="172">
        <v>131</v>
      </c>
      <c r="B143" s="111" t="s">
        <v>253</v>
      </c>
      <c r="C143" s="87" t="s">
        <v>79</v>
      </c>
      <c r="D143" s="169">
        <v>1</v>
      </c>
      <c r="E143" s="169">
        <v>1139</v>
      </c>
      <c r="F143" s="148">
        <f>D143*E143</f>
        <v>1139</v>
      </c>
      <c r="G143" s="76" t="s">
        <v>254</v>
      </c>
      <c r="H143" s="83" t="s">
        <v>87</v>
      </c>
      <c r="I143" s="169">
        <f>D143</f>
        <v>1</v>
      </c>
      <c r="J143" s="73" t="s">
        <v>249</v>
      </c>
      <c r="K143" s="169">
        <v>0</v>
      </c>
      <c r="L143" s="204"/>
      <c r="M143" s="204"/>
      <c r="N143" s="204"/>
      <c r="O143" s="204"/>
      <c r="P143" s="204"/>
      <c r="Q143" s="204"/>
      <c r="R143" s="204"/>
      <c r="S143" s="204"/>
      <c r="T143"/>
      <c r="U143"/>
      <c r="V143"/>
      <c r="W143"/>
      <c r="X143"/>
      <c r="Y143"/>
      <c r="Z143"/>
      <c r="AA143"/>
      <c r="AB143"/>
      <c r="AC143"/>
      <c r="AD143"/>
      <c r="AE143"/>
      <c r="AF143"/>
      <c r="AG143"/>
      <c r="AH143"/>
      <c r="AI143"/>
    </row>
    <row r="144" spans="1:35" s="60" customFormat="1" ht="27.6">
      <c r="A144" s="172">
        <v>132</v>
      </c>
      <c r="B144" s="111" t="s">
        <v>255</v>
      </c>
      <c r="C144" s="87" t="s">
        <v>87</v>
      </c>
      <c r="D144" s="169">
        <v>145</v>
      </c>
      <c r="E144" s="169">
        <v>28</v>
      </c>
      <c r="F144" s="148">
        <f>D144*E144</f>
        <v>4060</v>
      </c>
      <c r="G144" s="76" t="s">
        <v>101</v>
      </c>
      <c r="H144" s="83" t="s">
        <v>87</v>
      </c>
      <c r="I144" s="169">
        <v>145</v>
      </c>
      <c r="J144" s="169">
        <v>20</v>
      </c>
      <c r="K144" s="169">
        <f>J144*I144</f>
        <v>2900</v>
      </c>
      <c r="L144" s="204"/>
      <c r="M144" s="204"/>
      <c r="N144" s="204"/>
      <c r="O144" s="204"/>
      <c r="P144" s="204"/>
      <c r="Q144" s="204"/>
      <c r="R144" s="204"/>
      <c r="S144" s="204"/>
      <c r="T144"/>
      <c r="U144"/>
      <c r="V144"/>
      <c r="W144"/>
      <c r="X144"/>
      <c r="Y144"/>
      <c r="Z144"/>
      <c r="AA144"/>
      <c r="AB144"/>
      <c r="AC144"/>
      <c r="AD144"/>
      <c r="AE144"/>
      <c r="AF144"/>
      <c r="AG144"/>
      <c r="AH144"/>
      <c r="AI144"/>
    </row>
    <row r="145" spans="1:35" s="60" customFormat="1">
      <c r="A145" s="172">
        <v>133</v>
      </c>
      <c r="B145" s="111" t="s">
        <v>256</v>
      </c>
      <c r="C145" s="87" t="s">
        <v>79</v>
      </c>
      <c r="D145" s="169">
        <v>10</v>
      </c>
      <c r="E145" s="169">
        <v>56</v>
      </c>
      <c r="F145" s="148">
        <f>D145*E145</f>
        <v>560</v>
      </c>
      <c r="G145" s="76"/>
      <c r="H145" s="83"/>
      <c r="I145" s="169"/>
      <c r="J145" s="169"/>
      <c r="K145" s="169"/>
      <c r="L145" s="204"/>
      <c r="M145" s="204"/>
      <c r="N145" s="204"/>
      <c r="O145" s="204"/>
      <c r="P145" s="204"/>
      <c r="Q145" s="204"/>
      <c r="R145" s="204"/>
      <c r="S145" s="204"/>
      <c r="T145"/>
      <c r="U145"/>
      <c r="V145"/>
      <c r="W145"/>
      <c r="X145"/>
      <c r="Y145"/>
      <c r="Z145"/>
      <c r="AA145"/>
      <c r="AB145"/>
      <c r="AC145"/>
      <c r="AD145"/>
      <c r="AE145"/>
      <c r="AF145"/>
      <c r="AG145"/>
      <c r="AH145"/>
      <c r="AI145"/>
    </row>
    <row r="146" spans="1:35" s="60" customFormat="1" ht="27.6">
      <c r="A146" s="172">
        <v>134</v>
      </c>
      <c r="B146" s="205" t="s">
        <v>274</v>
      </c>
      <c r="C146" s="206" t="s">
        <v>79</v>
      </c>
      <c r="D146" s="169">
        <v>10</v>
      </c>
      <c r="E146" s="169">
        <v>145</v>
      </c>
      <c r="F146" s="148">
        <f>D146*E146</f>
        <v>1450</v>
      </c>
      <c r="G146" s="76" t="s">
        <v>257</v>
      </c>
      <c r="H146" s="207" t="s">
        <v>79</v>
      </c>
      <c r="I146" s="169">
        <v>1</v>
      </c>
      <c r="J146" s="73">
        <v>383.5</v>
      </c>
      <c r="K146" s="169">
        <f t="shared" ref="K146:K147" si="48">J146*I146</f>
        <v>383.5</v>
      </c>
      <c r="L146" s="204"/>
      <c r="M146" s="204"/>
      <c r="N146" s="204"/>
      <c r="O146" s="204"/>
      <c r="P146" s="204"/>
      <c r="Q146" s="204"/>
      <c r="R146" s="204"/>
      <c r="S146" s="204"/>
      <c r="T146"/>
      <c r="U146"/>
      <c r="V146"/>
      <c r="W146"/>
      <c r="X146"/>
      <c r="Y146"/>
      <c r="Z146"/>
      <c r="AA146"/>
      <c r="AB146"/>
      <c r="AC146"/>
      <c r="AD146"/>
      <c r="AE146"/>
      <c r="AF146"/>
      <c r="AG146"/>
      <c r="AH146"/>
      <c r="AI146"/>
    </row>
    <row r="147" spans="1:35" s="60" customFormat="1" ht="27.6">
      <c r="A147" s="172">
        <v>135</v>
      </c>
      <c r="B147" s="205"/>
      <c r="C147" s="206"/>
      <c r="D147" s="169"/>
      <c r="E147" s="169"/>
      <c r="F147" s="148"/>
      <c r="G147" s="76" t="s">
        <v>258</v>
      </c>
      <c r="H147" s="207" t="s">
        <v>79</v>
      </c>
      <c r="I147" s="124">
        <v>1</v>
      </c>
      <c r="J147" s="73">
        <v>117.5</v>
      </c>
      <c r="K147" s="169">
        <f t="shared" si="48"/>
        <v>117.5</v>
      </c>
      <c r="L147" s="208"/>
      <c r="M147" s="204"/>
      <c r="N147" s="204"/>
      <c r="O147" s="204"/>
      <c r="P147" s="204"/>
      <c r="Q147" s="204"/>
      <c r="R147" s="204"/>
      <c r="S147" s="204"/>
      <c r="T147"/>
      <c r="U147"/>
      <c r="V147"/>
      <c r="W147"/>
      <c r="X147"/>
      <c r="Y147"/>
      <c r="Z147"/>
      <c r="AA147"/>
      <c r="AB147"/>
      <c r="AC147"/>
      <c r="AD147"/>
      <c r="AE147"/>
      <c r="AF147"/>
      <c r="AG147"/>
      <c r="AH147"/>
      <c r="AI147"/>
    </row>
    <row r="148" spans="1:35" s="60" customFormat="1" ht="27.6">
      <c r="A148" s="172">
        <v>136</v>
      </c>
      <c r="B148" s="205" t="s">
        <v>279</v>
      </c>
      <c r="C148" s="112" t="s">
        <v>79</v>
      </c>
      <c r="D148" s="169">
        <v>1</v>
      </c>
      <c r="E148" s="169">
        <v>170</v>
      </c>
      <c r="F148" s="148">
        <f>D148*E148</f>
        <v>170</v>
      </c>
      <c r="G148" s="76" t="s">
        <v>259</v>
      </c>
      <c r="H148" s="83" t="s">
        <v>79</v>
      </c>
      <c r="I148" s="169">
        <v>1</v>
      </c>
      <c r="J148" s="73" t="s">
        <v>249</v>
      </c>
      <c r="K148" s="169">
        <v>0</v>
      </c>
      <c r="L148" s="204"/>
      <c r="M148" s="204"/>
      <c r="N148" s="204"/>
      <c r="O148" s="204"/>
      <c r="P148" s="204"/>
      <c r="Q148" s="204"/>
      <c r="R148" s="204"/>
      <c r="S148" s="204"/>
      <c r="T148"/>
      <c r="U148"/>
      <c r="V148"/>
      <c r="W148"/>
      <c r="X148"/>
      <c r="Y148"/>
      <c r="Z148"/>
      <c r="AA148"/>
      <c r="AB148"/>
      <c r="AC148"/>
      <c r="AD148"/>
      <c r="AE148"/>
      <c r="AF148"/>
      <c r="AG148"/>
      <c r="AH148"/>
      <c r="AI148"/>
    </row>
    <row r="149" spans="1:35" s="60" customFormat="1">
      <c r="A149" s="172">
        <v>137</v>
      </c>
      <c r="B149" s="205"/>
      <c r="C149" s="112"/>
      <c r="D149" s="169"/>
      <c r="E149" s="169"/>
      <c r="F149" s="148"/>
      <c r="G149" s="76" t="s">
        <v>138</v>
      </c>
      <c r="H149" s="112" t="s">
        <v>79</v>
      </c>
      <c r="I149" s="169">
        <v>1</v>
      </c>
      <c r="J149" s="73">
        <v>5</v>
      </c>
      <c r="K149" s="169">
        <f t="shared" ref="K149" si="49">J149*I149</f>
        <v>5</v>
      </c>
      <c r="L149" s="204"/>
      <c r="M149" s="204"/>
      <c r="N149" s="204"/>
      <c r="O149" s="204"/>
      <c r="P149" s="204"/>
      <c r="Q149" s="204"/>
      <c r="R149" s="204"/>
      <c r="S149" s="204"/>
      <c r="T149"/>
      <c r="U149"/>
      <c r="V149"/>
      <c r="W149"/>
      <c r="X149"/>
      <c r="Y149"/>
      <c r="Z149"/>
      <c r="AA149"/>
      <c r="AB149"/>
      <c r="AC149"/>
      <c r="AD149"/>
      <c r="AE149"/>
      <c r="AF149"/>
      <c r="AG149"/>
      <c r="AH149"/>
      <c r="AI149"/>
    </row>
    <row r="150" spans="1:35" s="60" customFormat="1">
      <c r="A150" s="172">
        <v>138</v>
      </c>
      <c r="B150" s="111"/>
      <c r="C150" s="87"/>
      <c r="D150" s="148"/>
      <c r="E150" s="169"/>
      <c r="F150" s="148"/>
      <c r="G150" s="76"/>
      <c r="H150" s="83"/>
      <c r="I150" s="75"/>
      <c r="J150" s="73"/>
      <c r="K150" s="75"/>
      <c r="L150"/>
      <c r="M150"/>
      <c r="N150"/>
      <c r="O150"/>
      <c r="P150"/>
      <c r="Q150"/>
      <c r="R150"/>
      <c r="S150"/>
      <c r="T150"/>
      <c r="U150"/>
      <c r="V150"/>
      <c r="W150"/>
      <c r="X150"/>
      <c r="Y150"/>
      <c r="Z150"/>
      <c r="AA150"/>
      <c r="AB150"/>
      <c r="AC150"/>
      <c r="AD150"/>
      <c r="AE150"/>
      <c r="AF150"/>
      <c r="AG150"/>
      <c r="AH150"/>
      <c r="AI150"/>
    </row>
    <row r="151" spans="1:35" s="60" customFormat="1">
      <c r="A151" s="172">
        <v>139</v>
      </c>
      <c r="B151" s="111"/>
      <c r="C151" s="98"/>
      <c r="D151" s="148"/>
      <c r="E151" s="169"/>
      <c r="F151" s="148"/>
      <c r="G151" s="76"/>
      <c r="H151" s="83"/>
      <c r="I151" s="75"/>
      <c r="J151" s="75"/>
      <c r="K151" s="75"/>
      <c r="L151"/>
      <c r="M151"/>
      <c r="N151"/>
      <c r="O151"/>
      <c r="P151"/>
      <c r="Q151"/>
      <c r="R151"/>
      <c r="S151"/>
      <c r="T151"/>
      <c r="U151"/>
      <c r="V151"/>
      <c r="W151"/>
      <c r="X151"/>
      <c r="Y151"/>
      <c r="Z151"/>
      <c r="AA151"/>
      <c r="AB151"/>
      <c r="AC151"/>
      <c r="AD151"/>
      <c r="AE151"/>
      <c r="AF151"/>
      <c r="AG151"/>
      <c r="AH151"/>
      <c r="AI151"/>
    </row>
    <row r="152" spans="1:35" s="60" customFormat="1">
      <c r="A152" s="172">
        <v>140</v>
      </c>
      <c r="B152" s="37"/>
      <c r="C152" s="98"/>
      <c r="D152" s="169"/>
      <c r="E152" s="169"/>
      <c r="F152" s="148"/>
      <c r="G152" s="76"/>
      <c r="H152" s="112"/>
      <c r="I152" s="75"/>
      <c r="J152" s="73"/>
      <c r="K152" s="75"/>
      <c r="L152"/>
      <c r="M152"/>
      <c r="N152"/>
      <c r="O152"/>
      <c r="P152"/>
      <c r="Q152"/>
      <c r="R152"/>
      <c r="S152"/>
      <c r="T152"/>
      <c r="U152"/>
      <c r="V152"/>
      <c r="W152"/>
      <c r="X152"/>
      <c r="Y152"/>
      <c r="Z152"/>
      <c r="AA152"/>
      <c r="AB152"/>
      <c r="AC152"/>
      <c r="AD152"/>
      <c r="AE152"/>
      <c r="AF152"/>
      <c r="AG152"/>
      <c r="AH152"/>
      <c r="AI152"/>
    </row>
    <row r="153" spans="1:35" s="60" customFormat="1" ht="27.6">
      <c r="A153" s="172">
        <v>141</v>
      </c>
      <c r="B153" s="21" t="s">
        <v>93</v>
      </c>
      <c r="C153" s="86"/>
      <c r="D153" s="86"/>
      <c r="E153" s="38"/>
      <c r="F153" s="95">
        <f>SUM(F142:F152)</f>
        <v>7379</v>
      </c>
      <c r="G153" s="21" t="s">
        <v>94</v>
      </c>
      <c r="H153" s="102"/>
      <c r="I153" s="22"/>
      <c r="J153" s="103"/>
      <c r="K153" s="95">
        <f>SUM(K142:K152)</f>
        <v>3406</v>
      </c>
      <c r="L153"/>
      <c r="M153"/>
      <c r="N153"/>
      <c r="O153"/>
      <c r="P153"/>
      <c r="Q153"/>
      <c r="R153"/>
      <c r="S153"/>
      <c r="T153"/>
      <c r="U153"/>
      <c r="V153"/>
      <c r="W153"/>
      <c r="X153"/>
      <c r="Y153"/>
      <c r="Z153"/>
      <c r="AA153"/>
      <c r="AB153"/>
      <c r="AC153"/>
      <c r="AD153"/>
      <c r="AE153"/>
      <c r="AF153"/>
      <c r="AG153"/>
      <c r="AH153"/>
      <c r="AI153"/>
    </row>
    <row r="154" spans="1:35" s="39" customFormat="1">
      <c r="A154" s="172">
        <v>142</v>
      </c>
      <c r="B154" s="57" t="s">
        <v>84</v>
      </c>
      <c r="C154" s="82"/>
      <c r="D154" s="147"/>
      <c r="E154" s="20"/>
      <c r="F154" s="215"/>
      <c r="G154" s="76"/>
      <c r="H154" s="83"/>
      <c r="I154" s="75"/>
      <c r="J154" s="75"/>
      <c r="K154" s="75"/>
      <c r="L154"/>
      <c r="M154"/>
      <c r="N154"/>
      <c r="O154"/>
      <c r="P154"/>
      <c r="Q154"/>
      <c r="R154"/>
      <c r="S154"/>
      <c r="T154"/>
      <c r="U154"/>
      <c r="V154"/>
      <c r="W154"/>
      <c r="X154"/>
      <c r="Y154"/>
      <c r="Z154"/>
      <c r="AA154"/>
      <c r="AB154"/>
      <c r="AC154"/>
      <c r="AD154"/>
      <c r="AE154"/>
      <c r="AF154"/>
      <c r="AG154"/>
      <c r="AH154"/>
      <c r="AI154"/>
    </row>
    <row r="155" spans="1:35" s="39" customFormat="1">
      <c r="A155" s="172">
        <v>143</v>
      </c>
      <c r="B155" s="35" t="s">
        <v>182</v>
      </c>
      <c r="C155" s="82" t="s">
        <v>183</v>
      </c>
      <c r="D155" s="153">
        <v>1</v>
      </c>
      <c r="E155" s="75">
        <v>1000</v>
      </c>
      <c r="F155" s="148">
        <f t="shared" ref="F155:F161" si="50">D155*E155</f>
        <v>1000</v>
      </c>
      <c r="G155" s="76"/>
      <c r="H155" s="83"/>
      <c r="I155" s="75"/>
      <c r="J155" s="75"/>
      <c r="K155" s="75"/>
      <c r="L155"/>
      <c r="M155"/>
      <c r="N155"/>
      <c r="O155"/>
      <c r="P155"/>
      <c r="Q155"/>
      <c r="R155"/>
      <c r="S155"/>
      <c r="T155"/>
      <c r="U155"/>
      <c r="V155"/>
      <c r="W155"/>
      <c r="X155"/>
      <c r="Y155"/>
      <c r="Z155"/>
      <c r="AA155"/>
      <c r="AB155"/>
      <c r="AC155"/>
      <c r="AD155"/>
      <c r="AE155"/>
      <c r="AF155"/>
      <c r="AG155"/>
      <c r="AH155"/>
      <c r="AI155"/>
    </row>
    <row r="156" spans="1:35" s="60" customFormat="1">
      <c r="A156" s="172">
        <v>144</v>
      </c>
      <c r="B156" s="35" t="s">
        <v>265</v>
      </c>
      <c r="C156" s="110" t="s">
        <v>86</v>
      </c>
      <c r="D156" s="153">
        <v>16</v>
      </c>
      <c r="E156" s="75">
        <v>52</v>
      </c>
      <c r="F156" s="148">
        <f t="shared" si="50"/>
        <v>832</v>
      </c>
      <c r="G156" s="76" t="s">
        <v>170</v>
      </c>
      <c r="H156" s="83" t="s">
        <v>85</v>
      </c>
      <c r="I156" s="75">
        <v>16</v>
      </c>
      <c r="J156" s="75" t="s">
        <v>157</v>
      </c>
      <c r="K156" s="75">
        <v>0</v>
      </c>
      <c r="L156"/>
      <c r="M156"/>
      <c r="N156"/>
      <c r="O156"/>
      <c r="P156"/>
      <c r="Q156"/>
      <c r="R156"/>
      <c r="S156"/>
      <c r="T156"/>
      <c r="U156"/>
      <c r="V156"/>
      <c r="W156"/>
      <c r="X156"/>
      <c r="Y156"/>
      <c r="Z156"/>
      <c r="AA156"/>
      <c r="AB156"/>
      <c r="AC156"/>
      <c r="AD156"/>
      <c r="AE156"/>
      <c r="AF156"/>
      <c r="AG156"/>
      <c r="AH156"/>
      <c r="AI156"/>
    </row>
    <row r="157" spans="1:35" s="60" customFormat="1">
      <c r="A157" s="172">
        <v>145</v>
      </c>
      <c r="B157" s="35" t="s">
        <v>168</v>
      </c>
      <c r="C157" s="110" t="s">
        <v>86</v>
      </c>
      <c r="D157" s="153">
        <v>96</v>
      </c>
      <c r="E157" s="75">
        <v>52</v>
      </c>
      <c r="F157" s="148">
        <f t="shared" ref="F157" si="51">D157*E157</f>
        <v>4992</v>
      </c>
      <c r="G157" s="46" t="s">
        <v>171</v>
      </c>
      <c r="H157" s="174" t="s">
        <v>85</v>
      </c>
      <c r="I157" s="148">
        <v>96</v>
      </c>
      <c r="J157" s="148">
        <v>21.3</v>
      </c>
      <c r="K157" s="148">
        <f>I157*J157</f>
        <v>2044.8000000000002</v>
      </c>
      <c r="L157"/>
      <c r="M157"/>
      <c r="N157"/>
      <c r="O157"/>
      <c r="P157"/>
      <c r="Q157"/>
      <c r="R157"/>
      <c r="S157"/>
      <c r="T157"/>
      <c r="U157"/>
      <c r="V157"/>
      <c r="W157"/>
      <c r="X157"/>
      <c r="Y157"/>
      <c r="Z157"/>
      <c r="AA157"/>
      <c r="AB157"/>
      <c r="AC157"/>
      <c r="AD157"/>
      <c r="AE157"/>
      <c r="AF157"/>
      <c r="AG157"/>
      <c r="AH157"/>
      <c r="AI157"/>
    </row>
    <row r="158" spans="1:35" s="62" customFormat="1">
      <c r="A158" s="172">
        <v>146</v>
      </c>
      <c r="B158" s="35" t="s">
        <v>98</v>
      </c>
      <c r="C158" s="82" t="s">
        <v>100</v>
      </c>
      <c r="D158" s="153">
        <v>1</v>
      </c>
      <c r="E158" s="75">
        <v>822</v>
      </c>
      <c r="F158" s="148">
        <f t="shared" si="50"/>
        <v>822</v>
      </c>
      <c r="G158" s="76" t="s">
        <v>117</v>
      </c>
      <c r="H158" s="83" t="s">
        <v>79</v>
      </c>
      <c r="I158" s="75">
        <v>50</v>
      </c>
      <c r="J158" s="75">
        <v>11.67</v>
      </c>
      <c r="K158" s="75">
        <f>I158*J158</f>
        <v>583.5</v>
      </c>
      <c r="L158"/>
      <c r="M158"/>
      <c r="N158"/>
      <c r="O158"/>
      <c r="P158"/>
      <c r="Q158"/>
      <c r="R158"/>
      <c r="S158"/>
      <c r="T158"/>
      <c r="U158"/>
      <c r="V158"/>
      <c r="W158"/>
      <c r="X158"/>
      <c r="Y158"/>
      <c r="Z158"/>
      <c r="AA158"/>
      <c r="AB158"/>
      <c r="AC158"/>
      <c r="AD158"/>
      <c r="AE158"/>
      <c r="AF158"/>
      <c r="AG158"/>
      <c r="AH158"/>
      <c r="AI158"/>
    </row>
    <row r="159" spans="1:35" s="62" customFormat="1">
      <c r="A159" s="172">
        <v>147</v>
      </c>
      <c r="B159" s="35" t="s">
        <v>185</v>
      </c>
      <c r="C159" s="82" t="s">
        <v>99</v>
      </c>
      <c r="D159" s="148">
        <v>1</v>
      </c>
      <c r="E159" s="148">
        <v>3317</v>
      </c>
      <c r="F159" s="148">
        <f t="shared" si="50"/>
        <v>3317</v>
      </c>
      <c r="G159" s="76"/>
      <c r="H159" s="83"/>
      <c r="I159" s="20"/>
      <c r="J159" s="75"/>
      <c r="K159" s="75"/>
      <c r="L159"/>
      <c r="M159"/>
      <c r="N159"/>
      <c r="O159"/>
      <c r="P159"/>
      <c r="Q159"/>
      <c r="R159"/>
      <c r="S159"/>
      <c r="T159"/>
      <c r="U159"/>
      <c r="V159"/>
      <c r="W159"/>
      <c r="X159"/>
      <c r="Y159"/>
      <c r="Z159"/>
      <c r="AA159"/>
      <c r="AB159"/>
      <c r="AC159"/>
      <c r="AD159"/>
      <c r="AE159"/>
      <c r="AF159"/>
      <c r="AG159"/>
      <c r="AH159"/>
      <c r="AI159"/>
    </row>
    <row r="160" spans="1:35" s="62" customFormat="1" ht="55.2">
      <c r="A160" s="172">
        <v>148</v>
      </c>
      <c r="B160" s="170" t="s">
        <v>266</v>
      </c>
      <c r="C160" s="126" t="s">
        <v>150</v>
      </c>
      <c r="D160" s="148">
        <v>511</v>
      </c>
      <c r="E160" s="73">
        <v>36</v>
      </c>
      <c r="F160" s="125">
        <f t="shared" ref="F160" si="52">D160*E160</f>
        <v>18396</v>
      </c>
      <c r="G160" s="76"/>
      <c r="H160" s="83"/>
      <c r="I160" s="20"/>
      <c r="J160" s="169"/>
      <c r="K160" s="169"/>
      <c r="L160"/>
      <c r="M160"/>
      <c r="N160"/>
      <c r="O160"/>
      <c r="P160"/>
      <c r="Q160"/>
      <c r="R160"/>
      <c r="S160"/>
      <c r="T160"/>
      <c r="U160"/>
      <c r="V160"/>
      <c r="W160"/>
      <c r="X160"/>
      <c r="Y160"/>
      <c r="Z160"/>
      <c r="AA160"/>
      <c r="AB160"/>
      <c r="AC160"/>
      <c r="AD160"/>
      <c r="AE160"/>
      <c r="AF160"/>
      <c r="AG160"/>
      <c r="AH160"/>
      <c r="AI160"/>
    </row>
    <row r="161" spans="1:35" s="62" customFormat="1" ht="55.2">
      <c r="A161" s="172">
        <v>149</v>
      </c>
      <c r="B161" s="77" t="s">
        <v>267</v>
      </c>
      <c r="C161" s="126" t="s">
        <v>150</v>
      </c>
      <c r="D161" s="148">
        <v>511</v>
      </c>
      <c r="E161" s="73">
        <v>36</v>
      </c>
      <c r="F161" s="125">
        <f t="shared" si="50"/>
        <v>18396</v>
      </c>
      <c r="G161" s="76"/>
      <c r="H161" s="83"/>
      <c r="I161" s="20"/>
      <c r="J161" s="75"/>
      <c r="K161" s="75"/>
      <c r="L161"/>
      <c r="M161"/>
      <c r="N161"/>
      <c r="O161"/>
      <c r="P161"/>
      <c r="Q161"/>
      <c r="R161"/>
      <c r="S161"/>
      <c r="T161"/>
      <c r="U161"/>
      <c r="V161"/>
      <c r="W161"/>
      <c r="X161"/>
      <c r="Y161"/>
      <c r="Z161"/>
      <c r="AA161"/>
      <c r="AB161"/>
      <c r="AC161"/>
      <c r="AD161"/>
      <c r="AE161"/>
      <c r="AF161"/>
      <c r="AG161"/>
      <c r="AH161"/>
      <c r="AI161"/>
    </row>
    <row r="162" spans="1:35" s="62" customFormat="1" ht="27.6">
      <c r="A162" s="172">
        <v>150</v>
      </c>
      <c r="B162" s="21" t="s">
        <v>105</v>
      </c>
      <c r="C162" s="86"/>
      <c r="D162" s="86"/>
      <c r="E162" s="22"/>
      <c r="F162" s="22">
        <f>SUM(F155:F161)</f>
        <v>47755</v>
      </c>
      <c r="G162" s="64" t="s">
        <v>114</v>
      </c>
      <c r="H162" s="102"/>
      <c r="I162" s="22"/>
      <c r="J162" s="38"/>
      <c r="K162" s="95">
        <f>SUM(K154:K161)</f>
        <v>2628.3</v>
      </c>
      <c r="L162"/>
      <c r="M162"/>
      <c r="N162"/>
      <c r="O162"/>
      <c r="P162"/>
      <c r="Q162"/>
      <c r="R162"/>
      <c r="S162"/>
      <c r="T162"/>
      <c r="U162"/>
      <c r="V162"/>
      <c r="W162"/>
      <c r="X162"/>
      <c r="Y162"/>
      <c r="Z162"/>
      <c r="AA162"/>
      <c r="AB162"/>
      <c r="AC162"/>
      <c r="AD162"/>
      <c r="AE162"/>
      <c r="AF162"/>
      <c r="AG162"/>
      <c r="AH162"/>
      <c r="AI162"/>
    </row>
    <row r="163" spans="1:35" s="62" customFormat="1">
      <c r="A163" s="172">
        <v>151</v>
      </c>
      <c r="B163" s="67"/>
      <c r="C163" s="25"/>
      <c r="D163" s="154"/>
      <c r="E163" s="25"/>
      <c r="F163" s="147"/>
      <c r="G163" s="68" t="s">
        <v>110</v>
      </c>
      <c r="H163" s="99"/>
      <c r="I163" s="27"/>
      <c r="J163" s="27"/>
      <c r="K163" s="28">
        <f>K162+K141+K98+K27+K153</f>
        <v>121315.94960000002</v>
      </c>
      <c r="L163"/>
      <c r="M163"/>
      <c r="N163"/>
      <c r="O163"/>
      <c r="P163"/>
      <c r="Q163"/>
      <c r="R163"/>
      <c r="S163"/>
      <c r="T163"/>
      <c r="U163"/>
      <c r="V163"/>
      <c r="W163"/>
      <c r="X163"/>
      <c r="Y163"/>
      <c r="Z163"/>
      <c r="AA163"/>
      <c r="AB163"/>
      <c r="AC163"/>
      <c r="AD163"/>
      <c r="AE163"/>
      <c r="AF163"/>
      <c r="AG163"/>
      <c r="AH163"/>
      <c r="AI163"/>
    </row>
    <row r="164" spans="1:35" s="62" customFormat="1">
      <c r="A164" s="172">
        <v>152</v>
      </c>
      <c r="B164" s="68" t="s">
        <v>111</v>
      </c>
      <c r="C164" s="99"/>
      <c r="D164" s="143"/>
      <c r="E164" s="26"/>
      <c r="F164" s="211">
        <f>F27+F162+F141+F98+F153</f>
        <v>187113.28</v>
      </c>
      <c r="G164" s="69" t="s">
        <v>112</v>
      </c>
      <c r="H164" s="107">
        <v>0.03</v>
      </c>
      <c r="I164" s="27"/>
      <c r="J164" s="27"/>
      <c r="K164" s="28">
        <f>K163*H164</f>
        <v>3639.4784880000007</v>
      </c>
      <c r="L164"/>
      <c r="M164"/>
      <c r="N164"/>
      <c r="O164"/>
      <c r="P164"/>
      <c r="Q164"/>
      <c r="R164"/>
      <c r="S164"/>
      <c r="T164"/>
      <c r="U164"/>
      <c r="V164"/>
      <c r="W164"/>
      <c r="X164"/>
      <c r="Y164"/>
      <c r="Z164"/>
      <c r="AA164"/>
      <c r="AB164"/>
      <c r="AC164"/>
      <c r="AD164"/>
      <c r="AE164"/>
      <c r="AF164"/>
      <c r="AG164"/>
      <c r="AH164"/>
      <c r="AI164"/>
    </row>
    <row r="165" spans="1:35" s="62" customFormat="1">
      <c r="A165" s="172">
        <v>153</v>
      </c>
      <c r="B165" s="69"/>
      <c r="C165" s="100"/>
      <c r="D165" s="143"/>
      <c r="E165" s="26"/>
      <c r="F165" s="211"/>
      <c r="G165" s="70" t="s">
        <v>104</v>
      </c>
      <c r="H165" s="99"/>
      <c r="I165" s="27"/>
      <c r="J165" s="27"/>
      <c r="K165" s="28">
        <f>K163+K164</f>
        <v>124955.42808800002</v>
      </c>
      <c r="L165"/>
      <c r="M165"/>
      <c r="N165"/>
      <c r="O165"/>
      <c r="P165"/>
      <c r="Q165"/>
      <c r="R165"/>
      <c r="S165"/>
      <c r="T165"/>
      <c r="U165"/>
      <c r="V165"/>
      <c r="W165"/>
      <c r="X165"/>
      <c r="Y165"/>
      <c r="Z165"/>
      <c r="AA165"/>
      <c r="AB165"/>
      <c r="AC165"/>
      <c r="AD165"/>
      <c r="AE165"/>
      <c r="AF165"/>
      <c r="AG165"/>
      <c r="AH165"/>
      <c r="AI165"/>
    </row>
    <row r="166" spans="1:35" s="62" customFormat="1">
      <c r="A166" s="172">
        <v>154</v>
      </c>
      <c r="B166" s="70" t="s">
        <v>103</v>
      </c>
      <c r="C166" s="29"/>
      <c r="D166" s="143"/>
      <c r="E166" s="26"/>
      <c r="F166" s="211">
        <f>F164</f>
        <v>187113.28</v>
      </c>
      <c r="G166" s="70" t="s">
        <v>115</v>
      </c>
      <c r="H166" s="29"/>
      <c r="I166" s="27"/>
      <c r="J166" s="27"/>
      <c r="K166" s="28">
        <f>F166+K165</f>
        <v>312068.70808800001</v>
      </c>
      <c r="L166"/>
      <c r="M166"/>
      <c r="N166"/>
      <c r="O166"/>
      <c r="P166"/>
      <c r="Q166"/>
      <c r="R166"/>
      <c r="S166"/>
      <c r="T166"/>
      <c r="U166"/>
      <c r="V166"/>
      <c r="W166"/>
      <c r="X166"/>
      <c r="Y166"/>
      <c r="Z166"/>
      <c r="AA166"/>
      <c r="AB166"/>
      <c r="AC166"/>
      <c r="AD166"/>
      <c r="AE166"/>
      <c r="AF166"/>
      <c r="AG166"/>
      <c r="AH166"/>
      <c r="AI166"/>
    </row>
    <row r="167" spans="1:35">
      <c r="A167" s="172">
        <v>155</v>
      </c>
      <c r="B167" s="71"/>
      <c r="C167" s="29"/>
      <c r="D167" s="155"/>
      <c r="E167" s="29"/>
      <c r="F167" s="155"/>
      <c r="G167" s="70" t="s">
        <v>113</v>
      </c>
      <c r="H167" s="29"/>
      <c r="I167" s="27"/>
      <c r="J167" s="27"/>
      <c r="K167" s="28">
        <f>K168/6</f>
        <v>62413.741617599997</v>
      </c>
      <c r="L167"/>
      <c r="M167"/>
      <c r="N167"/>
      <c r="O167"/>
      <c r="P167"/>
      <c r="Q167"/>
      <c r="R167"/>
      <c r="S167"/>
      <c r="T167"/>
      <c r="U167"/>
      <c r="V167"/>
      <c r="W167"/>
      <c r="X167"/>
      <c r="Y167"/>
      <c r="Z167"/>
      <c r="AA167"/>
      <c r="AB167"/>
      <c r="AC167"/>
      <c r="AD167"/>
      <c r="AE167"/>
      <c r="AF167"/>
      <c r="AG167"/>
      <c r="AH167"/>
      <c r="AI167"/>
    </row>
    <row r="168" spans="1:35">
      <c r="A168" s="172">
        <v>156</v>
      </c>
      <c r="B168" s="71"/>
      <c r="C168" s="29"/>
      <c r="D168" s="155"/>
      <c r="E168" s="29"/>
      <c r="F168" s="155"/>
      <c r="G168" s="70" t="s">
        <v>116</v>
      </c>
      <c r="H168" s="29"/>
      <c r="I168" s="27"/>
      <c r="J168" s="27"/>
      <c r="K168" s="28">
        <f>K166*1.2</f>
        <v>374482.44970559998</v>
      </c>
      <c r="L168"/>
      <c r="M168"/>
      <c r="N168"/>
      <c r="O168"/>
      <c r="P168"/>
      <c r="Q168"/>
      <c r="R168"/>
      <c r="S168"/>
      <c r="T168"/>
      <c r="U168"/>
      <c r="V168"/>
      <c r="W168"/>
      <c r="X168"/>
      <c r="Y168"/>
      <c r="Z168"/>
      <c r="AA168"/>
      <c r="AB168"/>
      <c r="AC168"/>
      <c r="AD168"/>
      <c r="AE168"/>
      <c r="AF168"/>
      <c r="AG168"/>
      <c r="AH168"/>
      <c r="AI168"/>
    </row>
    <row r="169" spans="1:35">
      <c r="A169" s="163"/>
      <c r="D169" s="156"/>
      <c r="L169"/>
      <c r="M169"/>
      <c r="N169"/>
      <c r="O169"/>
      <c r="P169"/>
      <c r="Q169"/>
      <c r="R169"/>
      <c r="S169"/>
      <c r="T169"/>
      <c r="U169"/>
      <c r="V169"/>
      <c r="W169"/>
      <c r="X169"/>
      <c r="Y169"/>
      <c r="Z169"/>
      <c r="AA169"/>
      <c r="AB169"/>
      <c r="AC169"/>
      <c r="AD169"/>
      <c r="AE169"/>
      <c r="AF169"/>
      <c r="AG169"/>
      <c r="AH169"/>
      <c r="AI169"/>
    </row>
    <row r="170" spans="1:35">
      <c r="A170" s="163"/>
      <c r="D170" s="156"/>
      <c r="E170" s="53"/>
      <c r="O170"/>
    </row>
    <row r="171" spans="1:35">
      <c r="A171" s="163"/>
      <c r="D171" s="156"/>
      <c r="E171" s="53"/>
    </row>
    <row r="172" spans="1:35">
      <c r="A172" s="163"/>
      <c r="D172" s="156"/>
      <c r="E172" s="53"/>
    </row>
    <row r="173" spans="1:35">
      <c r="A173" s="163"/>
      <c r="D173" s="156"/>
      <c r="E173" s="53"/>
    </row>
    <row r="174" spans="1:35">
      <c r="A174" s="163"/>
      <c r="D174" s="156"/>
      <c r="E174" s="53"/>
    </row>
    <row r="175" spans="1:35">
      <c r="A175" s="163"/>
      <c r="D175" s="156"/>
      <c r="E175" s="53"/>
    </row>
    <row r="176" spans="1:35">
      <c r="A176" s="163"/>
      <c r="D176" s="156"/>
      <c r="E176" s="53"/>
    </row>
    <row r="177" spans="1:5">
      <c r="A177" s="163"/>
      <c r="D177" s="156"/>
      <c r="E177" s="53"/>
    </row>
    <row r="178" spans="1:5">
      <c r="A178" s="163"/>
      <c r="D178" s="156"/>
      <c r="E178" s="53"/>
    </row>
    <row r="179" spans="1:5">
      <c r="A179" s="163"/>
      <c r="D179" s="156"/>
      <c r="E179" s="53"/>
    </row>
    <row r="180" spans="1:5">
      <c r="A180" s="163"/>
      <c r="D180" s="156"/>
      <c r="E180" s="53"/>
    </row>
    <row r="181" spans="1:5">
      <c r="A181" s="163"/>
      <c r="D181" s="156"/>
      <c r="E181" s="53"/>
    </row>
    <row r="182" spans="1:5">
      <c r="A182" s="163"/>
      <c r="D182" s="156"/>
      <c r="E182" s="53"/>
    </row>
    <row r="183" spans="1:5">
      <c r="A183" s="163"/>
      <c r="D183" s="156"/>
      <c r="E183" s="53"/>
    </row>
    <row r="184" spans="1:5">
      <c r="A184" s="163"/>
      <c r="D184" s="156"/>
      <c r="E184" s="53"/>
    </row>
    <row r="185" spans="1:5">
      <c r="A185" s="163"/>
      <c r="D185" s="156"/>
      <c r="E185" s="53"/>
    </row>
    <row r="186" spans="1:5">
      <c r="A186" s="164"/>
      <c r="D186" s="156"/>
      <c r="E186" s="53"/>
    </row>
    <row r="187" spans="1:5">
      <c r="A187" s="60"/>
      <c r="D187" s="156"/>
      <c r="E187" s="53"/>
    </row>
    <row r="188" spans="1:5">
      <c r="E188" s="53"/>
    </row>
    <row r="189" spans="1:5">
      <c r="E189" s="53"/>
    </row>
    <row r="190" spans="1:5">
      <c r="E190" s="53"/>
    </row>
    <row r="191" spans="1:5">
      <c r="A191" s="166"/>
      <c r="E191" s="53"/>
    </row>
    <row r="192" spans="1:5">
      <c r="A192" s="166"/>
      <c r="E192" s="53"/>
    </row>
    <row r="193" spans="1:15">
      <c r="E193" s="53"/>
    </row>
    <row r="201" spans="1:15" s="61" customFormat="1">
      <c r="A201" s="165"/>
      <c r="B201" s="53"/>
      <c r="C201" s="53"/>
      <c r="D201" s="53"/>
      <c r="E201" s="23"/>
      <c r="F201" s="156"/>
      <c r="G201" s="53"/>
      <c r="H201" s="53"/>
      <c r="I201" s="53"/>
      <c r="J201" s="53"/>
      <c r="K201" s="53"/>
      <c r="O201" s="53"/>
    </row>
    <row r="202" spans="1:15" s="61" customFormat="1">
      <c r="A202" s="165"/>
      <c r="B202" s="53"/>
      <c r="C202" s="53"/>
      <c r="D202" s="53"/>
      <c r="E202" s="23"/>
      <c r="F202" s="156"/>
      <c r="G202" s="53"/>
      <c r="H202" s="53"/>
      <c r="I202" s="53"/>
      <c r="J202" s="53"/>
      <c r="K202" s="53"/>
    </row>
    <row r="203" spans="1:15" s="61" customFormat="1">
      <c r="A203" s="165"/>
      <c r="B203" s="53"/>
      <c r="C203" s="53"/>
      <c r="D203" s="53"/>
      <c r="E203" s="23"/>
      <c r="F203" s="156"/>
      <c r="G203" s="53"/>
      <c r="H203" s="53"/>
      <c r="I203" s="53"/>
      <c r="J203" s="53"/>
      <c r="K203" s="53"/>
    </row>
    <row r="204" spans="1:15" s="61" customFormat="1">
      <c r="A204" s="165"/>
      <c r="B204" s="53"/>
      <c r="C204" s="53"/>
      <c r="D204" s="53"/>
      <c r="E204" s="23"/>
      <c r="F204" s="156"/>
      <c r="G204" s="53"/>
      <c r="H204" s="53"/>
      <c r="I204" s="53"/>
      <c r="J204" s="53"/>
      <c r="K204" s="53"/>
    </row>
    <row r="205" spans="1:15" s="61" customFormat="1">
      <c r="A205" s="165"/>
      <c r="B205" s="53"/>
      <c r="C205" s="53"/>
      <c r="D205" s="53"/>
      <c r="E205" s="23"/>
      <c r="F205" s="156"/>
      <c r="G205" s="53"/>
      <c r="H205" s="53"/>
      <c r="I205" s="53"/>
      <c r="J205" s="53"/>
      <c r="K205" s="53"/>
    </row>
    <row r="206" spans="1:15" s="62" customFormat="1">
      <c r="A206" s="165"/>
      <c r="B206" s="53"/>
      <c r="C206" s="53"/>
      <c r="D206" s="53"/>
      <c r="E206" s="23"/>
      <c r="F206" s="156"/>
      <c r="G206" s="53"/>
      <c r="H206" s="53"/>
      <c r="I206" s="53"/>
      <c r="J206" s="53"/>
      <c r="K206" s="53"/>
      <c r="O206" s="61"/>
    </row>
    <row r="207" spans="1:15" s="62" customFormat="1">
      <c r="A207" s="165"/>
      <c r="B207" s="53"/>
      <c r="C207" s="53"/>
      <c r="D207" s="53"/>
      <c r="E207" s="23"/>
      <c r="F207" s="156"/>
      <c r="G207" s="53"/>
      <c r="H207" s="53"/>
      <c r="I207" s="53"/>
      <c r="J207" s="53"/>
      <c r="K207" s="53"/>
    </row>
    <row r="208" spans="1:15" s="72" customFormat="1" ht="29.4" customHeight="1">
      <c r="A208" s="165"/>
      <c r="B208" s="53"/>
      <c r="C208" s="53"/>
      <c r="D208" s="53"/>
      <c r="E208" s="23"/>
      <c r="F208" s="156"/>
      <c r="G208" s="53"/>
      <c r="H208" s="53"/>
      <c r="I208" s="53"/>
      <c r="J208" s="53"/>
      <c r="K208" s="53"/>
      <c r="O208" s="62"/>
    </row>
    <row r="209" spans="1:15" s="72" customFormat="1" ht="29.4" customHeight="1">
      <c r="A209" s="165"/>
      <c r="B209" s="53"/>
      <c r="C209" s="53"/>
      <c r="D209" s="53"/>
      <c r="E209" s="23"/>
      <c r="F209" s="156"/>
      <c r="G209" s="53"/>
      <c r="H209" s="53"/>
      <c r="I209" s="53"/>
      <c r="J209" s="53"/>
      <c r="K209" s="53"/>
    </row>
    <row r="210" spans="1:15" s="72" customFormat="1" ht="29.4" customHeight="1">
      <c r="A210" s="165"/>
      <c r="B210" s="53"/>
      <c r="C210" s="53"/>
      <c r="D210" s="53"/>
      <c r="E210" s="23"/>
      <c r="F210" s="156"/>
      <c r="G210" s="53"/>
      <c r="H210" s="53"/>
      <c r="I210" s="53"/>
      <c r="J210" s="53"/>
      <c r="K210" s="53"/>
    </row>
    <row r="211" spans="1:15">
      <c r="O211" s="72"/>
    </row>
    <row r="212" spans="1:15" s="36" customFormat="1">
      <c r="A212" s="165"/>
      <c r="B212" s="53"/>
      <c r="C212" s="53"/>
      <c r="D212" s="53"/>
      <c r="E212" s="23"/>
      <c r="F212" s="156"/>
      <c r="G212" s="53"/>
      <c r="H212" s="53"/>
      <c r="I212" s="53"/>
      <c r="J212" s="53"/>
      <c r="K212" s="53"/>
      <c r="O212" s="53"/>
    </row>
    <row r="213" spans="1:15" s="36" customFormat="1">
      <c r="A213" s="165"/>
      <c r="B213" s="53"/>
      <c r="C213" s="53"/>
      <c r="D213" s="53"/>
      <c r="E213" s="23"/>
      <c r="F213" s="156"/>
      <c r="G213" s="53"/>
      <c r="H213" s="53"/>
      <c r="I213" s="53"/>
      <c r="J213" s="53"/>
      <c r="K213" s="53"/>
    </row>
    <row r="214" spans="1:15" s="36" customFormat="1">
      <c r="A214" s="165"/>
      <c r="B214" s="53"/>
      <c r="C214" s="53"/>
      <c r="D214" s="53"/>
      <c r="E214" s="23"/>
      <c r="F214" s="156"/>
      <c r="G214" s="53"/>
      <c r="H214" s="53"/>
      <c r="I214" s="53"/>
      <c r="J214" s="53"/>
      <c r="K214" s="53"/>
    </row>
    <row r="215" spans="1:15">
      <c r="O215" s="36"/>
    </row>
  </sheetData>
  <protectedRanges>
    <protectedRange sqref="J34" name="Range1_3_3_1_2_1"/>
    <protectedRange sqref="J35" name="Range1_4_1_1_1_2_1_2_1_1"/>
    <protectedRange sqref="J46:J49" name="Range1_4_1_1_1_2_1_2_1"/>
  </protectedRanges>
  <mergeCells count="5">
    <mergeCell ref="A1:B1"/>
    <mergeCell ref="A2:B2"/>
    <mergeCell ref="A3:J3"/>
    <mergeCell ref="A4:I4"/>
    <mergeCell ref="A5:K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workbookViewId="0">
      <selection activeCell="B18" sqref="B18"/>
    </sheetView>
  </sheetViews>
  <sheetFormatPr defaultRowHeight="13.2"/>
  <cols>
    <col min="1" max="1" width="3.5546875" customWidth="1"/>
    <col min="2" max="2" width="41.21875" customWidth="1"/>
    <col min="6" max="6" width="11.88671875" customWidth="1"/>
    <col min="7" max="7" width="48.33203125" customWidth="1"/>
  </cols>
  <sheetData>
    <row r="1" spans="1:8" s="53" customFormat="1" ht="13.8"/>
    <row r="2" spans="1:8" s="133" customFormat="1" ht="31.5" customHeight="1"/>
    <row r="3" spans="1:8" s="133" customFormat="1" ht="15" customHeight="1"/>
    <row r="4" spans="1:8" s="133" customFormat="1" ht="15" customHeight="1"/>
    <row r="5" spans="1:8" s="133" customFormat="1" ht="15" customHeight="1"/>
    <row r="6" spans="1:8" s="133" customFormat="1" ht="15" customHeight="1"/>
    <row r="7" spans="1:8" s="133" customFormat="1" ht="15" customHeight="1"/>
    <row r="8" spans="1:8" s="60" customFormat="1" ht="13.8">
      <c r="A8"/>
      <c r="B8"/>
      <c r="C8"/>
      <c r="D8"/>
      <c r="E8"/>
      <c r="F8"/>
      <c r="G8"/>
      <c r="H8"/>
    </row>
    <row r="9" spans="1:8" s="60" customFormat="1" ht="13.8">
      <c r="A9"/>
      <c r="B9"/>
      <c r="C9"/>
      <c r="D9"/>
      <c r="E9"/>
      <c r="F9"/>
      <c r="G9"/>
      <c r="H9"/>
    </row>
    <row r="10" spans="1:8" s="133" customFormat="1" ht="15" customHeight="1"/>
    <row r="11" spans="1:8" s="133" customFormat="1" ht="13.8"/>
    <row r="12" spans="1:8" s="133" customFormat="1" ht="13.8"/>
    <row r="13" spans="1:8" s="53" customFormat="1" ht="13.8"/>
    <row r="14" spans="1:8" s="53" customFormat="1" ht="18" customHeight="1"/>
    <row r="15" spans="1:8" s="53" customFormat="1" ht="13.8"/>
    <row r="16" spans="1:8" s="53" customFormat="1" ht="13.8"/>
    <row r="17" s="53" customFormat="1" ht="13.8"/>
    <row r="18" s="53" customFormat="1" ht="13.8"/>
    <row r="19" s="53" customFormat="1" ht="13.8"/>
    <row r="20" s="53" customFormat="1" ht="13.8"/>
    <row r="21" s="53" customFormat="1" ht="13.8"/>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Додаток 2</vt:lpstr>
      <vt:lpstr>Основні положеня</vt:lpstr>
      <vt:lpstr>Лист1</vt:lpstr>
      <vt:lpstr>Лист2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Vinogradov Volodymyr</cp:lastModifiedBy>
  <cp:lastPrinted>2022-11-07T08:53:10Z</cp:lastPrinted>
  <dcterms:created xsi:type="dcterms:W3CDTF">1996-10-08T23:32:00Z</dcterms:created>
  <dcterms:modified xsi:type="dcterms:W3CDTF">2026-01-22T14:54:28Z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1049-11.2.0.9169</vt:lpwstr>
  </property>
</Properties>
</file>