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44C222B-DE12-4C03-A9C8-1D07C741A51D}" xr6:coauthVersionLast="47" xr6:coauthVersionMax="47" xr10:uidLastSave="{00000000-0000-0000-0000-000000000000}"/>
  <bookViews>
    <workbookView xWindow="-110" yWindow="-110" windowWidth="18580" windowHeight="11020" tabRatio="513" xr2:uid="{00000000-000D-0000-FFFF-FFFF00000000}"/>
  </bookViews>
  <sheets>
    <sheet name="КП" sheetId="3" r:id="rId1"/>
  </sheets>
  <externalReferences>
    <externalReference r:id="rId2"/>
  </externalReferences>
  <definedNames>
    <definedName name="_xlnm.Print_Area" localSheetId="0">КП!$A$1:$H$51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G6" i="3"/>
  <c r="L4" i="3"/>
  <c r="N4" i="3" l="1"/>
  <c r="I4" i="3"/>
  <c r="G4" i="3"/>
  <c r="G7" i="3" s="1"/>
  <c r="M4" i="3" l="1"/>
  <c r="O4" i="3" s="1"/>
  <c r="J4" i="3"/>
  <c r="K4" i="3" s="1"/>
</calcChain>
</file>

<file path=xl/sharedStrings.xml><?xml version="1.0" encoding="utf-8"?>
<sst xmlns="http://schemas.openxmlformats.org/spreadsheetml/2006/main" count="25" uniqueCount="19">
  <si>
    <t>№</t>
  </si>
  <si>
    <t>Найменування робіт/матеріалів</t>
  </si>
  <si>
    <t>Од.</t>
  </si>
  <si>
    <t>Кіл-сть</t>
  </si>
  <si>
    <t>Ціна робіт, грн. без ПДВ</t>
  </si>
  <si>
    <t>Ціна матеріалів, грн. без ПДВ</t>
  </si>
  <si>
    <t>Сума, грн. без ПДВ</t>
  </si>
  <si>
    <t>Примітки/посилання</t>
  </si>
  <si>
    <t>Кіл-сть, перевірка</t>
  </si>
  <si>
    <t>Ціна робіт, грн. ,без ПДВ</t>
  </si>
  <si>
    <t>Номер позиції згідно ДОДАТОК № 2 до Договору №021025</t>
  </si>
  <si>
    <t>посл.</t>
  </si>
  <si>
    <t>Виїзд за адресою</t>
  </si>
  <si>
    <t>рейс</t>
  </si>
  <si>
    <t>Підключення інвертора/тестовий запуск/ інструктаж щодо використання</t>
  </si>
  <si>
    <t xml:space="preserve">Пропозиція щодо влаштування автономного живлення. </t>
  </si>
  <si>
    <t>Елекрик працює по м. Дніпро + 38098 38 71 943 Анна</t>
  </si>
  <si>
    <t xml:space="preserve">Транспортні витрати (пошук та доставка матеріалу) </t>
  </si>
  <si>
    <t>за потреби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</si>
</sst>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name val="Helv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4" tint="-0.249977111117893"/>
      <name val="Arial"/>
      <family val="2"/>
      <charset val="204"/>
    </font>
    <font>
      <b/>
      <sz val="10"/>
      <color theme="4" tint="-0.249977111117893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8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0" fillId="2" borderId="1" xfId="0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wrapText="1"/>
    </xf>
    <xf numFmtId="0" fontId="0" fillId="2" borderId="1" xfId="0" applyFill="1" applyBorder="1"/>
    <xf numFmtId="0" fontId="0" fillId="2" borderId="7" xfId="0" applyFill="1" applyBorder="1"/>
    <xf numFmtId="0" fontId="0" fillId="2" borderId="6" xfId="0" applyFill="1" applyBorder="1"/>
    <xf numFmtId="0" fontId="1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horizontal="right" vertical="center" wrapText="1"/>
    </xf>
    <xf numFmtId="2" fontId="0" fillId="2" borderId="7" xfId="0" applyNumberFormat="1" applyFill="1" applyBorder="1" applyAlignment="1">
      <alignment wrapText="1"/>
    </xf>
    <xf numFmtId="0" fontId="2" fillId="2" borderId="4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/>
    </xf>
    <xf numFmtId="0" fontId="5" fillId="0" borderId="0" xfId="0" applyFont="1"/>
    <xf numFmtId="0" fontId="7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right" vertical="center"/>
    </xf>
    <xf numFmtId="0" fontId="0" fillId="2" borderId="0" xfId="0" applyFill="1"/>
    <xf numFmtId="0" fontId="0" fillId="2" borderId="0" xfId="0" applyFill="1"/>
    <xf numFmtId="1" fontId="0" fillId="2" borderId="0" xfId="0" applyNumberFormat="1" applyFill="1"/>
    <xf numFmtId="2" fontId="8" fillId="2" borderId="0" xfId="0" applyNumberFormat="1" applyFont="1" applyFill="1"/>
    <xf numFmtId="0" fontId="9" fillId="2" borderId="4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0" fillId="3" borderId="2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11" fillId="2" borderId="12" xfId="0" applyFont="1" applyFill="1" applyBorder="1" applyAlignment="1">
      <alignment horizontal="center" wrapText="1"/>
    </xf>
  </cellXfs>
  <cellStyles count="3">
    <cellStyle name="Normal_Золотая смета" xfId="2" xr:uid="{48DE8A23-9E2F-4627-9C5B-3BF9A934BDF5}"/>
    <cellStyle name="Обычный" xfId="0" builtinId="0"/>
    <cellStyle name="Обычный 3" xfId="1" xr:uid="{25F5F8FD-4735-45A8-B804-AFDBD8AC4622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58;&#1040;&#1058;&#1059;&#1057;%20&#1057;&#1045;&#1056;&#1042;&#1030;&#1057;\2025\&#1058;&#1056;&#1040;&#1064;\&#1074;&#1091;&#1083;.&#1041;&#1091;&#1082;&#1086;&#1074;&#1080;&#1085;&#1089;&#1100;&#1082;&#1072;,%209\&#1050;&#1086;&#1087;&#1110;&#1103;_&#1058;&#1056;_&#1041;&#1040;&#1056;&#1040;&#1053;&#1030;&#1042;&#1050;&#1040;_&#1047;&#1074;&#1103;&#1075;&#1077;&#1083;&#1100;&#1089;&#1100;&#1082;&#1072;_&#1074;&#1091;&#1083;_1&#1040;_&#1052;&#1086;&#1085;&#1090;&#1072;&#1078;_&#1084;&#1077;&#1088;&#1077;&#1078;_&#1090;&#1072;_&#1087;&#1110;&#1076;&#1082;&#1083;&#1102;&#1095;&#1077;&#1085;&#1085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шторис Електромонтажні роботи"/>
      <sheetName val="Розцінки Електромонтажні роботи"/>
      <sheetName val="Правила складання кошторису"/>
    </sheetNames>
    <sheetDataSet>
      <sheetData sheetId="0" refreshError="1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C58F74-6395-431F-BA1B-0A62A6FAD70B}" name="Таблица13" displayName="Таблица13" ref="C4:D6" headerRowCount="0" totalsRowShown="0" headerRowDxfId="7" dataDxfId="5" headerRowBorderDxfId="6" tableBorderDxfId="4">
  <tableColumns count="2">
    <tableColumn id="1" xr3:uid="{7BB055DF-2B7E-4C7A-BB81-0FD5F9940F0E}" name="Так" headerRowDxfId="3" dataDxfId="2">
      <calculatedColumnFormula>VLOOKUP(#REF!,'[1]Розцінки Електромонтажні роботи'!$A$7:$E$221,3,FALSE)</calculatedColumnFormula>
    </tableColumn>
    <tableColumn id="2" xr3:uid="{C18A8CCB-2C75-4CC8-B98C-33E30EF81C4D}" name="Столбец1" headerRowDxfId="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477-642F-46A2-A38D-C0B2C00A789A}">
  <dimension ref="A1:P23"/>
  <sheetViews>
    <sheetView tabSelected="1" zoomScale="70" zoomScaleNormal="70" zoomScaleSheetLayoutView="70" workbookViewId="0">
      <selection activeCell="H12" sqref="H12:H13"/>
    </sheetView>
  </sheetViews>
  <sheetFormatPr defaultRowHeight="14.5" outlineLevelCol="1" x14ac:dyDescent="0.35"/>
  <cols>
    <col min="1" max="1" width="7" style="1" customWidth="1" outlineLevel="1"/>
    <col min="2" max="2" width="47.1796875" style="1" customWidth="1" outlineLevel="1"/>
    <col min="3" max="3" width="10.81640625" style="1" customWidth="1" outlineLevel="1"/>
    <col min="4" max="4" width="9.1796875" style="1" customWidth="1" outlineLevel="1"/>
    <col min="5" max="5" width="29.1796875" style="1" customWidth="1" outlineLevel="1"/>
    <col min="6" max="6" width="19" style="1" customWidth="1" outlineLevel="1"/>
    <col min="7" max="7" width="17.81640625" style="1" customWidth="1" outlineLevel="1"/>
    <col min="8" max="8" width="21.7265625" style="1" customWidth="1" outlineLevel="1"/>
    <col min="9" max="9" width="19.81640625" style="2" hidden="1" customWidth="1" outlineLevel="1"/>
    <col min="10" max="10" width="69.54296875" style="1" hidden="1" customWidth="1" outlineLevel="1"/>
    <col min="11" max="11" width="16.1796875" style="7" hidden="1" customWidth="1" outlineLevel="1"/>
    <col min="12" max="12" width="13.1796875" style="1" hidden="1" customWidth="1" outlineLevel="1"/>
    <col min="13" max="14" width="25.1796875" style="1" hidden="1" customWidth="1" outlineLevel="1"/>
    <col min="15" max="15" width="26.54296875" style="1" hidden="1" customWidth="1" outlineLevel="1"/>
    <col min="16" max="16" width="23.1796875" style="1" hidden="1" customWidth="1" outlineLevel="1"/>
    <col min="17" max="16384" width="8.7265625" style="1"/>
  </cols>
  <sheetData>
    <row r="1" spans="1:16" s="25" customFormat="1" x14ac:dyDescent="0.35">
      <c r="I1" s="26"/>
      <c r="K1" s="7"/>
    </row>
    <row r="2" spans="1:16" ht="26.5" customHeight="1" thickBot="1" x14ac:dyDescent="0.55000000000000004">
      <c r="A2" s="37" t="s">
        <v>15</v>
      </c>
      <c r="B2" s="37"/>
      <c r="C2" s="37"/>
      <c r="D2" s="37"/>
      <c r="E2" s="37"/>
      <c r="F2" s="37"/>
      <c r="G2" s="37"/>
      <c r="H2" s="37"/>
    </row>
    <row r="3" spans="1:16" ht="47.25" customHeight="1" x14ac:dyDescent="0.35">
      <c r="A3" s="30" t="s">
        <v>0</v>
      </c>
      <c r="B3" s="35" t="s">
        <v>1</v>
      </c>
      <c r="C3" s="32" t="s">
        <v>2</v>
      </c>
      <c r="D3" s="33" t="s">
        <v>3</v>
      </c>
      <c r="E3" s="33" t="s">
        <v>4</v>
      </c>
      <c r="F3" s="31" t="s">
        <v>5</v>
      </c>
      <c r="G3" s="33" t="s">
        <v>6</v>
      </c>
      <c r="H3" s="34" t="s">
        <v>7</v>
      </c>
      <c r="I3" s="9" t="s">
        <v>10</v>
      </c>
      <c r="J3" s="10" t="s">
        <v>1</v>
      </c>
      <c r="K3" s="8" t="s">
        <v>2</v>
      </c>
      <c r="L3" s="11" t="s">
        <v>8</v>
      </c>
      <c r="M3" s="10" t="s">
        <v>9</v>
      </c>
      <c r="N3" s="3" t="s">
        <v>5</v>
      </c>
      <c r="O3" s="10" t="s">
        <v>6</v>
      </c>
      <c r="P3" s="12" t="s">
        <v>7</v>
      </c>
    </row>
    <row r="4" spans="1:16" x14ac:dyDescent="0.35">
      <c r="A4" s="36">
        <v>1</v>
      </c>
      <c r="B4" s="13" t="s">
        <v>12</v>
      </c>
      <c r="C4" s="4" t="s">
        <v>13</v>
      </c>
      <c r="D4" s="4">
        <v>1</v>
      </c>
      <c r="E4" s="14">
        <v>600</v>
      </c>
      <c r="F4" s="5"/>
      <c r="G4" s="14">
        <f t="shared" ref="G4" si="0">D4*(E4+F4)</f>
        <v>600</v>
      </c>
      <c r="H4" s="16"/>
      <c r="I4" s="3" t="e">
        <f>#REF!</f>
        <v>#REF!</v>
      </c>
      <c r="J4" s="3" t="e">
        <f>IFERROR(VLOOKUP(I4,#REF!,2,FALSE),#REF!)</f>
        <v>#REF!</v>
      </c>
      <c r="K4" s="6" t="str">
        <f>IFERROR(VLOOKUP(J4,#REF!,2,FALSE),C4)</f>
        <v>рейс</v>
      </c>
      <c r="L4" s="15">
        <f>D4</f>
        <v>1</v>
      </c>
      <c r="M4" s="15">
        <f>IFERROR(VLOOKUP(I4,#REF!,4, FALSE),E4)</f>
        <v>600</v>
      </c>
      <c r="N4" s="15">
        <f>F4</f>
        <v>0</v>
      </c>
      <c r="O4" s="3">
        <f t="shared" ref="O4" si="1">(M4+N4)*L4</f>
        <v>600</v>
      </c>
      <c r="P4" s="3"/>
    </row>
    <row r="5" spans="1:16" s="24" customFormat="1" ht="29" x14ac:dyDescent="0.35">
      <c r="A5" s="36">
        <v>2</v>
      </c>
      <c r="B5" s="13" t="s">
        <v>14</v>
      </c>
      <c r="C5" s="4" t="s">
        <v>11</v>
      </c>
      <c r="D5" s="4">
        <v>1</v>
      </c>
      <c r="E5" s="5">
        <v>3400</v>
      </c>
      <c r="F5" s="5"/>
      <c r="G5" s="5">
        <f t="shared" ref="G5" si="2">D5*(E5+F5)</f>
        <v>3400</v>
      </c>
      <c r="H5" s="28"/>
      <c r="I5" s="3"/>
      <c r="J5" s="3"/>
      <c r="K5" s="6"/>
      <c r="L5" s="15"/>
      <c r="M5" s="15"/>
      <c r="N5" s="15"/>
      <c r="O5" s="3"/>
      <c r="P5" s="3"/>
    </row>
    <row r="6" spans="1:16" x14ac:dyDescent="0.35">
      <c r="A6" s="36">
        <v>3</v>
      </c>
      <c r="B6" s="13" t="s">
        <v>17</v>
      </c>
      <c r="C6" s="4" t="s">
        <v>13</v>
      </c>
      <c r="D6" s="4">
        <v>1</v>
      </c>
      <c r="E6" s="5">
        <v>600</v>
      </c>
      <c r="F6" s="5"/>
      <c r="G6" s="14">
        <f t="shared" ref="G6" si="3">D6*(E6+F6)</f>
        <v>600</v>
      </c>
      <c r="H6" s="29" t="s">
        <v>18</v>
      </c>
      <c r="I6" s="3"/>
      <c r="J6" s="3"/>
      <c r="K6" s="6"/>
      <c r="L6" s="15"/>
      <c r="M6" s="15"/>
      <c r="N6" s="15"/>
      <c r="O6" s="3"/>
      <c r="P6" s="3"/>
    </row>
    <row r="7" spans="1:16" ht="15.5" x14ac:dyDescent="0.35">
      <c r="G7" s="27">
        <f>SUM(G4:G6)</f>
        <v>4600</v>
      </c>
    </row>
    <row r="8" spans="1:16" x14ac:dyDescent="0.35">
      <c r="A8" s="25"/>
    </row>
    <row r="9" spans="1:16" x14ac:dyDescent="0.35">
      <c r="A9" s="20"/>
      <c r="B9" s="17"/>
      <c r="C9" s="18"/>
      <c r="D9" s="19"/>
      <c r="E9" s="20" t="s">
        <v>16</v>
      </c>
      <c r="G9" s="21"/>
    </row>
    <row r="10" spans="1:16" x14ac:dyDescent="0.35">
      <c r="G10" s="21"/>
      <c r="H10" s="21"/>
    </row>
    <row r="19" spans="7:8" x14ac:dyDescent="0.35">
      <c r="G19" s="23"/>
      <c r="H19" s="22"/>
    </row>
    <row r="20" spans="7:8" x14ac:dyDescent="0.35">
      <c r="G20" s="21"/>
      <c r="H20" s="21"/>
    </row>
    <row r="23" spans="7:8" x14ac:dyDescent="0.35">
      <c r="G23" s="21"/>
      <c r="H23" s="21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 Заец</cp:lastModifiedBy>
  <cp:lastPrinted>2025-11-17T13:30:07Z</cp:lastPrinted>
  <dcterms:created xsi:type="dcterms:W3CDTF">2015-06-05T18:19:34Z</dcterms:created>
  <dcterms:modified xsi:type="dcterms:W3CDTF">2026-02-16T16:08:56Z</dcterms:modified>
</cp:coreProperties>
</file>